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SFARUNS\FY25 Projections\"/>
    </mc:Choice>
  </mc:AlternateContent>
  <xr:revisionPtr revIDLastSave="0" documentId="8_{B44F3328-8654-40C7-8E34-3EA74A03CBC2}" xr6:coauthVersionLast="47" xr6:coauthVersionMax="47" xr10:uidLastSave="{00000000-0000-0000-0000-000000000000}"/>
  <bookViews>
    <workbookView xWindow="-110" yWindow="-110" windowWidth="19420" windowHeight="10420" xr2:uid="{B0ADB20C-4CE7-4C66-B3DA-4AE18C9B8380}"/>
  </bookViews>
  <sheets>
    <sheet name="FY2024-25 Pre-SFA Bill" sheetId="1" r:id="rId1"/>
  </sheets>
  <externalReferences>
    <externalReference r:id="rId2"/>
    <externalReference r:id="rId3"/>
  </externalReferences>
  <definedNames>
    <definedName name="_Order1" hidden="1">255</definedName>
    <definedName name="DISTRICT" localSheetId="0">#REF!</definedName>
    <definedName name="DISTRICT">#REF!</definedName>
    <definedName name="MILL" localSheetId="0">#REF!</definedName>
    <definedName name="MILL">#REF!</definedName>
    <definedName name="MOUNTAIN" localSheetId="0">#REF!</definedName>
    <definedName name="MOUNTAIN">#REF!</definedName>
    <definedName name="OUTLAY" localSheetId="0">#REF!</definedName>
    <definedName name="OUTLAY">#REF!</definedName>
    <definedName name="_xlnm.Print_Area" localSheetId="0">'FY2024-25 Pre-SFA Bill'!$A$8:$C$324</definedName>
    <definedName name="RURAL" localSheetId="0">#REF!</definedName>
    <definedName name="RURAL">#REF!</definedName>
    <definedName name="SUMMARY" localSheetId="0">'[2]district disk'!#REF!</definedName>
    <definedName name="SUMMARY">#REF!</definedName>
    <definedName name="URBAN" localSheetId="0">#REF!</definedName>
    <definedName name="URBA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X317" i="1" l="1"/>
  <c r="FW317" i="1"/>
  <c r="FV317" i="1"/>
  <c r="FU317" i="1"/>
  <c r="FT317" i="1"/>
  <c r="FS317" i="1"/>
  <c r="FR317" i="1"/>
  <c r="FQ317" i="1"/>
  <c r="FP317" i="1"/>
  <c r="FO317" i="1"/>
  <c r="FN317" i="1"/>
  <c r="FM317" i="1"/>
  <c r="FL317" i="1"/>
  <c r="FK317" i="1"/>
  <c r="FJ317" i="1"/>
  <c r="FI317" i="1"/>
  <c r="FH317" i="1"/>
  <c r="FG317" i="1"/>
  <c r="FF317" i="1"/>
  <c r="FE317" i="1"/>
  <c r="FD317" i="1"/>
  <c r="FC317" i="1"/>
  <c r="FB317" i="1"/>
  <c r="FA317" i="1"/>
  <c r="EZ317" i="1"/>
  <c r="EY317" i="1"/>
  <c r="EX317" i="1"/>
  <c r="EW317" i="1"/>
  <c r="EV317" i="1"/>
  <c r="EU317" i="1"/>
  <c r="ET317" i="1"/>
  <c r="ES317" i="1"/>
  <c r="ER317" i="1"/>
  <c r="EQ317" i="1"/>
  <c r="EP317" i="1"/>
  <c r="EO317" i="1"/>
  <c r="EN317" i="1"/>
  <c r="EM317" i="1"/>
  <c r="EL317" i="1"/>
  <c r="EK317" i="1"/>
  <c r="EJ317" i="1"/>
  <c r="EI317" i="1"/>
  <c r="EH317" i="1"/>
  <c r="EG317" i="1"/>
  <c r="EF317" i="1"/>
  <c r="EE317" i="1"/>
  <c r="ED317" i="1"/>
  <c r="EC317" i="1"/>
  <c r="EB317" i="1"/>
  <c r="EA317" i="1"/>
  <c r="DZ317" i="1"/>
  <c r="DY317" i="1"/>
  <c r="DX317" i="1"/>
  <c r="DW317" i="1"/>
  <c r="DV317" i="1"/>
  <c r="DU317" i="1"/>
  <c r="DT317" i="1"/>
  <c r="DS317" i="1"/>
  <c r="DR317" i="1"/>
  <c r="DQ317" i="1"/>
  <c r="DP317" i="1"/>
  <c r="DO317" i="1"/>
  <c r="DN317" i="1"/>
  <c r="DM317" i="1"/>
  <c r="DL317" i="1"/>
  <c r="DK317" i="1"/>
  <c r="DJ317" i="1"/>
  <c r="DI317" i="1"/>
  <c r="DH317" i="1"/>
  <c r="DG317" i="1"/>
  <c r="DF317" i="1"/>
  <c r="DE317" i="1"/>
  <c r="DD317" i="1"/>
  <c r="DC317" i="1"/>
  <c r="DB317" i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CM317" i="1"/>
  <c r="CL317" i="1"/>
  <c r="CK317" i="1"/>
  <c r="CJ317" i="1"/>
  <c r="CI317" i="1"/>
  <c r="CH317" i="1"/>
  <c r="CG317" i="1"/>
  <c r="CF317" i="1"/>
  <c r="CE317" i="1"/>
  <c r="CD317" i="1"/>
  <c r="CC317" i="1"/>
  <c r="CB317" i="1"/>
  <c r="CA317" i="1"/>
  <c r="BZ317" i="1"/>
  <c r="BY317" i="1"/>
  <c r="BX317" i="1"/>
  <c r="BW317" i="1"/>
  <c r="BV317" i="1"/>
  <c r="BU317" i="1"/>
  <c r="BT317" i="1"/>
  <c r="BS317" i="1"/>
  <c r="BR317" i="1"/>
  <c r="BQ317" i="1"/>
  <c r="BP317" i="1"/>
  <c r="BO317" i="1"/>
  <c r="BN317" i="1"/>
  <c r="BM317" i="1"/>
  <c r="BL317" i="1"/>
  <c r="BK317" i="1"/>
  <c r="BJ317" i="1"/>
  <c r="BI317" i="1"/>
  <c r="BH317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FX315" i="1"/>
  <c r="FW315" i="1"/>
  <c r="FV315" i="1"/>
  <c r="FU315" i="1"/>
  <c r="FT315" i="1"/>
  <c r="FS315" i="1"/>
  <c r="FR315" i="1"/>
  <c r="FQ315" i="1"/>
  <c r="FP315" i="1"/>
  <c r="FO315" i="1"/>
  <c r="FN315" i="1"/>
  <c r="FM315" i="1"/>
  <c r="FL315" i="1"/>
  <c r="FK315" i="1"/>
  <c r="FJ315" i="1"/>
  <c r="FI315" i="1"/>
  <c r="FH315" i="1"/>
  <c r="FG315" i="1"/>
  <c r="FF315" i="1"/>
  <c r="FE315" i="1"/>
  <c r="FD315" i="1"/>
  <c r="FC315" i="1"/>
  <c r="FB315" i="1"/>
  <c r="FA315" i="1"/>
  <c r="EZ315" i="1"/>
  <c r="EY315" i="1"/>
  <c r="EX315" i="1"/>
  <c r="EW315" i="1"/>
  <c r="EV315" i="1"/>
  <c r="EU315" i="1"/>
  <c r="ET315" i="1"/>
  <c r="ES315" i="1"/>
  <c r="ER315" i="1"/>
  <c r="EQ315" i="1"/>
  <c r="EP315" i="1"/>
  <c r="EO315" i="1"/>
  <c r="EN315" i="1"/>
  <c r="EM315" i="1"/>
  <c r="EL315" i="1"/>
  <c r="EK315" i="1"/>
  <c r="EJ315" i="1"/>
  <c r="EI315" i="1"/>
  <c r="EH315" i="1"/>
  <c r="EG315" i="1"/>
  <c r="EF315" i="1"/>
  <c r="EE315" i="1"/>
  <c r="ED315" i="1"/>
  <c r="EC315" i="1"/>
  <c r="EB315" i="1"/>
  <c r="EA315" i="1"/>
  <c r="DZ315" i="1"/>
  <c r="DY315" i="1"/>
  <c r="DX315" i="1"/>
  <c r="DW315" i="1"/>
  <c r="DV315" i="1"/>
  <c r="DU315" i="1"/>
  <c r="DT315" i="1"/>
  <c r="DS315" i="1"/>
  <c r="DR315" i="1"/>
  <c r="DQ315" i="1"/>
  <c r="DP315" i="1"/>
  <c r="DO315" i="1"/>
  <c r="DN315" i="1"/>
  <c r="DM315" i="1"/>
  <c r="DL315" i="1"/>
  <c r="DK315" i="1"/>
  <c r="DJ315" i="1"/>
  <c r="DI315" i="1"/>
  <c r="DH315" i="1"/>
  <c r="DG315" i="1"/>
  <c r="DF315" i="1"/>
  <c r="DE315" i="1"/>
  <c r="DD315" i="1"/>
  <c r="DC315" i="1"/>
  <c r="DB315" i="1"/>
  <c r="DA315" i="1"/>
  <c r="CZ315" i="1"/>
  <c r="CY315" i="1"/>
  <c r="CX315" i="1"/>
  <c r="CW315" i="1"/>
  <c r="CV315" i="1"/>
  <c r="CU315" i="1"/>
  <c r="CT315" i="1"/>
  <c r="CS315" i="1"/>
  <c r="CR315" i="1"/>
  <c r="CQ315" i="1"/>
  <c r="CP315" i="1"/>
  <c r="CO315" i="1"/>
  <c r="CN315" i="1"/>
  <c r="CM315" i="1"/>
  <c r="CL315" i="1"/>
  <c r="CK315" i="1"/>
  <c r="CJ315" i="1"/>
  <c r="CI315" i="1"/>
  <c r="CH315" i="1"/>
  <c r="CG315" i="1"/>
  <c r="CF315" i="1"/>
  <c r="CE315" i="1"/>
  <c r="CD315" i="1"/>
  <c r="CC315" i="1"/>
  <c r="CB315" i="1"/>
  <c r="CA315" i="1"/>
  <c r="BZ315" i="1"/>
  <c r="BY315" i="1"/>
  <c r="BX315" i="1"/>
  <c r="BW315" i="1"/>
  <c r="BV315" i="1"/>
  <c r="BU315" i="1"/>
  <c r="BT315" i="1"/>
  <c r="BS315" i="1"/>
  <c r="BR315" i="1"/>
  <c r="BQ315" i="1"/>
  <c r="BP315" i="1"/>
  <c r="BO315" i="1"/>
  <c r="BN315" i="1"/>
  <c r="BM315" i="1"/>
  <c r="BL315" i="1"/>
  <c r="BK315" i="1"/>
  <c r="BJ315" i="1"/>
  <c r="BI315" i="1"/>
  <c r="BH315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FX313" i="1"/>
  <c r="FW313" i="1"/>
  <c r="FV313" i="1"/>
  <c r="FU313" i="1"/>
  <c r="FT313" i="1"/>
  <c r="FS313" i="1"/>
  <c r="FR313" i="1"/>
  <c r="FQ313" i="1"/>
  <c r="FP313" i="1"/>
  <c r="FO313" i="1"/>
  <c r="FN313" i="1"/>
  <c r="FM313" i="1"/>
  <c r="FL313" i="1"/>
  <c r="FK313" i="1"/>
  <c r="FJ313" i="1"/>
  <c r="FI313" i="1"/>
  <c r="FH313" i="1"/>
  <c r="FG313" i="1"/>
  <c r="FF313" i="1"/>
  <c r="FE313" i="1"/>
  <c r="FD313" i="1"/>
  <c r="FC313" i="1"/>
  <c r="FB313" i="1"/>
  <c r="FA313" i="1"/>
  <c r="EZ313" i="1"/>
  <c r="EY313" i="1"/>
  <c r="EX313" i="1"/>
  <c r="EW313" i="1"/>
  <c r="EV313" i="1"/>
  <c r="EU313" i="1"/>
  <c r="ET313" i="1"/>
  <c r="ES313" i="1"/>
  <c r="ER313" i="1"/>
  <c r="EQ313" i="1"/>
  <c r="EP313" i="1"/>
  <c r="EO313" i="1"/>
  <c r="EN313" i="1"/>
  <c r="EM313" i="1"/>
  <c r="EL313" i="1"/>
  <c r="EK313" i="1"/>
  <c r="EJ313" i="1"/>
  <c r="EI313" i="1"/>
  <c r="EH313" i="1"/>
  <c r="EG313" i="1"/>
  <c r="EF313" i="1"/>
  <c r="EE313" i="1"/>
  <c r="ED313" i="1"/>
  <c r="EC313" i="1"/>
  <c r="EB313" i="1"/>
  <c r="EA313" i="1"/>
  <c r="DZ313" i="1"/>
  <c r="DY313" i="1"/>
  <c r="DX313" i="1"/>
  <c r="DW313" i="1"/>
  <c r="DV313" i="1"/>
  <c r="DU313" i="1"/>
  <c r="DT313" i="1"/>
  <c r="DS313" i="1"/>
  <c r="DR313" i="1"/>
  <c r="DQ313" i="1"/>
  <c r="DP313" i="1"/>
  <c r="DO313" i="1"/>
  <c r="DN313" i="1"/>
  <c r="DM313" i="1"/>
  <c r="DL313" i="1"/>
  <c r="DK313" i="1"/>
  <c r="DJ313" i="1"/>
  <c r="DI313" i="1"/>
  <c r="DH313" i="1"/>
  <c r="DG313" i="1"/>
  <c r="DF313" i="1"/>
  <c r="DE313" i="1"/>
  <c r="DD313" i="1"/>
  <c r="DC313" i="1"/>
  <c r="DB313" i="1"/>
  <c r="DA313" i="1"/>
  <c r="CZ313" i="1"/>
  <c r="CY313" i="1"/>
  <c r="CX313" i="1"/>
  <c r="CW313" i="1"/>
  <c r="CV313" i="1"/>
  <c r="CU313" i="1"/>
  <c r="CT313" i="1"/>
  <c r="CS313" i="1"/>
  <c r="CR313" i="1"/>
  <c r="CQ313" i="1"/>
  <c r="CP313" i="1"/>
  <c r="CO313" i="1"/>
  <c r="CN313" i="1"/>
  <c r="CM313" i="1"/>
  <c r="CL313" i="1"/>
  <c r="CK313" i="1"/>
  <c r="CJ313" i="1"/>
  <c r="CI313" i="1"/>
  <c r="CH313" i="1"/>
  <c r="CG313" i="1"/>
  <c r="CF313" i="1"/>
  <c r="CE313" i="1"/>
  <c r="CD31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BN313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FY307" i="1"/>
  <c r="FX307" i="1"/>
  <c r="FW307" i="1"/>
  <c r="FV307" i="1"/>
  <c r="FU307" i="1"/>
  <c r="FT307" i="1"/>
  <c r="FS307" i="1"/>
  <c r="FR307" i="1"/>
  <c r="FQ307" i="1"/>
  <c r="FP307" i="1"/>
  <c r="FO307" i="1"/>
  <c r="FN307" i="1"/>
  <c r="FM307" i="1"/>
  <c r="FL307" i="1"/>
  <c r="FK307" i="1"/>
  <c r="FJ307" i="1"/>
  <c r="FI307" i="1"/>
  <c r="FH307" i="1"/>
  <c r="FG307" i="1"/>
  <c r="FF307" i="1"/>
  <c r="FE307" i="1"/>
  <c r="FD307" i="1"/>
  <c r="FC307" i="1"/>
  <c r="FB307" i="1"/>
  <c r="FA307" i="1"/>
  <c r="EZ307" i="1"/>
  <c r="EY307" i="1"/>
  <c r="EX307" i="1"/>
  <c r="EW307" i="1"/>
  <c r="EV307" i="1"/>
  <c r="EU307" i="1"/>
  <c r="ET307" i="1"/>
  <c r="ES307" i="1"/>
  <c r="ER307" i="1"/>
  <c r="EQ307" i="1"/>
  <c r="EP307" i="1"/>
  <c r="EO307" i="1"/>
  <c r="EN307" i="1"/>
  <c r="EM307" i="1"/>
  <c r="EL307" i="1"/>
  <c r="EK307" i="1"/>
  <c r="EJ307" i="1"/>
  <c r="EI307" i="1"/>
  <c r="EH307" i="1"/>
  <c r="EG307" i="1"/>
  <c r="EF307" i="1"/>
  <c r="EE307" i="1"/>
  <c r="ED307" i="1"/>
  <c r="EC307" i="1"/>
  <c r="EB307" i="1"/>
  <c r="EA307" i="1"/>
  <c r="DZ307" i="1"/>
  <c r="DY307" i="1"/>
  <c r="DX307" i="1"/>
  <c r="DW307" i="1"/>
  <c r="DV307" i="1"/>
  <c r="DU307" i="1"/>
  <c r="DT307" i="1"/>
  <c r="DS307" i="1"/>
  <c r="DR307" i="1"/>
  <c r="DQ307" i="1"/>
  <c r="DP307" i="1"/>
  <c r="DO307" i="1"/>
  <c r="DN307" i="1"/>
  <c r="DM307" i="1"/>
  <c r="DL307" i="1"/>
  <c r="DK307" i="1"/>
  <c r="DJ307" i="1"/>
  <c r="DI307" i="1"/>
  <c r="DH307" i="1"/>
  <c r="DG307" i="1"/>
  <c r="DF307" i="1"/>
  <c r="DE307" i="1"/>
  <c r="DD307" i="1"/>
  <c r="DC307" i="1"/>
  <c r="DB307" i="1"/>
  <c r="DA307" i="1"/>
  <c r="CZ307" i="1"/>
  <c r="CY307" i="1"/>
  <c r="CX307" i="1"/>
  <c r="CW307" i="1"/>
  <c r="CV307" i="1"/>
  <c r="CU307" i="1"/>
  <c r="CT307" i="1"/>
  <c r="CS307" i="1"/>
  <c r="CR307" i="1"/>
  <c r="CQ307" i="1"/>
  <c r="CP307" i="1"/>
  <c r="CO307" i="1"/>
  <c r="CN307" i="1"/>
  <c r="CM307" i="1"/>
  <c r="CL307" i="1"/>
  <c r="CK307" i="1"/>
  <c r="CJ307" i="1"/>
  <c r="CI307" i="1"/>
  <c r="CH307" i="1"/>
  <c r="CG307" i="1"/>
  <c r="CF307" i="1"/>
  <c r="CE307" i="1"/>
  <c r="CD307" i="1"/>
  <c r="CC307" i="1"/>
  <c r="CB307" i="1"/>
  <c r="CA307" i="1"/>
  <c r="BZ307" i="1"/>
  <c r="BY307" i="1"/>
  <c r="BX307" i="1"/>
  <c r="BW307" i="1"/>
  <c r="BV307" i="1"/>
  <c r="BU307" i="1"/>
  <c r="BT307" i="1"/>
  <c r="BS307" i="1"/>
  <c r="BR307" i="1"/>
  <c r="BQ307" i="1"/>
  <c r="BP307" i="1"/>
  <c r="BO307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FZ307" i="1" s="1"/>
  <c r="FY304" i="1"/>
  <c r="DW304" i="1"/>
  <c r="AT304" i="1"/>
  <c r="FY303" i="1"/>
  <c r="FB293" i="1"/>
  <c r="FZ292" i="1"/>
  <c r="GB292" i="1" s="1"/>
  <c r="FX290" i="1"/>
  <c r="FX304" i="1" s="1"/>
  <c r="FV290" i="1"/>
  <c r="FV304" i="1" s="1"/>
  <c r="FJ290" i="1"/>
  <c r="FJ304" i="1" s="1"/>
  <c r="FG290" i="1"/>
  <c r="FG304" i="1" s="1"/>
  <c r="EX290" i="1"/>
  <c r="EX304" i="1" s="1"/>
  <c r="EU290" i="1"/>
  <c r="EU304" i="1" s="1"/>
  <c r="EN290" i="1"/>
  <c r="EN304" i="1" s="1"/>
  <c r="EL290" i="1"/>
  <c r="EL304" i="1" s="1"/>
  <c r="EB290" i="1"/>
  <c r="EB304" i="1" s="1"/>
  <c r="DZ290" i="1"/>
  <c r="DZ304" i="1" s="1"/>
  <c r="DP290" i="1"/>
  <c r="DP304" i="1" s="1"/>
  <c r="DN290" i="1"/>
  <c r="DN304" i="1" s="1"/>
  <c r="DH290" i="1"/>
  <c r="DH304" i="1" s="1"/>
  <c r="CY290" i="1"/>
  <c r="CY304" i="1" s="1"/>
  <c r="CS290" i="1"/>
  <c r="CS304" i="1" s="1"/>
  <c r="CM290" i="1"/>
  <c r="CM304" i="1" s="1"/>
  <c r="CD290" i="1"/>
  <c r="CD304" i="1" s="1"/>
  <c r="BR290" i="1"/>
  <c r="BR304" i="1" s="1"/>
  <c r="BF290" i="1"/>
  <c r="BF304" i="1" s="1"/>
  <c r="AT290" i="1"/>
  <c r="AQ290" i="1"/>
  <c r="AQ304" i="1" s="1"/>
  <c r="AN290" i="1"/>
  <c r="AN304" i="1" s="1"/>
  <c r="AE290" i="1"/>
  <c r="AE304" i="1" s="1"/>
  <c r="T290" i="1"/>
  <c r="T304" i="1" s="1"/>
  <c r="K290" i="1"/>
  <c r="K304" i="1" s="1"/>
  <c r="J290" i="1"/>
  <c r="J304" i="1" s="1"/>
  <c r="G290" i="1"/>
  <c r="G304" i="1" s="1"/>
  <c r="FY283" i="1"/>
  <c r="GB281" i="1"/>
  <c r="GA278" i="1"/>
  <c r="FX277" i="1"/>
  <c r="FW277" i="1"/>
  <c r="FW290" i="1" s="1"/>
  <c r="FW304" i="1" s="1"/>
  <c r="FV277" i="1"/>
  <c r="FU277" i="1"/>
  <c r="FU290" i="1" s="1"/>
  <c r="FU304" i="1" s="1"/>
  <c r="FT277" i="1"/>
  <c r="FT290" i="1" s="1"/>
  <c r="FT304" i="1" s="1"/>
  <c r="FS277" i="1"/>
  <c r="FS290" i="1" s="1"/>
  <c r="FS304" i="1" s="1"/>
  <c r="FR277" i="1"/>
  <c r="FR290" i="1" s="1"/>
  <c r="FR304" i="1" s="1"/>
  <c r="FQ277" i="1"/>
  <c r="FQ290" i="1" s="1"/>
  <c r="FQ304" i="1" s="1"/>
  <c r="FP277" i="1"/>
  <c r="FP290" i="1" s="1"/>
  <c r="FP304" i="1" s="1"/>
  <c r="FO277" i="1"/>
  <c r="FO290" i="1" s="1"/>
  <c r="FO304" i="1" s="1"/>
  <c r="FN277" i="1"/>
  <c r="FN290" i="1" s="1"/>
  <c r="FN304" i="1" s="1"/>
  <c r="FM277" i="1"/>
  <c r="FM290" i="1" s="1"/>
  <c r="FM304" i="1" s="1"/>
  <c r="FL277" i="1"/>
  <c r="FL290" i="1" s="1"/>
  <c r="FL304" i="1" s="1"/>
  <c r="FK277" i="1"/>
  <c r="FK290" i="1" s="1"/>
  <c r="FK304" i="1" s="1"/>
  <c r="FJ277" i="1"/>
  <c r="FI277" i="1"/>
  <c r="FI290" i="1" s="1"/>
  <c r="FI304" i="1" s="1"/>
  <c r="FH277" i="1"/>
  <c r="FH290" i="1" s="1"/>
  <c r="FH304" i="1" s="1"/>
  <c r="FG277" i="1"/>
  <c r="FF277" i="1"/>
  <c r="FF290" i="1" s="1"/>
  <c r="FF304" i="1" s="1"/>
  <c r="FE277" i="1"/>
  <c r="FE290" i="1" s="1"/>
  <c r="FE304" i="1" s="1"/>
  <c r="FD277" i="1"/>
  <c r="FD290" i="1" s="1"/>
  <c r="FD304" i="1" s="1"/>
  <c r="FC277" i="1"/>
  <c r="FC290" i="1" s="1"/>
  <c r="FC304" i="1" s="1"/>
  <c r="FB277" i="1"/>
  <c r="FB290" i="1" s="1"/>
  <c r="FB304" i="1" s="1"/>
  <c r="FA277" i="1"/>
  <c r="FA290" i="1" s="1"/>
  <c r="FA304" i="1" s="1"/>
  <c r="EZ277" i="1"/>
  <c r="EZ290" i="1" s="1"/>
  <c r="EZ304" i="1" s="1"/>
  <c r="EY277" i="1"/>
  <c r="EY290" i="1" s="1"/>
  <c r="EY304" i="1" s="1"/>
  <c r="EX277" i="1"/>
  <c r="EW277" i="1"/>
  <c r="EW290" i="1" s="1"/>
  <c r="EW304" i="1" s="1"/>
  <c r="EV277" i="1"/>
  <c r="EV290" i="1" s="1"/>
  <c r="EV304" i="1" s="1"/>
  <c r="EU277" i="1"/>
  <c r="ET277" i="1"/>
  <c r="ET290" i="1" s="1"/>
  <c r="ET304" i="1" s="1"/>
  <c r="ES277" i="1"/>
  <c r="ES290" i="1" s="1"/>
  <c r="ES304" i="1" s="1"/>
  <c r="ER277" i="1"/>
  <c r="ER290" i="1" s="1"/>
  <c r="ER304" i="1" s="1"/>
  <c r="EQ277" i="1"/>
  <c r="EQ290" i="1" s="1"/>
  <c r="EQ304" i="1" s="1"/>
  <c r="EP277" i="1"/>
  <c r="EP290" i="1" s="1"/>
  <c r="EP304" i="1" s="1"/>
  <c r="EO277" i="1"/>
  <c r="EO290" i="1" s="1"/>
  <c r="EO304" i="1" s="1"/>
  <c r="EN277" i="1"/>
  <c r="EM277" i="1"/>
  <c r="EM290" i="1" s="1"/>
  <c r="EM304" i="1" s="1"/>
  <c r="EL277" i="1"/>
  <c r="EK277" i="1"/>
  <c r="EK290" i="1" s="1"/>
  <c r="EK304" i="1" s="1"/>
  <c r="EJ277" i="1"/>
  <c r="EJ290" i="1" s="1"/>
  <c r="EJ304" i="1" s="1"/>
  <c r="EI277" i="1"/>
  <c r="EI290" i="1" s="1"/>
  <c r="EI304" i="1" s="1"/>
  <c r="EH277" i="1"/>
  <c r="EH290" i="1" s="1"/>
  <c r="EH304" i="1" s="1"/>
  <c r="EG277" i="1"/>
  <c r="EG290" i="1" s="1"/>
  <c r="EG304" i="1" s="1"/>
  <c r="EF277" i="1"/>
  <c r="EF290" i="1" s="1"/>
  <c r="EF304" i="1" s="1"/>
  <c r="EE277" i="1"/>
  <c r="EE290" i="1" s="1"/>
  <c r="EE304" i="1" s="1"/>
  <c r="ED277" i="1"/>
  <c r="ED290" i="1" s="1"/>
  <c r="ED304" i="1" s="1"/>
  <c r="EC277" i="1"/>
  <c r="EC290" i="1" s="1"/>
  <c r="EC304" i="1" s="1"/>
  <c r="EB277" i="1"/>
  <c r="EA277" i="1"/>
  <c r="EA290" i="1" s="1"/>
  <c r="EA304" i="1" s="1"/>
  <c r="DZ277" i="1"/>
  <c r="DY277" i="1"/>
  <c r="DY290" i="1" s="1"/>
  <c r="DY304" i="1" s="1"/>
  <c r="DX277" i="1"/>
  <c r="DX290" i="1" s="1"/>
  <c r="DX304" i="1" s="1"/>
  <c r="DW277" i="1"/>
  <c r="DW290" i="1" s="1"/>
  <c r="DV277" i="1"/>
  <c r="DV290" i="1" s="1"/>
  <c r="DV304" i="1" s="1"/>
  <c r="DU277" i="1"/>
  <c r="DU290" i="1" s="1"/>
  <c r="DU304" i="1" s="1"/>
  <c r="DT277" i="1"/>
  <c r="DT290" i="1" s="1"/>
  <c r="DT304" i="1" s="1"/>
  <c r="DS277" i="1"/>
  <c r="DS290" i="1" s="1"/>
  <c r="DS304" i="1" s="1"/>
  <c r="DR277" i="1"/>
  <c r="DR290" i="1" s="1"/>
  <c r="DR304" i="1" s="1"/>
  <c r="DQ277" i="1"/>
  <c r="DQ290" i="1" s="1"/>
  <c r="DQ304" i="1" s="1"/>
  <c r="DP277" i="1"/>
  <c r="DO277" i="1"/>
  <c r="DO290" i="1" s="1"/>
  <c r="DO304" i="1" s="1"/>
  <c r="DN277" i="1"/>
  <c r="DM277" i="1"/>
  <c r="DM290" i="1" s="1"/>
  <c r="DM304" i="1" s="1"/>
  <c r="DL277" i="1"/>
  <c r="DL290" i="1" s="1"/>
  <c r="DL304" i="1" s="1"/>
  <c r="DK277" i="1"/>
  <c r="DK290" i="1" s="1"/>
  <c r="DK304" i="1" s="1"/>
  <c r="DJ277" i="1"/>
  <c r="DJ290" i="1" s="1"/>
  <c r="DJ304" i="1" s="1"/>
  <c r="DI277" i="1"/>
  <c r="DI290" i="1" s="1"/>
  <c r="DI304" i="1" s="1"/>
  <c r="DH277" i="1"/>
  <c r="DG277" i="1"/>
  <c r="DG290" i="1" s="1"/>
  <c r="DG304" i="1" s="1"/>
  <c r="DF277" i="1"/>
  <c r="DF290" i="1" s="1"/>
  <c r="DF304" i="1" s="1"/>
  <c r="DE277" i="1"/>
  <c r="DE290" i="1" s="1"/>
  <c r="DE304" i="1" s="1"/>
  <c r="DD277" i="1"/>
  <c r="DD290" i="1" s="1"/>
  <c r="DD304" i="1" s="1"/>
  <c r="DC277" i="1"/>
  <c r="DC290" i="1" s="1"/>
  <c r="DC304" i="1" s="1"/>
  <c r="DB277" i="1"/>
  <c r="DB290" i="1" s="1"/>
  <c r="DB304" i="1" s="1"/>
  <c r="DA277" i="1"/>
  <c r="DA290" i="1" s="1"/>
  <c r="DA304" i="1" s="1"/>
  <c r="CZ277" i="1"/>
  <c r="CZ290" i="1" s="1"/>
  <c r="CZ304" i="1" s="1"/>
  <c r="CY277" i="1"/>
  <c r="CX277" i="1"/>
  <c r="CX290" i="1" s="1"/>
  <c r="CX304" i="1" s="1"/>
  <c r="CW277" i="1"/>
  <c r="CW290" i="1" s="1"/>
  <c r="CW304" i="1" s="1"/>
  <c r="CV277" i="1"/>
  <c r="CV290" i="1" s="1"/>
  <c r="CV304" i="1" s="1"/>
  <c r="CU277" i="1"/>
  <c r="CU290" i="1" s="1"/>
  <c r="CU304" i="1" s="1"/>
  <c r="CT277" i="1"/>
  <c r="CT290" i="1" s="1"/>
  <c r="CT304" i="1" s="1"/>
  <c r="CS277" i="1"/>
  <c r="CR277" i="1"/>
  <c r="CR290" i="1" s="1"/>
  <c r="CR304" i="1" s="1"/>
  <c r="CQ277" i="1"/>
  <c r="CQ290" i="1" s="1"/>
  <c r="CQ304" i="1" s="1"/>
  <c r="CP277" i="1"/>
  <c r="CP290" i="1" s="1"/>
  <c r="CP304" i="1" s="1"/>
  <c r="CO277" i="1"/>
  <c r="CO290" i="1" s="1"/>
  <c r="CO304" i="1" s="1"/>
  <c r="CN277" i="1"/>
  <c r="CN290" i="1" s="1"/>
  <c r="CN304" i="1" s="1"/>
  <c r="CM277" i="1"/>
  <c r="CL277" i="1"/>
  <c r="CL290" i="1" s="1"/>
  <c r="CL304" i="1" s="1"/>
  <c r="CK277" i="1"/>
  <c r="CK290" i="1" s="1"/>
  <c r="CK304" i="1" s="1"/>
  <c r="CJ277" i="1"/>
  <c r="CJ290" i="1" s="1"/>
  <c r="CJ304" i="1" s="1"/>
  <c r="CI277" i="1"/>
  <c r="CI290" i="1" s="1"/>
  <c r="CI304" i="1" s="1"/>
  <c r="CH277" i="1"/>
  <c r="CH290" i="1" s="1"/>
  <c r="CH304" i="1" s="1"/>
  <c r="CG277" i="1"/>
  <c r="CG290" i="1" s="1"/>
  <c r="CG304" i="1" s="1"/>
  <c r="CF277" i="1"/>
  <c r="CF290" i="1" s="1"/>
  <c r="CF304" i="1" s="1"/>
  <c r="CE277" i="1"/>
  <c r="CE290" i="1" s="1"/>
  <c r="CE304" i="1" s="1"/>
  <c r="CD277" i="1"/>
  <c r="CC277" i="1"/>
  <c r="CC290" i="1" s="1"/>
  <c r="CC304" i="1" s="1"/>
  <c r="CB277" i="1"/>
  <c r="CB290" i="1" s="1"/>
  <c r="CB304" i="1" s="1"/>
  <c r="CA277" i="1"/>
  <c r="CA290" i="1" s="1"/>
  <c r="CA304" i="1" s="1"/>
  <c r="BZ277" i="1"/>
  <c r="BZ290" i="1" s="1"/>
  <c r="BZ304" i="1" s="1"/>
  <c r="BY277" i="1"/>
  <c r="BY290" i="1" s="1"/>
  <c r="BY304" i="1" s="1"/>
  <c r="BX277" i="1"/>
  <c r="BX290" i="1" s="1"/>
  <c r="BX304" i="1" s="1"/>
  <c r="BW277" i="1"/>
  <c r="BW290" i="1" s="1"/>
  <c r="BW304" i="1" s="1"/>
  <c r="BV277" i="1"/>
  <c r="BV290" i="1" s="1"/>
  <c r="BV304" i="1" s="1"/>
  <c r="BU277" i="1"/>
  <c r="BU290" i="1" s="1"/>
  <c r="BU304" i="1" s="1"/>
  <c r="BT277" i="1"/>
  <c r="BT290" i="1" s="1"/>
  <c r="BT304" i="1" s="1"/>
  <c r="BS277" i="1"/>
  <c r="BS290" i="1" s="1"/>
  <c r="BS304" i="1" s="1"/>
  <c r="BR277" i="1"/>
  <c r="BQ277" i="1"/>
  <c r="BQ290" i="1" s="1"/>
  <c r="BQ304" i="1" s="1"/>
  <c r="BP277" i="1"/>
  <c r="BP290" i="1" s="1"/>
  <c r="BP304" i="1" s="1"/>
  <c r="BO277" i="1"/>
  <c r="BO290" i="1" s="1"/>
  <c r="BO304" i="1" s="1"/>
  <c r="BN277" i="1"/>
  <c r="BN290" i="1" s="1"/>
  <c r="BN304" i="1" s="1"/>
  <c r="BM277" i="1"/>
  <c r="BM290" i="1" s="1"/>
  <c r="BM304" i="1" s="1"/>
  <c r="BL277" i="1"/>
  <c r="BL290" i="1" s="1"/>
  <c r="BL304" i="1" s="1"/>
  <c r="BK277" i="1"/>
  <c r="BK290" i="1" s="1"/>
  <c r="BK304" i="1" s="1"/>
  <c r="BJ277" i="1"/>
  <c r="BJ290" i="1" s="1"/>
  <c r="BJ304" i="1" s="1"/>
  <c r="BI277" i="1"/>
  <c r="BI290" i="1" s="1"/>
  <c r="BI304" i="1" s="1"/>
  <c r="BH277" i="1"/>
  <c r="BH290" i="1" s="1"/>
  <c r="BH304" i="1" s="1"/>
  <c r="BG277" i="1"/>
  <c r="BG290" i="1" s="1"/>
  <c r="BG304" i="1" s="1"/>
  <c r="BF277" i="1"/>
  <c r="BE277" i="1"/>
  <c r="BE290" i="1" s="1"/>
  <c r="BE304" i="1" s="1"/>
  <c r="BD277" i="1"/>
  <c r="BD290" i="1" s="1"/>
  <c r="BD304" i="1" s="1"/>
  <c r="BC277" i="1"/>
  <c r="BC290" i="1" s="1"/>
  <c r="BC304" i="1" s="1"/>
  <c r="BB277" i="1"/>
  <c r="BB290" i="1" s="1"/>
  <c r="BB304" i="1" s="1"/>
  <c r="BA277" i="1"/>
  <c r="BA290" i="1" s="1"/>
  <c r="BA304" i="1" s="1"/>
  <c r="AZ277" i="1"/>
  <c r="AZ290" i="1" s="1"/>
  <c r="AZ304" i="1" s="1"/>
  <c r="AY277" i="1"/>
  <c r="AY290" i="1" s="1"/>
  <c r="AY304" i="1" s="1"/>
  <c r="AX277" i="1"/>
  <c r="AX290" i="1" s="1"/>
  <c r="AX304" i="1" s="1"/>
  <c r="AW277" i="1"/>
  <c r="AW290" i="1" s="1"/>
  <c r="AW304" i="1" s="1"/>
  <c r="AV277" i="1"/>
  <c r="AV290" i="1" s="1"/>
  <c r="AV304" i="1" s="1"/>
  <c r="AU277" i="1"/>
  <c r="AU290" i="1" s="1"/>
  <c r="AU304" i="1" s="1"/>
  <c r="AT277" i="1"/>
  <c r="AS277" i="1"/>
  <c r="AS290" i="1" s="1"/>
  <c r="AS304" i="1" s="1"/>
  <c r="AR277" i="1"/>
  <c r="AR290" i="1" s="1"/>
  <c r="AR304" i="1" s="1"/>
  <c r="AQ277" i="1"/>
  <c r="AP277" i="1"/>
  <c r="AP290" i="1" s="1"/>
  <c r="AP304" i="1" s="1"/>
  <c r="AO277" i="1"/>
  <c r="AO290" i="1" s="1"/>
  <c r="AO304" i="1" s="1"/>
  <c r="AN277" i="1"/>
  <c r="AM277" i="1"/>
  <c r="AM290" i="1" s="1"/>
  <c r="AM304" i="1" s="1"/>
  <c r="AL277" i="1"/>
  <c r="AL290" i="1" s="1"/>
  <c r="AL304" i="1" s="1"/>
  <c r="AK277" i="1"/>
  <c r="AK290" i="1" s="1"/>
  <c r="AK304" i="1" s="1"/>
  <c r="AJ277" i="1"/>
  <c r="AJ290" i="1" s="1"/>
  <c r="AJ304" i="1" s="1"/>
  <c r="AI277" i="1"/>
  <c r="AI290" i="1" s="1"/>
  <c r="AI304" i="1" s="1"/>
  <c r="AH277" i="1"/>
  <c r="AH290" i="1" s="1"/>
  <c r="AH304" i="1" s="1"/>
  <c r="AG277" i="1"/>
  <c r="AG290" i="1" s="1"/>
  <c r="AG304" i="1" s="1"/>
  <c r="AF277" i="1"/>
  <c r="AF290" i="1" s="1"/>
  <c r="AF304" i="1" s="1"/>
  <c r="AE277" i="1"/>
  <c r="AD277" i="1"/>
  <c r="AD290" i="1" s="1"/>
  <c r="AD304" i="1" s="1"/>
  <c r="AC277" i="1"/>
  <c r="AC290" i="1" s="1"/>
  <c r="AC304" i="1" s="1"/>
  <c r="AB277" i="1"/>
  <c r="AB290" i="1" s="1"/>
  <c r="AB304" i="1" s="1"/>
  <c r="AA277" i="1"/>
  <c r="AA290" i="1" s="1"/>
  <c r="AA304" i="1" s="1"/>
  <c r="Z277" i="1"/>
  <c r="Z290" i="1" s="1"/>
  <c r="Z304" i="1" s="1"/>
  <c r="Y277" i="1"/>
  <c r="Y290" i="1" s="1"/>
  <c r="Y304" i="1" s="1"/>
  <c r="X277" i="1"/>
  <c r="X290" i="1" s="1"/>
  <c r="X304" i="1" s="1"/>
  <c r="W277" i="1"/>
  <c r="W290" i="1" s="1"/>
  <c r="W304" i="1" s="1"/>
  <c r="V277" i="1"/>
  <c r="V290" i="1" s="1"/>
  <c r="V304" i="1" s="1"/>
  <c r="U277" i="1"/>
  <c r="U290" i="1" s="1"/>
  <c r="U304" i="1" s="1"/>
  <c r="T277" i="1"/>
  <c r="S277" i="1"/>
  <c r="S290" i="1" s="1"/>
  <c r="S304" i="1" s="1"/>
  <c r="R277" i="1"/>
  <c r="R290" i="1" s="1"/>
  <c r="R304" i="1" s="1"/>
  <c r="Q277" i="1"/>
  <c r="Q290" i="1" s="1"/>
  <c r="Q304" i="1" s="1"/>
  <c r="P277" i="1"/>
  <c r="P290" i="1" s="1"/>
  <c r="P304" i="1" s="1"/>
  <c r="O277" i="1"/>
  <c r="O290" i="1" s="1"/>
  <c r="O304" i="1" s="1"/>
  <c r="N277" i="1"/>
  <c r="N290" i="1" s="1"/>
  <c r="N304" i="1" s="1"/>
  <c r="M277" i="1"/>
  <c r="M290" i="1" s="1"/>
  <c r="M304" i="1" s="1"/>
  <c r="L277" i="1"/>
  <c r="L290" i="1" s="1"/>
  <c r="L304" i="1" s="1"/>
  <c r="K277" i="1"/>
  <c r="J277" i="1"/>
  <c r="I277" i="1"/>
  <c r="I290" i="1" s="1"/>
  <c r="I304" i="1" s="1"/>
  <c r="H277" i="1"/>
  <c r="H290" i="1" s="1"/>
  <c r="H304" i="1" s="1"/>
  <c r="G277" i="1"/>
  <c r="F277" i="1"/>
  <c r="F290" i="1" s="1"/>
  <c r="F304" i="1" s="1"/>
  <c r="E277" i="1"/>
  <c r="E290" i="1" s="1"/>
  <c r="E304" i="1" s="1"/>
  <c r="D277" i="1"/>
  <c r="D290" i="1" s="1"/>
  <c r="D304" i="1" s="1"/>
  <c r="C277" i="1"/>
  <c r="GC275" i="1"/>
  <c r="FX248" i="1"/>
  <c r="FW248" i="1"/>
  <c r="FV248" i="1"/>
  <c r="FU248" i="1"/>
  <c r="FT248" i="1"/>
  <c r="FS248" i="1"/>
  <c r="FR248" i="1"/>
  <c r="FQ248" i="1"/>
  <c r="FP248" i="1"/>
  <c r="FO248" i="1"/>
  <c r="FN248" i="1"/>
  <c r="FM248" i="1"/>
  <c r="FL248" i="1"/>
  <c r="FK248" i="1"/>
  <c r="FH248" i="1"/>
  <c r="FG248" i="1"/>
  <c r="FF248" i="1"/>
  <c r="FE248" i="1"/>
  <c r="FD248" i="1"/>
  <c r="FC248" i="1"/>
  <c r="FB248" i="1"/>
  <c r="FA248" i="1"/>
  <c r="EZ248" i="1"/>
  <c r="EY248" i="1"/>
  <c r="EX248" i="1"/>
  <c r="EW248" i="1"/>
  <c r="EV248" i="1"/>
  <c r="EU248" i="1"/>
  <c r="ET248" i="1"/>
  <c r="ES248" i="1"/>
  <c r="ER248" i="1"/>
  <c r="EQ248" i="1"/>
  <c r="EP248" i="1"/>
  <c r="EO248" i="1"/>
  <c r="EN248" i="1"/>
  <c r="EM248" i="1"/>
  <c r="EL248" i="1"/>
  <c r="EK248" i="1"/>
  <c r="EJ248" i="1"/>
  <c r="EI248" i="1"/>
  <c r="EH248" i="1"/>
  <c r="EG248" i="1"/>
  <c r="EF248" i="1"/>
  <c r="EE248" i="1"/>
  <c r="ED248" i="1"/>
  <c r="EC248" i="1"/>
  <c r="EB248" i="1"/>
  <c r="EA248" i="1"/>
  <c r="DZ248" i="1"/>
  <c r="DY248" i="1"/>
  <c r="DX248" i="1"/>
  <c r="DW248" i="1"/>
  <c r="DV248" i="1"/>
  <c r="DU248" i="1"/>
  <c r="DT248" i="1"/>
  <c r="DS248" i="1"/>
  <c r="DR248" i="1"/>
  <c r="DP248" i="1"/>
  <c r="DO248" i="1"/>
  <c r="DM248" i="1"/>
  <c r="DL248" i="1"/>
  <c r="DK248" i="1"/>
  <c r="DJ248" i="1"/>
  <c r="DI248" i="1"/>
  <c r="DH248" i="1"/>
  <c r="DG248" i="1"/>
  <c r="DF248" i="1"/>
  <c r="DE248" i="1"/>
  <c r="DD248" i="1"/>
  <c r="DC248" i="1"/>
  <c r="DB248" i="1"/>
  <c r="DA248" i="1"/>
  <c r="CZ248" i="1"/>
  <c r="CY248" i="1"/>
  <c r="CX248" i="1"/>
  <c r="CW248" i="1"/>
  <c r="CV248" i="1"/>
  <c r="CU248" i="1"/>
  <c r="CT248" i="1"/>
  <c r="CS248" i="1"/>
  <c r="CR248" i="1"/>
  <c r="CQ248" i="1"/>
  <c r="CP248" i="1"/>
  <c r="CO248" i="1"/>
  <c r="CN248" i="1"/>
  <c r="CM248" i="1"/>
  <c r="CL248" i="1"/>
  <c r="CK248" i="1"/>
  <c r="CJ248" i="1"/>
  <c r="CI248" i="1"/>
  <c r="CH248" i="1"/>
  <c r="CG248" i="1"/>
  <c r="CF248" i="1"/>
  <c r="CE248" i="1"/>
  <c r="CD248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BN248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FZ230" i="1"/>
  <c r="FZ220" i="1"/>
  <c r="C203" i="1"/>
  <c r="C201" i="1"/>
  <c r="FX193" i="1"/>
  <c r="FW193" i="1"/>
  <c r="FV193" i="1"/>
  <c r="FU193" i="1"/>
  <c r="FT193" i="1"/>
  <c r="FS193" i="1"/>
  <c r="FR193" i="1"/>
  <c r="FQ193" i="1"/>
  <c r="FP193" i="1"/>
  <c r="FO193" i="1"/>
  <c r="FN193" i="1"/>
  <c r="FM193" i="1"/>
  <c r="FL193" i="1"/>
  <c r="FK193" i="1"/>
  <c r="FJ193" i="1"/>
  <c r="FI193" i="1"/>
  <c r="FH193" i="1"/>
  <c r="FG193" i="1"/>
  <c r="FF193" i="1"/>
  <c r="FE193" i="1"/>
  <c r="FD193" i="1"/>
  <c r="FC193" i="1"/>
  <c r="FB193" i="1"/>
  <c r="FA193" i="1"/>
  <c r="EZ193" i="1"/>
  <c r="EY193" i="1"/>
  <c r="EX193" i="1"/>
  <c r="EW193" i="1"/>
  <c r="EV193" i="1"/>
  <c r="EU193" i="1"/>
  <c r="ET193" i="1"/>
  <c r="ES193" i="1"/>
  <c r="ER193" i="1"/>
  <c r="EQ193" i="1"/>
  <c r="EP193" i="1"/>
  <c r="EO193" i="1"/>
  <c r="EN193" i="1"/>
  <c r="EM193" i="1"/>
  <c r="EL193" i="1"/>
  <c r="EK193" i="1"/>
  <c r="EJ193" i="1"/>
  <c r="EI193" i="1"/>
  <c r="EH193" i="1"/>
  <c r="EG193" i="1"/>
  <c r="EF193" i="1"/>
  <c r="EE193" i="1"/>
  <c r="ED193" i="1"/>
  <c r="EC193" i="1"/>
  <c r="EB193" i="1"/>
  <c r="EA193" i="1"/>
  <c r="DZ193" i="1"/>
  <c r="DY193" i="1"/>
  <c r="DX193" i="1"/>
  <c r="DW193" i="1"/>
  <c r="DV193" i="1"/>
  <c r="DU193" i="1"/>
  <c r="DT193" i="1"/>
  <c r="DS193" i="1"/>
  <c r="DR193" i="1"/>
  <c r="DQ193" i="1"/>
  <c r="DP193" i="1"/>
  <c r="DO193" i="1"/>
  <c r="DN193" i="1"/>
  <c r="DM193" i="1"/>
  <c r="DL193" i="1"/>
  <c r="DK193" i="1"/>
  <c r="DJ193" i="1"/>
  <c r="DI193" i="1"/>
  <c r="DH193" i="1"/>
  <c r="DG193" i="1"/>
  <c r="DF193" i="1"/>
  <c r="DE193" i="1"/>
  <c r="DD193" i="1"/>
  <c r="DC193" i="1"/>
  <c r="DB193" i="1"/>
  <c r="DA193" i="1"/>
  <c r="CZ193" i="1"/>
  <c r="CY193" i="1"/>
  <c r="CX193" i="1"/>
  <c r="CW193" i="1"/>
  <c r="CV193" i="1"/>
  <c r="CU193" i="1"/>
  <c r="CT193" i="1"/>
  <c r="CS193" i="1"/>
  <c r="CR193" i="1"/>
  <c r="CQ193" i="1"/>
  <c r="CP193" i="1"/>
  <c r="CO193" i="1"/>
  <c r="CN193" i="1"/>
  <c r="CM193" i="1"/>
  <c r="CL193" i="1"/>
  <c r="CK193" i="1"/>
  <c r="CJ193" i="1"/>
  <c r="CI193" i="1"/>
  <c r="CH193" i="1"/>
  <c r="CG193" i="1"/>
  <c r="CF193" i="1"/>
  <c r="CE193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BN193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FX172" i="1"/>
  <c r="FW172" i="1"/>
  <c r="FV172" i="1"/>
  <c r="FU172" i="1"/>
  <c r="FT172" i="1"/>
  <c r="FS172" i="1"/>
  <c r="FR172" i="1"/>
  <c r="FQ172" i="1"/>
  <c r="FP172" i="1"/>
  <c r="FO172" i="1"/>
  <c r="FN172" i="1"/>
  <c r="FM172" i="1"/>
  <c r="FL172" i="1"/>
  <c r="FK172" i="1"/>
  <c r="FJ172" i="1"/>
  <c r="FI172" i="1"/>
  <c r="FH172" i="1"/>
  <c r="FG172" i="1"/>
  <c r="FF172" i="1"/>
  <c r="FE172" i="1"/>
  <c r="FD172" i="1"/>
  <c r="FC172" i="1"/>
  <c r="FB172" i="1"/>
  <c r="FA172" i="1"/>
  <c r="EZ172" i="1"/>
  <c r="EY172" i="1"/>
  <c r="EX172" i="1"/>
  <c r="EW172" i="1"/>
  <c r="EV172" i="1"/>
  <c r="EU172" i="1"/>
  <c r="ET172" i="1"/>
  <c r="ES172" i="1"/>
  <c r="ER172" i="1"/>
  <c r="EQ172" i="1"/>
  <c r="EP172" i="1"/>
  <c r="EO172" i="1"/>
  <c r="EN172" i="1"/>
  <c r="EM172" i="1"/>
  <c r="EL172" i="1"/>
  <c r="EK172" i="1"/>
  <c r="EJ172" i="1"/>
  <c r="EI172" i="1"/>
  <c r="EH172" i="1"/>
  <c r="EG172" i="1"/>
  <c r="EF172" i="1"/>
  <c r="EE172" i="1"/>
  <c r="ED172" i="1"/>
  <c r="EC172" i="1"/>
  <c r="EB172" i="1"/>
  <c r="EA172" i="1"/>
  <c r="DZ172" i="1"/>
  <c r="DY172" i="1"/>
  <c r="DX172" i="1"/>
  <c r="DW172" i="1"/>
  <c r="DV172" i="1"/>
  <c r="DU172" i="1"/>
  <c r="DT172" i="1"/>
  <c r="DS172" i="1"/>
  <c r="DR172" i="1"/>
  <c r="DQ172" i="1"/>
  <c r="DP172" i="1"/>
  <c r="DO172" i="1"/>
  <c r="DN172" i="1"/>
  <c r="DM172" i="1"/>
  <c r="DL172" i="1"/>
  <c r="DK172" i="1"/>
  <c r="DJ172" i="1"/>
  <c r="DI172" i="1"/>
  <c r="DH172" i="1"/>
  <c r="DG172" i="1"/>
  <c r="DF172" i="1"/>
  <c r="DE172" i="1"/>
  <c r="DD172" i="1"/>
  <c r="DC172" i="1"/>
  <c r="DB172" i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CM172" i="1"/>
  <c r="CL172" i="1"/>
  <c r="CK172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BN172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C169" i="1"/>
  <c r="FX168" i="1"/>
  <c r="FW168" i="1"/>
  <c r="FV168" i="1"/>
  <c r="FU168" i="1"/>
  <c r="FT168" i="1"/>
  <c r="FS168" i="1"/>
  <c r="FR168" i="1"/>
  <c r="FQ168" i="1"/>
  <c r="FP168" i="1"/>
  <c r="FO168" i="1"/>
  <c r="FN168" i="1"/>
  <c r="FM168" i="1"/>
  <c r="FL168" i="1"/>
  <c r="FK168" i="1"/>
  <c r="FJ168" i="1"/>
  <c r="FI168" i="1"/>
  <c r="FH168" i="1"/>
  <c r="FG168" i="1"/>
  <c r="FF168" i="1"/>
  <c r="FE168" i="1"/>
  <c r="FD168" i="1"/>
  <c r="FC168" i="1"/>
  <c r="FB168" i="1"/>
  <c r="FA168" i="1"/>
  <c r="EZ168" i="1"/>
  <c r="EY168" i="1"/>
  <c r="EX168" i="1"/>
  <c r="EW168" i="1"/>
  <c r="EV168" i="1"/>
  <c r="EU168" i="1"/>
  <c r="ET168" i="1"/>
  <c r="ES168" i="1"/>
  <c r="ER168" i="1"/>
  <c r="EQ168" i="1"/>
  <c r="EP168" i="1"/>
  <c r="EO168" i="1"/>
  <c r="EN168" i="1"/>
  <c r="EM168" i="1"/>
  <c r="EL168" i="1"/>
  <c r="EK168" i="1"/>
  <c r="EJ168" i="1"/>
  <c r="EI168" i="1"/>
  <c r="EH168" i="1"/>
  <c r="EG168" i="1"/>
  <c r="EF168" i="1"/>
  <c r="EE168" i="1"/>
  <c r="ED168" i="1"/>
  <c r="EC168" i="1"/>
  <c r="EB168" i="1"/>
  <c r="EA168" i="1"/>
  <c r="DZ168" i="1"/>
  <c r="DY168" i="1"/>
  <c r="DX168" i="1"/>
  <c r="DW168" i="1"/>
  <c r="DV168" i="1"/>
  <c r="DU168" i="1"/>
  <c r="DT168" i="1"/>
  <c r="DS168" i="1"/>
  <c r="DR168" i="1"/>
  <c r="DQ168" i="1"/>
  <c r="DP168" i="1"/>
  <c r="DO168" i="1"/>
  <c r="DN168" i="1"/>
  <c r="DM168" i="1"/>
  <c r="DL168" i="1"/>
  <c r="DK168" i="1"/>
  <c r="DJ168" i="1"/>
  <c r="DI168" i="1"/>
  <c r="DH168" i="1"/>
  <c r="DG168" i="1"/>
  <c r="DF168" i="1"/>
  <c r="DE168" i="1"/>
  <c r="DD168" i="1"/>
  <c r="DC168" i="1"/>
  <c r="DB168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FX162" i="1"/>
  <c r="FW162" i="1"/>
  <c r="FV162" i="1"/>
  <c r="FU162" i="1"/>
  <c r="FT162" i="1"/>
  <c r="FS162" i="1"/>
  <c r="FR162" i="1"/>
  <c r="FQ162" i="1"/>
  <c r="FP162" i="1"/>
  <c r="FO162" i="1"/>
  <c r="FN162" i="1"/>
  <c r="FM162" i="1"/>
  <c r="FL162" i="1"/>
  <c r="FK162" i="1"/>
  <c r="FJ162" i="1"/>
  <c r="FI162" i="1"/>
  <c r="FH162" i="1"/>
  <c r="FG162" i="1"/>
  <c r="FF162" i="1"/>
  <c r="FE162" i="1"/>
  <c r="FD162" i="1"/>
  <c r="FC162" i="1"/>
  <c r="FB162" i="1"/>
  <c r="FA162" i="1"/>
  <c r="EZ162" i="1"/>
  <c r="EY162" i="1"/>
  <c r="EX162" i="1"/>
  <c r="EW162" i="1"/>
  <c r="EV162" i="1"/>
  <c r="EU162" i="1"/>
  <c r="ET162" i="1"/>
  <c r="ES162" i="1"/>
  <c r="ER162" i="1"/>
  <c r="EQ162" i="1"/>
  <c r="EP162" i="1"/>
  <c r="EO162" i="1"/>
  <c r="EN162" i="1"/>
  <c r="EM162" i="1"/>
  <c r="EL162" i="1"/>
  <c r="EK162" i="1"/>
  <c r="EJ162" i="1"/>
  <c r="EI162" i="1"/>
  <c r="EH162" i="1"/>
  <c r="EG162" i="1"/>
  <c r="EF162" i="1"/>
  <c r="EE162" i="1"/>
  <c r="ED162" i="1"/>
  <c r="EC162" i="1"/>
  <c r="EB162" i="1"/>
  <c r="EA162" i="1"/>
  <c r="DZ162" i="1"/>
  <c r="DY162" i="1"/>
  <c r="DX162" i="1"/>
  <c r="DW162" i="1"/>
  <c r="DV162" i="1"/>
  <c r="DU162" i="1"/>
  <c r="DT162" i="1"/>
  <c r="DS162" i="1"/>
  <c r="DR162" i="1"/>
  <c r="DQ162" i="1"/>
  <c r="DP162" i="1"/>
  <c r="DO162" i="1"/>
  <c r="DN162" i="1"/>
  <c r="DM162" i="1"/>
  <c r="DL162" i="1"/>
  <c r="DK162" i="1"/>
  <c r="DJ162" i="1"/>
  <c r="DI162" i="1"/>
  <c r="DH162" i="1"/>
  <c r="DG162" i="1"/>
  <c r="DF162" i="1"/>
  <c r="DE162" i="1"/>
  <c r="DD162" i="1"/>
  <c r="DC162" i="1"/>
  <c r="DB162" i="1"/>
  <c r="DA162" i="1"/>
  <c r="CZ162" i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CM162" i="1"/>
  <c r="CL162" i="1"/>
  <c r="CK162" i="1"/>
  <c r="CJ162" i="1"/>
  <c r="CI162" i="1"/>
  <c r="CH162" i="1"/>
  <c r="CG162" i="1"/>
  <c r="CF162" i="1"/>
  <c r="CE162" i="1"/>
  <c r="CD162" i="1"/>
  <c r="CC162" i="1"/>
  <c r="CB162" i="1"/>
  <c r="CA162" i="1"/>
  <c r="BZ162" i="1"/>
  <c r="BY162" i="1"/>
  <c r="BX162" i="1"/>
  <c r="BW162" i="1"/>
  <c r="BV162" i="1"/>
  <c r="BU162" i="1"/>
  <c r="BT162" i="1"/>
  <c r="BS162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FM140" i="1"/>
  <c r="EC140" i="1"/>
  <c r="CU140" i="1"/>
  <c r="CS140" i="1"/>
  <c r="CB140" i="1"/>
  <c r="AR140" i="1"/>
  <c r="AA140" i="1"/>
  <c r="H140" i="1"/>
  <c r="FM138" i="1"/>
  <c r="FM142" i="1" s="1"/>
  <c r="EQ138" i="1"/>
  <c r="EC138" i="1"/>
  <c r="EC142" i="1" s="1"/>
  <c r="EA138" i="1"/>
  <c r="CS138" i="1"/>
  <c r="CS142" i="1" s="1"/>
  <c r="AT138" i="1"/>
  <c r="FX137" i="1"/>
  <c r="FW137" i="1"/>
  <c r="FV137" i="1"/>
  <c r="FU137" i="1"/>
  <c r="FT137" i="1"/>
  <c r="FS137" i="1"/>
  <c r="FR137" i="1"/>
  <c r="FQ137" i="1"/>
  <c r="FP137" i="1"/>
  <c r="FO137" i="1"/>
  <c r="FN137" i="1"/>
  <c r="FM137" i="1"/>
  <c r="FL137" i="1"/>
  <c r="FK137" i="1"/>
  <c r="FJ137" i="1"/>
  <c r="FI137" i="1"/>
  <c r="FH137" i="1"/>
  <c r="FG137" i="1"/>
  <c r="FF137" i="1"/>
  <c r="FE137" i="1"/>
  <c r="FD137" i="1"/>
  <c r="FC137" i="1"/>
  <c r="FB137" i="1"/>
  <c r="FA137" i="1"/>
  <c r="EZ137" i="1"/>
  <c r="EY137" i="1"/>
  <c r="EX137" i="1"/>
  <c r="EW137" i="1"/>
  <c r="EV137" i="1"/>
  <c r="EU137" i="1"/>
  <c r="ET137" i="1"/>
  <c r="ES137" i="1"/>
  <c r="ER137" i="1"/>
  <c r="EQ137" i="1"/>
  <c r="EP137" i="1"/>
  <c r="EO137" i="1"/>
  <c r="EN137" i="1"/>
  <c r="EM137" i="1"/>
  <c r="EL137" i="1"/>
  <c r="EK137" i="1"/>
  <c r="EJ137" i="1"/>
  <c r="EI137" i="1"/>
  <c r="EH137" i="1"/>
  <c r="EG137" i="1"/>
  <c r="EF137" i="1"/>
  <c r="EE137" i="1"/>
  <c r="ED137" i="1"/>
  <c r="EC137" i="1"/>
  <c r="EB137" i="1"/>
  <c r="EA137" i="1"/>
  <c r="DZ137" i="1"/>
  <c r="DY137" i="1"/>
  <c r="DX137" i="1"/>
  <c r="DW137" i="1"/>
  <c r="DV137" i="1"/>
  <c r="DU137" i="1"/>
  <c r="DT137" i="1"/>
  <c r="DS137" i="1"/>
  <c r="DR137" i="1"/>
  <c r="DQ137" i="1"/>
  <c r="DP137" i="1"/>
  <c r="DO137" i="1"/>
  <c r="DN137" i="1"/>
  <c r="DM137" i="1"/>
  <c r="DL137" i="1"/>
  <c r="DK137" i="1"/>
  <c r="DJ137" i="1"/>
  <c r="DI137" i="1"/>
  <c r="DH137" i="1"/>
  <c r="DG137" i="1"/>
  <c r="DF137" i="1"/>
  <c r="DE137" i="1"/>
  <c r="DD137" i="1"/>
  <c r="DC137" i="1"/>
  <c r="DB137" i="1"/>
  <c r="DA137" i="1"/>
  <c r="CZ137" i="1"/>
  <c r="CY137" i="1"/>
  <c r="CX137" i="1"/>
  <c r="CW137" i="1"/>
  <c r="CV137" i="1"/>
  <c r="CU137" i="1"/>
  <c r="CT137" i="1"/>
  <c r="CS137" i="1"/>
  <c r="CR137" i="1"/>
  <c r="CQ137" i="1"/>
  <c r="CP137" i="1"/>
  <c r="CO137" i="1"/>
  <c r="CN137" i="1"/>
  <c r="CM137" i="1"/>
  <c r="CL137" i="1"/>
  <c r="CK137" i="1"/>
  <c r="CJ137" i="1"/>
  <c r="CI137" i="1"/>
  <c r="CH137" i="1"/>
  <c r="CG137" i="1"/>
  <c r="CF137" i="1"/>
  <c r="CE137" i="1"/>
  <c r="CD137" i="1"/>
  <c r="CC137" i="1"/>
  <c r="CB137" i="1"/>
  <c r="CA137" i="1"/>
  <c r="BZ137" i="1"/>
  <c r="BY137" i="1"/>
  <c r="BX137" i="1"/>
  <c r="BW137" i="1"/>
  <c r="BV137" i="1"/>
  <c r="BU137" i="1"/>
  <c r="BT137" i="1"/>
  <c r="BS137" i="1"/>
  <c r="BR137" i="1"/>
  <c r="BQ137" i="1"/>
  <c r="BP137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FX135" i="1"/>
  <c r="FW135" i="1"/>
  <c r="FV135" i="1"/>
  <c r="FU135" i="1"/>
  <c r="FT135" i="1"/>
  <c r="FT179" i="1" s="1"/>
  <c r="FS135" i="1"/>
  <c r="FS140" i="1" s="1"/>
  <c r="FR135" i="1"/>
  <c r="FR138" i="1" s="1"/>
  <c r="FQ135" i="1"/>
  <c r="FQ179" i="1" s="1"/>
  <c r="FP135" i="1"/>
  <c r="FO135" i="1"/>
  <c r="FO179" i="1" s="1"/>
  <c r="FN135" i="1"/>
  <c r="FN179" i="1" s="1"/>
  <c r="FM135" i="1"/>
  <c r="FM179" i="1" s="1"/>
  <c r="FL135" i="1"/>
  <c r="FK135" i="1"/>
  <c r="FJ135" i="1"/>
  <c r="FI135" i="1"/>
  <c r="FH135" i="1"/>
  <c r="FH179" i="1" s="1"/>
  <c r="FG135" i="1"/>
  <c r="FF135" i="1"/>
  <c r="FE135" i="1"/>
  <c r="FE179" i="1" s="1"/>
  <c r="FD135" i="1"/>
  <c r="FC135" i="1"/>
  <c r="FC179" i="1" s="1"/>
  <c r="FB135" i="1"/>
  <c r="FB179" i="1" s="1"/>
  <c r="FA135" i="1"/>
  <c r="FA179" i="1" s="1"/>
  <c r="EZ135" i="1"/>
  <c r="EY135" i="1"/>
  <c r="EX135" i="1"/>
  <c r="EW135" i="1"/>
  <c r="EV135" i="1"/>
  <c r="EV179" i="1" s="1"/>
  <c r="EU135" i="1"/>
  <c r="ET135" i="1"/>
  <c r="ES135" i="1"/>
  <c r="ES179" i="1" s="1"/>
  <c r="ER135" i="1"/>
  <c r="EQ135" i="1"/>
  <c r="EQ179" i="1" s="1"/>
  <c r="EP135" i="1"/>
  <c r="EP179" i="1" s="1"/>
  <c r="EO135" i="1"/>
  <c r="EO179" i="1" s="1"/>
  <c r="EN135" i="1"/>
  <c r="EM135" i="1"/>
  <c r="EL135" i="1"/>
  <c r="EK135" i="1"/>
  <c r="EJ135" i="1"/>
  <c r="EJ179" i="1" s="1"/>
  <c r="EI135" i="1"/>
  <c r="EH135" i="1"/>
  <c r="EG135" i="1"/>
  <c r="EG179" i="1" s="1"/>
  <c r="EF135" i="1"/>
  <c r="EE135" i="1"/>
  <c r="EE179" i="1" s="1"/>
  <c r="ED135" i="1"/>
  <c r="ED179" i="1" s="1"/>
  <c r="EC135" i="1"/>
  <c r="EC179" i="1" s="1"/>
  <c r="EB135" i="1"/>
  <c r="EA135" i="1"/>
  <c r="DZ135" i="1"/>
  <c r="DY135" i="1"/>
  <c r="DX135" i="1"/>
  <c r="DX179" i="1" s="1"/>
  <c r="DW135" i="1"/>
  <c r="DV135" i="1"/>
  <c r="DU135" i="1"/>
  <c r="DU179" i="1" s="1"/>
  <c r="DT135" i="1"/>
  <c r="DS135" i="1"/>
  <c r="DS179" i="1" s="1"/>
  <c r="DR135" i="1"/>
  <c r="DR179" i="1" s="1"/>
  <c r="DQ135" i="1"/>
  <c r="DQ179" i="1" s="1"/>
  <c r="DP135" i="1"/>
  <c r="DO135" i="1"/>
  <c r="DN135" i="1"/>
  <c r="DM135" i="1"/>
  <c r="DL135" i="1"/>
  <c r="DL179" i="1" s="1"/>
  <c r="DK135" i="1"/>
  <c r="DJ135" i="1"/>
  <c r="DI135" i="1"/>
  <c r="DI179" i="1" s="1"/>
  <c r="DH135" i="1"/>
  <c r="DG135" i="1"/>
  <c r="DG179" i="1" s="1"/>
  <c r="DF135" i="1"/>
  <c r="DF179" i="1" s="1"/>
  <c r="DE135" i="1"/>
  <c r="DE179" i="1" s="1"/>
  <c r="DD135" i="1"/>
  <c r="DC135" i="1"/>
  <c r="DB135" i="1"/>
  <c r="DA135" i="1"/>
  <c r="CZ135" i="1"/>
  <c r="CZ179" i="1" s="1"/>
  <c r="CY135" i="1"/>
  <c r="CX135" i="1"/>
  <c r="CW135" i="1"/>
  <c r="CW179" i="1" s="1"/>
  <c r="CV135" i="1"/>
  <c r="CV140" i="1" s="1"/>
  <c r="CU135" i="1"/>
  <c r="CU179" i="1" s="1"/>
  <c r="CT135" i="1"/>
  <c r="CT179" i="1" s="1"/>
  <c r="CS135" i="1"/>
  <c r="CS179" i="1" s="1"/>
  <c r="CR135" i="1"/>
  <c r="CQ135" i="1"/>
  <c r="CP135" i="1"/>
  <c r="CO135" i="1"/>
  <c r="CN135" i="1"/>
  <c r="CN179" i="1" s="1"/>
  <c r="CM135" i="1"/>
  <c r="CL135" i="1"/>
  <c r="CL138" i="1" s="1"/>
  <c r="CK135" i="1"/>
  <c r="CK179" i="1" s="1"/>
  <c r="CJ135" i="1"/>
  <c r="CI135" i="1"/>
  <c r="CI179" i="1" s="1"/>
  <c r="CH135" i="1"/>
  <c r="CH179" i="1" s="1"/>
  <c r="CG135" i="1"/>
  <c r="CG179" i="1" s="1"/>
  <c r="CF135" i="1"/>
  <c r="CE135" i="1"/>
  <c r="CD135" i="1"/>
  <c r="CC135" i="1"/>
  <c r="CB135" i="1"/>
  <c r="CB179" i="1" s="1"/>
  <c r="CA135" i="1"/>
  <c r="BZ135" i="1"/>
  <c r="BY135" i="1"/>
  <c r="BY179" i="1" s="1"/>
  <c r="BX135" i="1"/>
  <c r="BW135" i="1"/>
  <c r="BW179" i="1" s="1"/>
  <c r="BV135" i="1"/>
  <c r="BV179" i="1" s="1"/>
  <c r="BU135" i="1"/>
  <c r="BU179" i="1" s="1"/>
  <c r="BT135" i="1"/>
  <c r="BS135" i="1"/>
  <c r="BR135" i="1"/>
  <c r="BQ135" i="1"/>
  <c r="BP135" i="1"/>
  <c r="BP179" i="1" s="1"/>
  <c r="BO135" i="1"/>
  <c r="BN135" i="1"/>
  <c r="BM135" i="1"/>
  <c r="BM179" i="1" s="1"/>
  <c r="BL135" i="1"/>
  <c r="BK135" i="1"/>
  <c r="BK179" i="1" s="1"/>
  <c r="BJ135" i="1"/>
  <c r="BJ179" i="1" s="1"/>
  <c r="BI135" i="1"/>
  <c r="BI179" i="1" s="1"/>
  <c r="BH135" i="1"/>
  <c r="BG135" i="1"/>
  <c r="BF135" i="1"/>
  <c r="BF179" i="1" s="1"/>
  <c r="BE135" i="1"/>
  <c r="BD135" i="1"/>
  <c r="BD179" i="1" s="1"/>
  <c r="BC135" i="1"/>
  <c r="BC179" i="1" s="1"/>
  <c r="BB135" i="1"/>
  <c r="BA135" i="1"/>
  <c r="BA179" i="1" s="1"/>
  <c r="AZ135" i="1"/>
  <c r="AY135" i="1"/>
  <c r="AY179" i="1" s="1"/>
  <c r="AX135" i="1"/>
  <c r="AX179" i="1" s="1"/>
  <c r="AW135" i="1"/>
  <c r="AW179" i="1" s="1"/>
  <c r="AV135" i="1"/>
  <c r="AU135" i="1"/>
  <c r="AT135" i="1"/>
  <c r="AT179" i="1" s="1"/>
  <c r="AS135" i="1"/>
  <c r="AR135" i="1"/>
  <c r="AR179" i="1" s="1"/>
  <c r="AQ135" i="1"/>
  <c r="AQ179" i="1" s="1"/>
  <c r="AP135" i="1"/>
  <c r="AO135" i="1"/>
  <c r="AO179" i="1" s="1"/>
  <c r="AN135" i="1"/>
  <c r="AN179" i="1" s="1"/>
  <c r="AM135" i="1"/>
  <c r="AM179" i="1" s="1"/>
  <c r="AL135" i="1"/>
  <c r="AL179" i="1" s="1"/>
  <c r="AK135" i="1"/>
  <c r="AK179" i="1" s="1"/>
  <c r="AJ135" i="1"/>
  <c r="AI135" i="1"/>
  <c r="AH135" i="1"/>
  <c r="AH179" i="1" s="1"/>
  <c r="AG135" i="1"/>
  <c r="AF135" i="1"/>
  <c r="AF179" i="1" s="1"/>
  <c r="AE135" i="1"/>
  <c r="AE179" i="1" s="1"/>
  <c r="AD135" i="1"/>
  <c r="AD138" i="1" s="1"/>
  <c r="AC135" i="1"/>
  <c r="AC179" i="1" s="1"/>
  <c r="AB135" i="1"/>
  <c r="AB179" i="1" s="1"/>
  <c r="AA135" i="1"/>
  <c r="AA179" i="1" s="1"/>
  <c r="Z135" i="1"/>
  <c r="Z179" i="1" s="1"/>
  <c r="Y135" i="1"/>
  <c r="Y179" i="1" s="1"/>
  <c r="X135" i="1"/>
  <c r="W135" i="1"/>
  <c r="V135" i="1"/>
  <c r="V179" i="1" s="1"/>
  <c r="U135" i="1"/>
  <c r="T135" i="1"/>
  <c r="T179" i="1" s="1"/>
  <c r="S135" i="1"/>
  <c r="S179" i="1" s="1"/>
  <c r="R135" i="1"/>
  <c r="Q135" i="1"/>
  <c r="Q179" i="1" s="1"/>
  <c r="P135" i="1"/>
  <c r="P179" i="1" s="1"/>
  <c r="O135" i="1"/>
  <c r="O179" i="1" s="1"/>
  <c r="N135" i="1"/>
  <c r="N179" i="1" s="1"/>
  <c r="M135" i="1"/>
  <c r="M179" i="1" s="1"/>
  <c r="L135" i="1"/>
  <c r="K135" i="1"/>
  <c r="J135" i="1"/>
  <c r="J179" i="1" s="1"/>
  <c r="I135" i="1"/>
  <c r="H135" i="1"/>
  <c r="H179" i="1" s="1"/>
  <c r="G135" i="1"/>
  <c r="G179" i="1" s="1"/>
  <c r="F135" i="1"/>
  <c r="E135" i="1"/>
  <c r="E179" i="1" s="1"/>
  <c r="D135" i="1"/>
  <c r="D179" i="1" s="1"/>
  <c r="C135" i="1"/>
  <c r="GB133" i="1"/>
  <c r="FZ133" i="1"/>
  <c r="FX132" i="1"/>
  <c r="FW132" i="1"/>
  <c r="FV132" i="1"/>
  <c r="FU132" i="1"/>
  <c r="FT132" i="1"/>
  <c r="FS132" i="1"/>
  <c r="FR132" i="1"/>
  <c r="FQ132" i="1"/>
  <c r="FP132" i="1"/>
  <c r="FO132" i="1"/>
  <c r="FN132" i="1"/>
  <c r="FM132" i="1"/>
  <c r="FL132" i="1"/>
  <c r="FK132" i="1"/>
  <c r="FJ132" i="1"/>
  <c r="FI132" i="1"/>
  <c r="FH132" i="1"/>
  <c r="FG132" i="1"/>
  <c r="FF132" i="1"/>
  <c r="FE132" i="1"/>
  <c r="FD132" i="1"/>
  <c r="FC132" i="1"/>
  <c r="FB132" i="1"/>
  <c r="FA132" i="1"/>
  <c r="EZ132" i="1"/>
  <c r="EY132" i="1"/>
  <c r="EX132" i="1"/>
  <c r="EW132" i="1"/>
  <c r="EV132" i="1"/>
  <c r="EU132" i="1"/>
  <c r="ET132" i="1"/>
  <c r="ES132" i="1"/>
  <c r="ER132" i="1"/>
  <c r="EQ132" i="1"/>
  <c r="EP132" i="1"/>
  <c r="EO132" i="1"/>
  <c r="EN132" i="1"/>
  <c r="EM132" i="1"/>
  <c r="EL132" i="1"/>
  <c r="EK132" i="1"/>
  <c r="EJ132" i="1"/>
  <c r="EI132" i="1"/>
  <c r="EH132" i="1"/>
  <c r="EG132" i="1"/>
  <c r="EF132" i="1"/>
  <c r="EE132" i="1"/>
  <c r="ED132" i="1"/>
  <c r="EC132" i="1"/>
  <c r="EB132" i="1"/>
  <c r="EA132" i="1"/>
  <c r="DZ132" i="1"/>
  <c r="DY132" i="1"/>
  <c r="DX132" i="1"/>
  <c r="DW132" i="1"/>
  <c r="DV132" i="1"/>
  <c r="DU132" i="1"/>
  <c r="DT132" i="1"/>
  <c r="DS132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C132" i="1"/>
  <c r="DB132" i="1"/>
  <c r="DA132" i="1"/>
  <c r="CZ132" i="1"/>
  <c r="CY132" i="1"/>
  <c r="CX132" i="1"/>
  <c r="CW132" i="1"/>
  <c r="CV132" i="1"/>
  <c r="CU132" i="1"/>
  <c r="CT132" i="1"/>
  <c r="CS132" i="1"/>
  <c r="CR132" i="1"/>
  <c r="CQ132" i="1"/>
  <c r="CP132" i="1"/>
  <c r="CO132" i="1"/>
  <c r="CN132" i="1"/>
  <c r="CM132" i="1"/>
  <c r="CL132" i="1"/>
  <c r="CK132" i="1"/>
  <c r="CJ132" i="1"/>
  <c r="CI132" i="1"/>
  <c r="CH132" i="1"/>
  <c r="CG132" i="1"/>
  <c r="CF132" i="1"/>
  <c r="CE132" i="1"/>
  <c r="CD132" i="1"/>
  <c r="CC132" i="1"/>
  <c r="CB132" i="1"/>
  <c r="CA132" i="1"/>
  <c r="BZ132" i="1"/>
  <c r="BY132" i="1"/>
  <c r="BX132" i="1"/>
  <c r="BW132" i="1"/>
  <c r="BV132" i="1"/>
  <c r="BU132" i="1"/>
  <c r="BT132" i="1"/>
  <c r="BS132" i="1"/>
  <c r="BR132" i="1"/>
  <c r="BQ132" i="1"/>
  <c r="BP132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FT131" i="1"/>
  <c r="FH131" i="1"/>
  <c r="CZ131" i="1"/>
  <c r="CN131" i="1"/>
  <c r="CB131" i="1"/>
  <c r="BN131" i="1"/>
  <c r="BD131" i="1"/>
  <c r="AD131" i="1"/>
  <c r="T131" i="1"/>
  <c r="H131" i="1"/>
  <c r="FR130" i="1"/>
  <c r="FR131" i="1" s="1"/>
  <c r="FP130" i="1"/>
  <c r="FP131" i="1" s="1"/>
  <c r="FF130" i="1"/>
  <c r="FF131" i="1" s="1"/>
  <c r="FD130" i="1"/>
  <c r="FD131" i="1" s="1"/>
  <c r="ET130" i="1"/>
  <c r="ET131" i="1" s="1"/>
  <c r="EH130" i="1"/>
  <c r="EH131" i="1" s="1"/>
  <c r="EF130" i="1"/>
  <c r="EF131" i="1" s="1"/>
  <c r="DV130" i="1"/>
  <c r="DV131" i="1" s="1"/>
  <c r="DT130" i="1"/>
  <c r="DT131" i="1" s="1"/>
  <c r="DJ130" i="1"/>
  <c r="DJ131" i="1" s="1"/>
  <c r="DH130" i="1"/>
  <c r="DH131" i="1" s="1"/>
  <c r="CX130" i="1"/>
  <c r="CX131" i="1" s="1"/>
  <c r="CV130" i="1"/>
  <c r="CV131" i="1" s="1"/>
  <c r="CL130" i="1"/>
  <c r="CL131" i="1" s="1"/>
  <c r="CJ130" i="1"/>
  <c r="CJ131" i="1" s="1"/>
  <c r="BZ130" i="1"/>
  <c r="BZ131" i="1" s="1"/>
  <c r="BN130" i="1"/>
  <c r="BL130" i="1"/>
  <c r="BL131" i="1" s="1"/>
  <c r="BB130" i="1"/>
  <c r="BB131" i="1" s="1"/>
  <c r="AZ130" i="1"/>
  <c r="AZ131" i="1" s="1"/>
  <c r="AP130" i="1"/>
  <c r="AP131" i="1" s="1"/>
  <c r="AN130" i="1"/>
  <c r="AN131" i="1" s="1"/>
  <c r="AD130" i="1"/>
  <c r="AB130" i="1"/>
  <c r="AB131" i="1" s="1"/>
  <c r="R130" i="1"/>
  <c r="R131" i="1" s="1"/>
  <c r="F130" i="1"/>
  <c r="F131" i="1" s="1"/>
  <c r="D130" i="1"/>
  <c r="D131" i="1" s="1"/>
  <c r="FX129" i="1"/>
  <c r="FW129" i="1"/>
  <c r="FV129" i="1"/>
  <c r="FU129" i="1"/>
  <c r="FT129" i="1"/>
  <c r="FS129" i="1"/>
  <c r="FR129" i="1"/>
  <c r="FQ129" i="1"/>
  <c r="FP129" i="1"/>
  <c r="FO129" i="1"/>
  <c r="FN129" i="1"/>
  <c r="FM129" i="1"/>
  <c r="FL129" i="1"/>
  <c r="FK129" i="1"/>
  <c r="FJ129" i="1"/>
  <c r="FI129" i="1"/>
  <c r="FH129" i="1"/>
  <c r="FG129" i="1"/>
  <c r="FF129" i="1"/>
  <c r="FE129" i="1"/>
  <c r="FD129" i="1"/>
  <c r="FC129" i="1"/>
  <c r="FB129" i="1"/>
  <c r="FA129" i="1"/>
  <c r="EZ129" i="1"/>
  <c r="EY129" i="1"/>
  <c r="EX129" i="1"/>
  <c r="EW129" i="1"/>
  <c r="EV129" i="1"/>
  <c r="EU129" i="1"/>
  <c r="ET129" i="1"/>
  <c r="ES129" i="1"/>
  <c r="ER129" i="1"/>
  <c r="ER130" i="1" s="1"/>
  <c r="ER131" i="1" s="1"/>
  <c r="EQ129" i="1"/>
  <c r="EP129" i="1"/>
  <c r="EO129" i="1"/>
  <c r="EN129" i="1"/>
  <c r="EM129" i="1"/>
  <c r="EL129" i="1"/>
  <c r="EK129" i="1"/>
  <c r="EJ129" i="1"/>
  <c r="EI129" i="1"/>
  <c r="EH129" i="1"/>
  <c r="EG129" i="1"/>
  <c r="EF129" i="1"/>
  <c r="EE129" i="1"/>
  <c r="ED129" i="1"/>
  <c r="EC129" i="1"/>
  <c r="EB129" i="1"/>
  <c r="EA129" i="1"/>
  <c r="DZ129" i="1"/>
  <c r="DY129" i="1"/>
  <c r="DX129" i="1"/>
  <c r="DW129" i="1"/>
  <c r="DV129" i="1"/>
  <c r="DU129" i="1"/>
  <c r="DT129" i="1"/>
  <c r="DS129" i="1"/>
  <c r="DR129" i="1"/>
  <c r="DQ129" i="1"/>
  <c r="DP129" i="1"/>
  <c r="DO129" i="1"/>
  <c r="DN129" i="1"/>
  <c r="DM129" i="1"/>
  <c r="DL129" i="1"/>
  <c r="DK129" i="1"/>
  <c r="DJ129" i="1"/>
  <c r="DI129" i="1"/>
  <c r="DH129" i="1"/>
  <c r="DG129" i="1"/>
  <c r="DF129" i="1"/>
  <c r="DE129" i="1"/>
  <c r="DD129" i="1"/>
  <c r="DC129" i="1"/>
  <c r="DB129" i="1"/>
  <c r="DA129" i="1"/>
  <c r="CZ129" i="1"/>
  <c r="CY129" i="1"/>
  <c r="CX129" i="1"/>
  <c r="CW129" i="1"/>
  <c r="CV129" i="1"/>
  <c r="CU129" i="1"/>
  <c r="CT129" i="1"/>
  <c r="CS129" i="1"/>
  <c r="CR129" i="1"/>
  <c r="CQ129" i="1"/>
  <c r="CP129" i="1"/>
  <c r="CO129" i="1"/>
  <c r="CN129" i="1"/>
  <c r="CM129" i="1"/>
  <c r="CL129" i="1"/>
  <c r="CK129" i="1"/>
  <c r="CJ129" i="1"/>
  <c r="CI129" i="1"/>
  <c r="CH129" i="1"/>
  <c r="CG129" i="1"/>
  <c r="CF129" i="1"/>
  <c r="CE129" i="1"/>
  <c r="CD129" i="1"/>
  <c r="CC129" i="1"/>
  <c r="CB129" i="1"/>
  <c r="CA129" i="1"/>
  <c r="BZ129" i="1"/>
  <c r="BY129" i="1"/>
  <c r="BX129" i="1"/>
  <c r="BX130" i="1" s="1"/>
  <c r="BX131" i="1" s="1"/>
  <c r="BW129" i="1"/>
  <c r="BV129" i="1"/>
  <c r="BU129" i="1"/>
  <c r="BT129" i="1"/>
  <c r="BS129" i="1"/>
  <c r="BR129" i="1"/>
  <c r="BQ129" i="1"/>
  <c r="BP129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Z130" i="1" s="1"/>
  <c r="Z131" i="1" s="1"/>
  <c r="Y129" i="1"/>
  <c r="X129" i="1"/>
  <c r="W129" i="1"/>
  <c r="V129" i="1"/>
  <c r="U129" i="1"/>
  <c r="T129" i="1"/>
  <c r="S129" i="1"/>
  <c r="R129" i="1"/>
  <c r="Q129" i="1"/>
  <c r="P129" i="1"/>
  <c r="P130" i="1" s="1"/>
  <c r="P131" i="1" s="1"/>
  <c r="O129" i="1"/>
  <c r="N129" i="1"/>
  <c r="N130" i="1" s="1"/>
  <c r="N131" i="1" s="1"/>
  <c r="M129" i="1"/>
  <c r="L129" i="1"/>
  <c r="K129" i="1"/>
  <c r="J129" i="1"/>
  <c r="I129" i="1"/>
  <c r="H129" i="1"/>
  <c r="G129" i="1"/>
  <c r="F129" i="1"/>
  <c r="E129" i="1"/>
  <c r="D129" i="1"/>
  <c r="C129" i="1"/>
  <c r="FX128" i="1"/>
  <c r="FX130" i="1" s="1"/>
  <c r="FX131" i="1" s="1"/>
  <c r="FW128" i="1"/>
  <c r="FW130" i="1" s="1"/>
  <c r="FW131" i="1" s="1"/>
  <c r="FV128" i="1"/>
  <c r="FV130" i="1" s="1"/>
  <c r="FV131" i="1" s="1"/>
  <c r="FU128" i="1"/>
  <c r="FU130" i="1" s="1"/>
  <c r="FU131" i="1" s="1"/>
  <c r="FT128" i="1"/>
  <c r="FT130" i="1" s="1"/>
  <c r="FS128" i="1"/>
  <c r="FS130" i="1" s="1"/>
  <c r="FS131" i="1" s="1"/>
  <c r="FR128" i="1"/>
  <c r="FQ128" i="1"/>
  <c r="FQ130" i="1" s="1"/>
  <c r="FQ131" i="1" s="1"/>
  <c r="FP128" i="1"/>
  <c r="FO128" i="1"/>
  <c r="FO130" i="1" s="1"/>
  <c r="FO131" i="1" s="1"/>
  <c r="FN128" i="1"/>
  <c r="FM128" i="1"/>
  <c r="FM130" i="1" s="1"/>
  <c r="FM131" i="1" s="1"/>
  <c r="FL128" i="1"/>
  <c r="FL130" i="1" s="1"/>
  <c r="FL131" i="1" s="1"/>
  <c r="FK128" i="1"/>
  <c r="FK130" i="1" s="1"/>
  <c r="FK131" i="1" s="1"/>
  <c r="FJ128" i="1"/>
  <c r="FJ130" i="1" s="1"/>
  <c r="FJ131" i="1" s="1"/>
  <c r="FI128" i="1"/>
  <c r="FI130" i="1" s="1"/>
  <c r="FI131" i="1" s="1"/>
  <c r="FH128" i="1"/>
  <c r="FH130" i="1" s="1"/>
  <c r="FG128" i="1"/>
  <c r="FG130" i="1" s="1"/>
  <c r="FG131" i="1" s="1"/>
  <c r="FF128" i="1"/>
  <c r="FE128" i="1"/>
  <c r="FE130" i="1" s="1"/>
  <c r="FE131" i="1" s="1"/>
  <c r="FD128" i="1"/>
  <c r="FC128" i="1"/>
  <c r="FC130" i="1" s="1"/>
  <c r="FC131" i="1" s="1"/>
  <c r="FB128" i="1"/>
  <c r="FA128" i="1"/>
  <c r="FA130" i="1" s="1"/>
  <c r="FA131" i="1" s="1"/>
  <c r="EZ128" i="1"/>
  <c r="EZ130" i="1" s="1"/>
  <c r="EZ131" i="1" s="1"/>
  <c r="EY128" i="1"/>
  <c r="EY130" i="1" s="1"/>
  <c r="EY131" i="1" s="1"/>
  <c r="EX128" i="1"/>
  <c r="EX130" i="1" s="1"/>
  <c r="EX131" i="1" s="1"/>
  <c r="EW128" i="1"/>
  <c r="EW130" i="1" s="1"/>
  <c r="EW131" i="1" s="1"/>
  <c r="EV128" i="1"/>
  <c r="EV130" i="1" s="1"/>
  <c r="EV131" i="1" s="1"/>
  <c r="EU128" i="1"/>
  <c r="EU130" i="1" s="1"/>
  <c r="EU131" i="1" s="1"/>
  <c r="ET128" i="1"/>
  <c r="ES128" i="1"/>
  <c r="ES130" i="1" s="1"/>
  <c r="ES131" i="1" s="1"/>
  <c r="ER128" i="1"/>
  <c r="EQ128" i="1"/>
  <c r="EQ130" i="1" s="1"/>
  <c r="EQ131" i="1" s="1"/>
  <c r="EP128" i="1"/>
  <c r="EO128" i="1"/>
  <c r="EO130" i="1" s="1"/>
  <c r="EO131" i="1" s="1"/>
  <c r="EN128" i="1"/>
  <c r="EN130" i="1" s="1"/>
  <c r="EN131" i="1" s="1"/>
  <c r="EM128" i="1"/>
  <c r="EM130" i="1" s="1"/>
  <c r="EM131" i="1" s="1"/>
  <c r="EL128" i="1"/>
  <c r="EL130" i="1" s="1"/>
  <c r="EL131" i="1" s="1"/>
  <c r="EK128" i="1"/>
  <c r="EK130" i="1" s="1"/>
  <c r="EK131" i="1" s="1"/>
  <c r="EJ128" i="1"/>
  <c r="EJ130" i="1" s="1"/>
  <c r="EJ131" i="1" s="1"/>
  <c r="EI128" i="1"/>
  <c r="EI130" i="1" s="1"/>
  <c r="EI131" i="1" s="1"/>
  <c r="EH128" i="1"/>
  <c r="EG128" i="1"/>
  <c r="EG130" i="1" s="1"/>
  <c r="EG131" i="1" s="1"/>
  <c r="EF128" i="1"/>
  <c r="EE128" i="1"/>
  <c r="EE130" i="1" s="1"/>
  <c r="EE131" i="1" s="1"/>
  <c r="ED128" i="1"/>
  <c r="EC128" i="1"/>
  <c r="EC130" i="1" s="1"/>
  <c r="EC131" i="1" s="1"/>
  <c r="EB128" i="1"/>
  <c r="EB130" i="1" s="1"/>
  <c r="EB131" i="1" s="1"/>
  <c r="EA128" i="1"/>
  <c r="EA130" i="1" s="1"/>
  <c r="EA131" i="1" s="1"/>
  <c r="DZ128" i="1"/>
  <c r="DZ130" i="1" s="1"/>
  <c r="DZ131" i="1" s="1"/>
  <c r="DY128" i="1"/>
  <c r="DY130" i="1" s="1"/>
  <c r="DY131" i="1" s="1"/>
  <c r="DX128" i="1"/>
  <c r="DX130" i="1" s="1"/>
  <c r="DX131" i="1" s="1"/>
  <c r="DW128" i="1"/>
  <c r="DW130" i="1" s="1"/>
  <c r="DW131" i="1" s="1"/>
  <c r="DV128" i="1"/>
  <c r="DU128" i="1"/>
  <c r="DU130" i="1" s="1"/>
  <c r="DU131" i="1" s="1"/>
  <c r="DT128" i="1"/>
  <c r="DS128" i="1"/>
  <c r="DS130" i="1" s="1"/>
  <c r="DS131" i="1" s="1"/>
  <c r="DR128" i="1"/>
  <c r="DQ128" i="1"/>
  <c r="DQ130" i="1" s="1"/>
  <c r="DQ131" i="1" s="1"/>
  <c r="DP128" i="1"/>
  <c r="DP130" i="1" s="1"/>
  <c r="DP131" i="1" s="1"/>
  <c r="DO128" i="1"/>
  <c r="DO130" i="1" s="1"/>
  <c r="DO131" i="1" s="1"/>
  <c r="DN128" i="1"/>
  <c r="DN130" i="1" s="1"/>
  <c r="DN131" i="1" s="1"/>
  <c r="DM128" i="1"/>
  <c r="DM130" i="1" s="1"/>
  <c r="DM131" i="1" s="1"/>
  <c r="DL128" i="1"/>
  <c r="DL130" i="1" s="1"/>
  <c r="DL131" i="1" s="1"/>
  <c r="DK128" i="1"/>
  <c r="DK130" i="1" s="1"/>
  <c r="DK131" i="1" s="1"/>
  <c r="DJ128" i="1"/>
  <c r="DI128" i="1"/>
  <c r="DI130" i="1" s="1"/>
  <c r="DI131" i="1" s="1"/>
  <c r="DH128" i="1"/>
  <c r="DG128" i="1"/>
  <c r="DG130" i="1" s="1"/>
  <c r="DG131" i="1" s="1"/>
  <c r="DF128" i="1"/>
  <c r="DE128" i="1"/>
  <c r="DE130" i="1" s="1"/>
  <c r="DE131" i="1" s="1"/>
  <c r="DD128" i="1"/>
  <c r="DD130" i="1" s="1"/>
  <c r="DD131" i="1" s="1"/>
  <c r="DC128" i="1"/>
  <c r="DC130" i="1" s="1"/>
  <c r="DC131" i="1" s="1"/>
  <c r="DB128" i="1"/>
  <c r="DB130" i="1" s="1"/>
  <c r="DB131" i="1" s="1"/>
  <c r="DA128" i="1"/>
  <c r="DA130" i="1" s="1"/>
  <c r="DA131" i="1" s="1"/>
  <c r="CZ128" i="1"/>
  <c r="CZ130" i="1" s="1"/>
  <c r="CY128" i="1"/>
  <c r="CY130" i="1" s="1"/>
  <c r="CY131" i="1" s="1"/>
  <c r="CX128" i="1"/>
  <c r="CW128" i="1"/>
  <c r="CW130" i="1" s="1"/>
  <c r="CW131" i="1" s="1"/>
  <c r="CV128" i="1"/>
  <c r="CU128" i="1"/>
  <c r="CU130" i="1" s="1"/>
  <c r="CU131" i="1" s="1"/>
  <c r="CT128" i="1"/>
  <c r="CS128" i="1"/>
  <c r="CS130" i="1" s="1"/>
  <c r="CS131" i="1" s="1"/>
  <c r="CR128" i="1"/>
  <c r="CR130" i="1" s="1"/>
  <c r="CR131" i="1" s="1"/>
  <c r="CQ128" i="1"/>
  <c r="CQ130" i="1" s="1"/>
  <c r="CQ131" i="1" s="1"/>
  <c r="CP128" i="1"/>
  <c r="CP130" i="1" s="1"/>
  <c r="CP131" i="1" s="1"/>
  <c r="CO128" i="1"/>
  <c r="CO130" i="1" s="1"/>
  <c r="CO131" i="1" s="1"/>
  <c r="CN128" i="1"/>
  <c r="CN130" i="1" s="1"/>
  <c r="CM128" i="1"/>
  <c r="CM130" i="1" s="1"/>
  <c r="CM131" i="1" s="1"/>
  <c r="CL128" i="1"/>
  <c r="CK128" i="1"/>
  <c r="CK130" i="1" s="1"/>
  <c r="CK131" i="1" s="1"/>
  <c r="CJ128" i="1"/>
  <c r="CI128" i="1"/>
  <c r="CI130" i="1" s="1"/>
  <c r="CI131" i="1" s="1"/>
  <c r="CH128" i="1"/>
  <c r="CG128" i="1"/>
  <c r="CG130" i="1" s="1"/>
  <c r="CG131" i="1" s="1"/>
  <c r="CF128" i="1"/>
  <c r="CF130" i="1" s="1"/>
  <c r="CF131" i="1" s="1"/>
  <c r="CE128" i="1"/>
  <c r="CE130" i="1" s="1"/>
  <c r="CE131" i="1" s="1"/>
  <c r="CD128" i="1"/>
  <c r="CD130" i="1" s="1"/>
  <c r="CD131" i="1" s="1"/>
  <c r="CC128" i="1"/>
  <c r="CC130" i="1" s="1"/>
  <c r="CC131" i="1" s="1"/>
  <c r="CB128" i="1"/>
  <c r="CB130" i="1" s="1"/>
  <c r="CA128" i="1"/>
  <c r="CA130" i="1" s="1"/>
  <c r="CA131" i="1" s="1"/>
  <c r="BZ128" i="1"/>
  <c r="BY128" i="1"/>
  <c r="BY130" i="1" s="1"/>
  <c r="BY131" i="1" s="1"/>
  <c r="BX128" i="1"/>
  <c r="BW128" i="1"/>
  <c r="BW130" i="1" s="1"/>
  <c r="BW131" i="1" s="1"/>
  <c r="BV128" i="1"/>
  <c r="BU128" i="1"/>
  <c r="BU130" i="1" s="1"/>
  <c r="BU131" i="1" s="1"/>
  <c r="BT128" i="1"/>
  <c r="BT130" i="1" s="1"/>
  <c r="BT131" i="1" s="1"/>
  <c r="BS128" i="1"/>
  <c r="BS130" i="1" s="1"/>
  <c r="BS131" i="1" s="1"/>
  <c r="BR128" i="1"/>
  <c r="BR130" i="1" s="1"/>
  <c r="BR131" i="1" s="1"/>
  <c r="BQ128" i="1"/>
  <c r="BQ130" i="1" s="1"/>
  <c r="BQ131" i="1" s="1"/>
  <c r="BP128" i="1"/>
  <c r="BP130" i="1" s="1"/>
  <c r="BP131" i="1" s="1"/>
  <c r="BO128" i="1"/>
  <c r="BO130" i="1" s="1"/>
  <c r="BO131" i="1" s="1"/>
  <c r="BN128" i="1"/>
  <c r="BM128" i="1"/>
  <c r="BM130" i="1" s="1"/>
  <c r="BM131" i="1" s="1"/>
  <c r="BL128" i="1"/>
  <c r="BK128" i="1"/>
  <c r="BK130" i="1" s="1"/>
  <c r="BK131" i="1" s="1"/>
  <c r="BJ128" i="1"/>
  <c r="BI128" i="1"/>
  <c r="BI130" i="1" s="1"/>
  <c r="BI131" i="1" s="1"/>
  <c r="BH128" i="1"/>
  <c r="BH130" i="1" s="1"/>
  <c r="BH131" i="1" s="1"/>
  <c r="BG128" i="1"/>
  <c r="BG130" i="1" s="1"/>
  <c r="BG131" i="1" s="1"/>
  <c r="BF128" i="1"/>
  <c r="BF130" i="1" s="1"/>
  <c r="BF131" i="1" s="1"/>
  <c r="BE128" i="1"/>
  <c r="BE130" i="1" s="1"/>
  <c r="BE131" i="1" s="1"/>
  <c r="BD128" i="1"/>
  <c r="BD130" i="1" s="1"/>
  <c r="BC128" i="1"/>
  <c r="BC130" i="1" s="1"/>
  <c r="BC131" i="1" s="1"/>
  <c r="BB128" i="1"/>
  <c r="BA128" i="1"/>
  <c r="BA130" i="1" s="1"/>
  <c r="BA131" i="1" s="1"/>
  <c r="AZ128" i="1"/>
  <c r="AY128" i="1"/>
  <c r="AY130" i="1" s="1"/>
  <c r="AY131" i="1" s="1"/>
  <c r="AX128" i="1"/>
  <c r="AW128" i="1"/>
  <c r="AW130" i="1" s="1"/>
  <c r="AW131" i="1" s="1"/>
  <c r="AV128" i="1"/>
  <c r="AV130" i="1" s="1"/>
  <c r="AV131" i="1" s="1"/>
  <c r="AU128" i="1"/>
  <c r="AU130" i="1" s="1"/>
  <c r="AU131" i="1" s="1"/>
  <c r="AT128" i="1"/>
  <c r="AT130" i="1" s="1"/>
  <c r="AT131" i="1" s="1"/>
  <c r="AS128" i="1"/>
  <c r="AS130" i="1" s="1"/>
  <c r="AS131" i="1" s="1"/>
  <c r="AR128" i="1"/>
  <c r="AR130" i="1" s="1"/>
  <c r="AR131" i="1" s="1"/>
  <c r="AQ128" i="1"/>
  <c r="AQ130" i="1" s="1"/>
  <c r="AQ131" i="1" s="1"/>
  <c r="AP128" i="1"/>
  <c r="AO128" i="1"/>
  <c r="AO130" i="1" s="1"/>
  <c r="AO131" i="1" s="1"/>
  <c r="AN128" i="1"/>
  <c r="AM128" i="1"/>
  <c r="AM130" i="1" s="1"/>
  <c r="AM131" i="1" s="1"/>
  <c r="AL128" i="1"/>
  <c r="AL130" i="1" s="1"/>
  <c r="AL131" i="1" s="1"/>
  <c r="AK128" i="1"/>
  <c r="AK130" i="1" s="1"/>
  <c r="AK131" i="1" s="1"/>
  <c r="AJ128" i="1"/>
  <c r="AJ130" i="1" s="1"/>
  <c r="AJ131" i="1" s="1"/>
  <c r="AI128" i="1"/>
  <c r="AI130" i="1" s="1"/>
  <c r="AI131" i="1" s="1"/>
  <c r="AH128" i="1"/>
  <c r="AH130" i="1" s="1"/>
  <c r="AH131" i="1" s="1"/>
  <c r="AG128" i="1"/>
  <c r="AG130" i="1" s="1"/>
  <c r="AG131" i="1" s="1"/>
  <c r="AF128" i="1"/>
  <c r="AF130" i="1" s="1"/>
  <c r="AF131" i="1" s="1"/>
  <c r="AE128" i="1"/>
  <c r="AE130" i="1" s="1"/>
  <c r="AE131" i="1" s="1"/>
  <c r="AD128" i="1"/>
  <c r="AC128" i="1"/>
  <c r="AC130" i="1" s="1"/>
  <c r="AC131" i="1" s="1"/>
  <c r="AB128" i="1"/>
  <c r="AA128" i="1"/>
  <c r="AA130" i="1" s="1"/>
  <c r="AA131" i="1" s="1"/>
  <c r="Z128" i="1"/>
  <c r="Y128" i="1"/>
  <c r="Y130" i="1" s="1"/>
  <c r="Y131" i="1" s="1"/>
  <c r="X128" i="1"/>
  <c r="X130" i="1" s="1"/>
  <c r="X131" i="1" s="1"/>
  <c r="W128" i="1"/>
  <c r="W130" i="1" s="1"/>
  <c r="W131" i="1" s="1"/>
  <c r="V128" i="1"/>
  <c r="V130" i="1" s="1"/>
  <c r="V131" i="1" s="1"/>
  <c r="U128" i="1"/>
  <c r="U130" i="1" s="1"/>
  <c r="U131" i="1" s="1"/>
  <c r="T128" i="1"/>
  <c r="T130" i="1" s="1"/>
  <c r="S128" i="1"/>
  <c r="S130" i="1" s="1"/>
  <c r="S131" i="1" s="1"/>
  <c r="R128" i="1"/>
  <c r="Q128" i="1"/>
  <c r="Q130" i="1" s="1"/>
  <c r="Q131" i="1" s="1"/>
  <c r="P128" i="1"/>
  <c r="O128" i="1"/>
  <c r="O130" i="1" s="1"/>
  <c r="O131" i="1" s="1"/>
  <c r="N128" i="1"/>
  <c r="M128" i="1"/>
  <c r="M130" i="1" s="1"/>
  <c r="M131" i="1" s="1"/>
  <c r="L128" i="1"/>
  <c r="L130" i="1" s="1"/>
  <c r="L131" i="1" s="1"/>
  <c r="K128" i="1"/>
  <c r="K130" i="1" s="1"/>
  <c r="K131" i="1" s="1"/>
  <c r="J128" i="1"/>
  <c r="J130" i="1" s="1"/>
  <c r="J131" i="1" s="1"/>
  <c r="I128" i="1"/>
  <c r="I130" i="1" s="1"/>
  <c r="I131" i="1" s="1"/>
  <c r="H128" i="1"/>
  <c r="H130" i="1" s="1"/>
  <c r="G128" i="1"/>
  <c r="G130" i="1" s="1"/>
  <c r="G131" i="1" s="1"/>
  <c r="F128" i="1"/>
  <c r="E128" i="1"/>
  <c r="E130" i="1" s="1"/>
  <c r="E131" i="1" s="1"/>
  <c r="D128" i="1"/>
  <c r="C128" i="1"/>
  <c r="C130" i="1" s="1"/>
  <c r="C131" i="1" s="1"/>
  <c r="FX116" i="1"/>
  <c r="FW116" i="1"/>
  <c r="FV116" i="1"/>
  <c r="FU116" i="1"/>
  <c r="FT116" i="1"/>
  <c r="FS116" i="1"/>
  <c r="FR116" i="1"/>
  <c r="FQ116" i="1"/>
  <c r="FP116" i="1"/>
  <c r="FO116" i="1"/>
  <c r="FN116" i="1"/>
  <c r="FM116" i="1"/>
  <c r="FL116" i="1"/>
  <c r="FK116" i="1"/>
  <c r="FJ116" i="1"/>
  <c r="FI116" i="1"/>
  <c r="FH116" i="1"/>
  <c r="FG116" i="1"/>
  <c r="FF116" i="1"/>
  <c r="FE116" i="1"/>
  <c r="FD116" i="1"/>
  <c r="FC116" i="1"/>
  <c r="FB116" i="1"/>
  <c r="FA116" i="1"/>
  <c r="EZ116" i="1"/>
  <c r="EY116" i="1"/>
  <c r="EX116" i="1"/>
  <c r="EW116" i="1"/>
  <c r="EV116" i="1"/>
  <c r="EU116" i="1"/>
  <c r="ET116" i="1"/>
  <c r="ES116" i="1"/>
  <c r="ER116" i="1"/>
  <c r="EQ116" i="1"/>
  <c r="EP116" i="1"/>
  <c r="EO116" i="1"/>
  <c r="EN116" i="1"/>
  <c r="EM116" i="1"/>
  <c r="EL116" i="1"/>
  <c r="EK116" i="1"/>
  <c r="EJ116" i="1"/>
  <c r="EI116" i="1"/>
  <c r="EH116" i="1"/>
  <c r="EG116" i="1"/>
  <c r="EF116" i="1"/>
  <c r="EE116" i="1"/>
  <c r="ED116" i="1"/>
  <c r="EC116" i="1"/>
  <c r="EB116" i="1"/>
  <c r="EA116" i="1"/>
  <c r="DZ116" i="1"/>
  <c r="DY116" i="1"/>
  <c r="DX116" i="1"/>
  <c r="DW116" i="1"/>
  <c r="DV116" i="1"/>
  <c r="DU116" i="1"/>
  <c r="DT116" i="1"/>
  <c r="DS116" i="1"/>
  <c r="DR116" i="1"/>
  <c r="DQ116" i="1"/>
  <c r="DP116" i="1"/>
  <c r="DO116" i="1"/>
  <c r="DN116" i="1"/>
  <c r="DM116" i="1"/>
  <c r="DL116" i="1"/>
  <c r="DK116" i="1"/>
  <c r="DJ116" i="1"/>
  <c r="DI116" i="1"/>
  <c r="DH116" i="1"/>
  <c r="DG116" i="1"/>
  <c r="DF116" i="1"/>
  <c r="DE116" i="1"/>
  <c r="DD116" i="1"/>
  <c r="DC116" i="1"/>
  <c r="DB116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CM116" i="1"/>
  <c r="CL116" i="1"/>
  <c r="CK116" i="1"/>
  <c r="CJ116" i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FU101" i="1"/>
  <c r="FS101" i="1"/>
  <c r="FO101" i="1"/>
  <c r="FI101" i="1"/>
  <c r="FC101" i="1"/>
  <c r="EW101" i="1"/>
  <c r="EQ101" i="1"/>
  <c r="EK101" i="1"/>
  <c r="EE101" i="1"/>
  <c r="DY101" i="1"/>
  <c r="DW101" i="1"/>
  <c r="DS101" i="1"/>
  <c r="DM101" i="1"/>
  <c r="DG101" i="1"/>
  <c r="DA101" i="1"/>
  <c r="CU101" i="1"/>
  <c r="CO101" i="1"/>
  <c r="CI101" i="1"/>
  <c r="CC101" i="1"/>
  <c r="CA101" i="1"/>
  <c r="BW101" i="1"/>
  <c r="BQ101" i="1"/>
  <c r="BK101" i="1"/>
  <c r="BE101" i="1"/>
  <c r="AY101" i="1"/>
  <c r="AS101" i="1"/>
  <c r="AM101" i="1"/>
  <c r="AG101" i="1"/>
  <c r="AE101" i="1"/>
  <c r="AA101" i="1"/>
  <c r="U101" i="1"/>
  <c r="O101" i="1"/>
  <c r="I101" i="1"/>
  <c r="C101" i="1"/>
  <c r="FX98" i="1"/>
  <c r="FW98" i="1"/>
  <c r="FV98" i="1"/>
  <c r="FU98" i="1"/>
  <c r="FT98" i="1"/>
  <c r="FS98" i="1"/>
  <c r="FR98" i="1"/>
  <c r="FQ98" i="1"/>
  <c r="FP98" i="1"/>
  <c r="FO98" i="1"/>
  <c r="FN98" i="1"/>
  <c r="FM98" i="1"/>
  <c r="FL98" i="1"/>
  <c r="FK98" i="1"/>
  <c r="FJ98" i="1"/>
  <c r="FI98" i="1"/>
  <c r="FH98" i="1"/>
  <c r="FG98" i="1"/>
  <c r="FF98" i="1"/>
  <c r="FE98" i="1"/>
  <c r="FD98" i="1"/>
  <c r="FC98" i="1"/>
  <c r="FB98" i="1"/>
  <c r="FA98" i="1"/>
  <c r="EZ98" i="1"/>
  <c r="EY98" i="1"/>
  <c r="EX98" i="1"/>
  <c r="EW98" i="1"/>
  <c r="EV98" i="1"/>
  <c r="EU98" i="1"/>
  <c r="ET98" i="1"/>
  <c r="ES98" i="1"/>
  <c r="ER98" i="1"/>
  <c r="EQ98" i="1"/>
  <c r="EP98" i="1"/>
  <c r="EO98" i="1"/>
  <c r="EN98" i="1"/>
  <c r="EM98" i="1"/>
  <c r="EL98" i="1"/>
  <c r="EK98" i="1"/>
  <c r="EJ98" i="1"/>
  <c r="EI98" i="1"/>
  <c r="EH98" i="1"/>
  <c r="EG98" i="1"/>
  <c r="EF98" i="1"/>
  <c r="EE98" i="1"/>
  <c r="ED98" i="1"/>
  <c r="EC98" i="1"/>
  <c r="EB98" i="1"/>
  <c r="EA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FZ98" i="1" s="1"/>
  <c r="C98" i="1"/>
  <c r="FX97" i="1"/>
  <c r="FX204" i="1" s="1"/>
  <c r="FW97" i="1"/>
  <c r="FW204" i="1" s="1"/>
  <c r="FV97" i="1"/>
  <c r="FU97" i="1"/>
  <c r="FT97" i="1"/>
  <c r="FS97" i="1"/>
  <c r="FR97" i="1"/>
  <c r="FR204" i="1" s="1"/>
  <c r="FQ97" i="1"/>
  <c r="FP97" i="1"/>
  <c r="FO97" i="1"/>
  <c r="FO204" i="1" s="1"/>
  <c r="FN97" i="1"/>
  <c r="FM97" i="1"/>
  <c r="FL97" i="1"/>
  <c r="FL204" i="1" s="1"/>
  <c r="FK97" i="1"/>
  <c r="FK204" i="1" s="1"/>
  <c r="FJ97" i="1"/>
  <c r="FI97" i="1"/>
  <c r="FH97" i="1"/>
  <c r="FG97" i="1"/>
  <c r="FF97" i="1"/>
  <c r="FF204" i="1" s="1"/>
  <c r="FE97" i="1"/>
  <c r="FD97" i="1"/>
  <c r="FC97" i="1"/>
  <c r="FC204" i="1" s="1"/>
  <c r="FB97" i="1"/>
  <c r="FA97" i="1"/>
  <c r="EZ97" i="1"/>
  <c r="EZ204" i="1" s="1"/>
  <c r="EY97" i="1"/>
  <c r="EY204" i="1" s="1"/>
  <c r="EX97" i="1"/>
  <c r="EW97" i="1"/>
  <c r="EV97" i="1"/>
  <c r="EU97" i="1"/>
  <c r="ET97" i="1"/>
  <c r="ET204" i="1" s="1"/>
  <c r="ES97" i="1"/>
  <c r="ER97" i="1"/>
  <c r="EQ97" i="1"/>
  <c r="EQ204" i="1" s="1"/>
  <c r="EP97" i="1"/>
  <c r="EO97" i="1"/>
  <c r="EN97" i="1"/>
  <c r="EN204" i="1" s="1"/>
  <c r="EM97" i="1"/>
  <c r="EM204" i="1" s="1"/>
  <c r="EL97" i="1"/>
  <c r="EK97" i="1"/>
  <c r="EJ97" i="1"/>
  <c r="EI97" i="1"/>
  <c r="EH97" i="1"/>
  <c r="EH204" i="1" s="1"/>
  <c r="EG97" i="1"/>
  <c r="EF97" i="1"/>
  <c r="EE97" i="1"/>
  <c r="EE204" i="1" s="1"/>
  <c r="ED97" i="1"/>
  <c r="EC97" i="1"/>
  <c r="EB97" i="1"/>
  <c r="EB204" i="1" s="1"/>
  <c r="EA97" i="1"/>
  <c r="EA204" i="1" s="1"/>
  <c r="DZ97" i="1"/>
  <c r="DY97" i="1"/>
  <c r="DX97" i="1"/>
  <c r="DW97" i="1"/>
  <c r="DV97" i="1"/>
  <c r="DV204" i="1" s="1"/>
  <c r="DU97" i="1"/>
  <c r="DT97" i="1"/>
  <c r="DS97" i="1"/>
  <c r="DS204" i="1" s="1"/>
  <c r="DR97" i="1"/>
  <c r="DQ97" i="1"/>
  <c r="DP97" i="1"/>
  <c r="DP204" i="1" s="1"/>
  <c r="DO97" i="1"/>
  <c r="DO204" i="1" s="1"/>
  <c r="DN97" i="1"/>
  <c r="DM97" i="1"/>
  <c r="DL97" i="1"/>
  <c r="DK97" i="1"/>
  <c r="DJ97" i="1"/>
  <c r="DJ204" i="1" s="1"/>
  <c r="DI97" i="1"/>
  <c r="DH97" i="1"/>
  <c r="DG97" i="1"/>
  <c r="DG204" i="1" s="1"/>
  <c r="DF97" i="1"/>
  <c r="DE97" i="1"/>
  <c r="DD97" i="1"/>
  <c r="DD204" i="1" s="1"/>
  <c r="DC97" i="1"/>
  <c r="DC204" i="1" s="1"/>
  <c r="DB97" i="1"/>
  <c r="DA97" i="1"/>
  <c r="CZ97" i="1"/>
  <c r="CY97" i="1"/>
  <c r="CX97" i="1"/>
  <c r="CX204" i="1" s="1"/>
  <c r="CW97" i="1"/>
  <c r="CV97" i="1"/>
  <c r="CU97" i="1"/>
  <c r="CU204" i="1" s="1"/>
  <c r="CT97" i="1"/>
  <c r="CS97" i="1"/>
  <c r="CR97" i="1"/>
  <c r="CR204" i="1" s="1"/>
  <c r="CQ97" i="1"/>
  <c r="CQ204" i="1" s="1"/>
  <c r="CP97" i="1"/>
  <c r="CO97" i="1"/>
  <c r="CN97" i="1"/>
  <c r="CM97" i="1"/>
  <c r="CL97" i="1"/>
  <c r="CK97" i="1"/>
  <c r="CK204" i="1" s="1"/>
  <c r="CJ97" i="1"/>
  <c r="CI97" i="1"/>
  <c r="CI204" i="1" s="1"/>
  <c r="CH97" i="1"/>
  <c r="CG97" i="1"/>
  <c r="CF97" i="1"/>
  <c r="CE97" i="1"/>
  <c r="CE204" i="1" s="1"/>
  <c r="CD97" i="1"/>
  <c r="CC97" i="1"/>
  <c r="CB97" i="1"/>
  <c r="CA97" i="1"/>
  <c r="BZ97" i="1"/>
  <c r="BY97" i="1"/>
  <c r="BY204" i="1" s="1"/>
  <c r="BX97" i="1"/>
  <c r="BW97" i="1"/>
  <c r="BW204" i="1" s="1"/>
  <c r="BV97" i="1"/>
  <c r="BU97" i="1"/>
  <c r="BT97" i="1"/>
  <c r="BS97" i="1"/>
  <c r="BS204" i="1" s="1"/>
  <c r="BR97" i="1"/>
  <c r="BQ97" i="1"/>
  <c r="BP97" i="1"/>
  <c r="BO97" i="1"/>
  <c r="BN97" i="1"/>
  <c r="BM97" i="1"/>
  <c r="BM204" i="1" s="1"/>
  <c r="BL97" i="1"/>
  <c r="BK97" i="1"/>
  <c r="BK204" i="1" s="1"/>
  <c r="BJ97" i="1"/>
  <c r="BI97" i="1"/>
  <c r="BH97" i="1"/>
  <c r="BG97" i="1"/>
  <c r="BG204" i="1" s="1"/>
  <c r="BF97" i="1"/>
  <c r="BE97" i="1"/>
  <c r="BD97" i="1"/>
  <c r="BC97" i="1"/>
  <c r="BB97" i="1"/>
  <c r="BA97" i="1"/>
  <c r="BA204" i="1" s="1"/>
  <c r="AZ97" i="1"/>
  <c r="AY97" i="1"/>
  <c r="AY204" i="1" s="1"/>
  <c r="AX97" i="1"/>
  <c r="AW97" i="1"/>
  <c r="AV97" i="1"/>
  <c r="AU97" i="1"/>
  <c r="AU204" i="1" s="1"/>
  <c r="AT97" i="1"/>
  <c r="AS97" i="1"/>
  <c r="AR97" i="1"/>
  <c r="AQ97" i="1"/>
  <c r="AP97" i="1"/>
  <c r="AO97" i="1"/>
  <c r="AO204" i="1" s="1"/>
  <c r="AN97" i="1"/>
  <c r="AM97" i="1"/>
  <c r="AM204" i="1" s="1"/>
  <c r="AL97" i="1"/>
  <c r="AK97" i="1"/>
  <c r="AJ97" i="1"/>
  <c r="AI97" i="1"/>
  <c r="AI204" i="1" s="1"/>
  <c r="AH97" i="1"/>
  <c r="AG97" i="1"/>
  <c r="AF97" i="1"/>
  <c r="AE97" i="1"/>
  <c r="AD97" i="1"/>
  <c r="AC97" i="1"/>
  <c r="AC204" i="1" s="1"/>
  <c r="AB97" i="1"/>
  <c r="AA97" i="1"/>
  <c r="AA204" i="1" s="1"/>
  <c r="Z97" i="1"/>
  <c r="Y97" i="1"/>
  <c r="X97" i="1"/>
  <c r="W97" i="1"/>
  <c r="W204" i="1" s="1"/>
  <c r="V97" i="1"/>
  <c r="U97" i="1"/>
  <c r="T97" i="1"/>
  <c r="S97" i="1"/>
  <c r="R97" i="1"/>
  <c r="Q97" i="1"/>
  <c r="Q204" i="1" s="1"/>
  <c r="P97" i="1"/>
  <c r="O97" i="1"/>
  <c r="O204" i="1" s="1"/>
  <c r="N97" i="1"/>
  <c r="M97" i="1"/>
  <c r="L97" i="1"/>
  <c r="K97" i="1"/>
  <c r="K204" i="1" s="1"/>
  <c r="J97" i="1"/>
  <c r="I97" i="1"/>
  <c r="H97" i="1"/>
  <c r="G97" i="1"/>
  <c r="F97" i="1"/>
  <c r="E97" i="1"/>
  <c r="E204" i="1" s="1"/>
  <c r="D97" i="1"/>
  <c r="C97" i="1"/>
  <c r="FX96" i="1"/>
  <c r="FW96" i="1"/>
  <c r="FV96" i="1"/>
  <c r="FU96" i="1"/>
  <c r="FT96" i="1"/>
  <c r="FS96" i="1"/>
  <c r="FR96" i="1"/>
  <c r="FQ96" i="1"/>
  <c r="FP96" i="1"/>
  <c r="FO96" i="1"/>
  <c r="FN96" i="1"/>
  <c r="FM96" i="1"/>
  <c r="FL96" i="1"/>
  <c r="FK96" i="1"/>
  <c r="FJ96" i="1"/>
  <c r="FI96" i="1"/>
  <c r="FH96" i="1"/>
  <c r="FG96" i="1"/>
  <c r="FF96" i="1"/>
  <c r="FE96" i="1"/>
  <c r="FD96" i="1"/>
  <c r="FC96" i="1"/>
  <c r="FB96" i="1"/>
  <c r="FA96" i="1"/>
  <c r="EZ96" i="1"/>
  <c r="EY96" i="1"/>
  <c r="EX96" i="1"/>
  <c r="EW96" i="1"/>
  <c r="EV96" i="1"/>
  <c r="EU96" i="1"/>
  <c r="ET96" i="1"/>
  <c r="ES96" i="1"/>
  <c r="ER96" i="1"/>
  <c r="EQ96" i="1"/>
  <c r="EP96" i="1"/>
  <c r="EO96" i="1"/>
  <c r="EN96" i="1"/>
  <c r="EM96" i="1"/>
  <c r="EL96" i="1"/>
  <c r="EK96" i="1"/>
  <c r="EJ96" i="1"/>
  <c r="EI96" i="1"/>
  <c r="EH96" i="1"/>
  <c r="EG96" i="1"/>
  <c r="EF96" i="1"/>
  <c r="EE96" i="1"/>
  <c r="ED96" i="1"/>
  <c r="EC96" i="1"/>
  <c r="EB96" i="1"/>
  <c r="EA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CA96" i="1"/>
  <c r="BZ96" i="1"/>
  <c r="BY96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FZ96" i="1" s="1"/>
  <c r="FX95" i="1"/>
  <c r="FW95" i="1"/>
  <c r="FV95" i="1"/>
  <c r="FU95" i="1"/>
  <c r="FT95" i="1"/>
  <c r="FS95" i="1"/>
  <c r="FR95" i="1"/>
  <c r="FQ95" i="1"/>
  <c r="FP95" i="1"/>
  <c r="FO95" i="1"/>
  <c r="FN95" i="1"/>
  <c r="FM95" i="1"/>
  <c r="FL95" i="1"/>
  <c r="FK95" i="1"/>
  <c r="FJ95" i="1"/>
  <c r="FI95" i="1"/>
  <c r="FH95" i="1"/>
  <c r="FG95" i="1"/>
  <c r="FF95" i="1"/>
  <c r="FE95" i="1"/>
  <c r="FD95" i="1"/>
  <c r="FC95" i="1"/>
  <c r="FB95" i="1"/>
  <c r="FA95" i="1"/>
  <c r="EZ95" i="1"/>
  <c r="EY95" i="1"/>
  <c r="EX95" i="1"/>
  <c r="EW95" i="1"/>
  <c r="EV95" i="1"/>
  <c r="EU95" i="1"/>
  <c r="ET95" i="1"/>
  <c r="ES95" i="1"/>
  <c r="ER95" i="1"/>
  <c r="EQ95" i="1"/>
  <c r="EP95" i="1"/>
  <c r="EO95" i="1"/>
  <c r="EN95" i="1"/>
  <c r="EM95" i="1"/>
  <c r="EL95" i="1"/>
  <c r="EK95" i="1"/>
  <c r="EJ95" i="1"/>
  <c r="EI95" i="1"/>
  <c r="EH95" i="1"/>
  <c r="EG95" i="1"/>
  <c r="EF95" i="1"/>
  <c r="EE95" i="1"/>
  <c r="ED95" i="1"/>
  <c r="EC95" i="1"/>
  <c r="EB95" i="1"/>
  <c r="EA95" i="1"/>
  <c r="DZ95" i="1"/>
  <c r="DY95" i="1"/>
  <c r="DX95" i="1"/>
  <c r="DW95" i="1"/>
  <c r="DV95" i="1"/>
  <c r="DU95" i="1"/>
  <c r="DT95" i="1"/>
  <c r="DS95" i="1"/>
  <c r="DR95" i="1"/>
  <c r="DQ95" i="1"/>
  <c r="DP95" i="1"/>
  <c r="DO95" i="1"/>
  <c r="DN95" i="1"/>
  <c r="DM95" i="1"/>
  <c r="DL95" i="1"/>
  <c r="DK95" i="1"/>
  <c r="DJ95" i="1"/>
  <c r="DI95" i="1"/>
  <c r="DH95" i="1"/>
  <c r="DG95" i="1"/>
  <c r="DF95" i="1"/>
  <c r="DE95" i="1"/>
  <c r="DD95" i="1"/>
  <c r="DC95" i="1"/>
  <c r="DB95" i="1"/>
  <c r="DA95" i="1"/>
  <c r="CZ95" i="1"/>
  <c r="CY95" i="1"/>
  <c r="CX95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FZ95" i="1" s="1"/>
  <c r="FX93" i="1"/>
  <c r="FW93" i="1"/>
  <c r="FV93" i="1"/>
  <c r="FU93" i="1"/>
  <c r="FT93" i="1"/>
  <c r="FS93" i="1"/>
  <c r="FR93" i="1"/>
  <c r="FQ93" i="1"/>
  <c r="FP93" i="1"/>
  <c r="FO93" i="1"/>
  <c r="FN93" i="1"/>
  <c r="FM93" i="1"/>
  <c r="FL93" i="1"/>
  <c r="FK93" i="1"/>
  <c r="FJ93" i="1"/>
  <c r="FI93" i="1"/>
  <c r="FH93" i="1"/>
  <c r="FG93" i="1"/>
  <c r="FG101" i="1" s="1"/>
  <c r="FF93" i="1"/>
  <c r="FE93" i="1"/>
  <c r="FD93" i="1"/>
  <c r="FC93" i="1"/>
  <c r="FB93" i="1"/>
  <c r="FA93" i="1"/>
  <c r="EZ93" i="1"/>
  <c r="EY93" i="1"/>
  <c r="EX93" i="1"/>
  <c r="EW93" i="1"/>
  <c r="EV93" i="1"/>
  <c r="EU93" i="1"/>
  <c r="EU101" i="1" s="1"/>
  <c r="ET93" i="1"/>
  <c r="ES93" i="1"/>
  <c r="ER93" i="1"/>
  <c r="EQ93" i="1"/>
  <c r="EP93" i="1"/>
  <c r="EO93" i="1"/>
  <c r="EN93" i="1"/>
  <c r="EM93" i="1"/>
  <c r="EL93" i="1"/>
  <c r="EK93" i="1"/>
  <c r="EJ93" i="1"/>
  <c r="EI93" i="1"/>
  <c r="EI101" i="1" s="1"/>
  <c r="EH93" i="1"/>
  <c r="EG93" i="1"/>
  <c r="EF93" i="1"/>
  <c r="EE93" i="1"/>
  <c r="ED93" i="1"/>
  <c r="EC93" i="1"/>
  <c r="EB93" i="1"/>
  <c r="EA93" i="1"/>
  <c r="DZ93" i="1"/>
  <c r="DY93" i="1"/>
  <c r="DX93" i="1"/>
  <c r="DW93" i="1"/>
  <c r="DV93" i="1"/>
  <c r="DU93" i="1"/>
  <c r="DT93" i="1"/>
  <c r="DS93" i="1"/>
  <c r="DR93" i="1"/>
  <c r="DQ93" i="1"/>
  <c r="DP93" i="1"/>
  <c r="DO93" i="1"/>
  <c r="DN93" i="1"/>
  <c r="DM93" i="1"/>
  <c r="DL93" i="1"/>
  <c r="DK93" i="1"/>
  <c r="DK101" i="1" s="1"/>
  <c r="DJ93" i="1"/>
  <c r="DI93" i="1"/>
  <c r="DH93" i="1"/>
  <c r="DG93" i="1"/>
  <c r="DF93" i="1"/>
  <c r="DE93" i="1"/>
  <c r="DD93" i="1"/>
  <c r="DC93" i="1"/>
  <c r="DB93" i="1"/>
  <c r="DA93" i="1"/>
  <c r="CZ93" i="1"/>
  <c r="CY93" i="1"/>
  <c r="CY101" i="1" s="1"/>
  <c r="CX93" i="1"/>
  <c r="CW93" i="1"/>
  <c r="CV93" i="1"/>
  <c r="CU93" i="1"/>
  <c r="CT93" i="1"/>
  <c r="CS93" i="1"/>
  <c r="CR93" i="1"/>
  <c r="CQ93" i="1"/>
  <c r="CP93" i="1"/>
  <c r="CO93" i="1"/>
  <c r="CN93" i="1"/>
  <c r="CM93" i="1"/>
  <c r="CM101" i="1" s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R93" i="1"/>
  <c r="BQ93" i="1"/>
  <c r="BP93" i="1"/>
  <c r="BO93" i="1"/>
  <c r="BO101" i="1" s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C101" i="1" s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Q101" i="1" s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S101" i="1" s="1"/>
  <c r="R93" i="1"/>
  <c r="Q93" i="1"/>
  <c r="P93" i="1"/>
  <c r="O93" i="1"/>
  <c r="N93" i="1"/>
  <c r="M93" i="1"/>
  <c r="L93" i="1"/>
  <c r="K93" i="1"/>
  <c r="J93" i="1"/>
  <c r="I93" i="1"/>
  <c r="H93" i="1"/>
  <c r="G93" i="1"/>
  <c r="FZ93" i="1" s="1"/>
  <c r="F93" i="1"/>
  <c r="E93" i="1"/>
  <c r="D93" i="1"/>
  <c r="C93" i="1"/>
  <c r="FX92" i="1"/>
  <c r="FX101" i="1" s="1"/>
  <c r="FW92" i="1"/>
  <c r="FW101" i="1" s="1"/>
  <c r="FV92" i="1"/>
  <c r="FV101" i="1" s="1"/>
  <c r="FU92" i="1"/>
  <c r="FT92" i="1"/>
  <c r="FT101" i="1" s="1"/>
  <c r="FS92" i="1"/>
  <c r="FR92" i="1"/>
  <c r="FR101" i="1" s="1"/>
  <c r="FQ92" i="1"/>
  <c r="FQ101" i="1" s="1"/>
  <c r="FP92" i="1"/>
  <c r="FP101" i="1" s="1"/>
  <c r="FO92" i="1"/>
  <c r="FN92" i="1"/>
  <c r="FN101" i="1" s="1"/>
  <c r="FM92" i="1"/>
  <c r="FM101" i="1" s="1"/>
  <c r="FL92" i="1"/>
  <c r="FL101" i="1" s="1"/>
  <c r="FK92" i="1"/>
  <c r="FK101" i="1" s="1"/>
  <c r="FJ92" i="1"/>
  <c r="FJ101" i="1" s="1"/>
  <c r="FI92" i="1"/>
  <c r="FH92" i="1"/>
  <c r="FH101" i="1" s="1"/>
  <c r="FG92" i="1"/>
  <c r="FF92" i="1"/>
  <c r="FF101" i="1" s="1"/>
  <c r="FE92" i="1"/>
  <c r="FE101" i="1" s="1"/>
  <c r="FD92" i="1"/>
  <c r="FD101" i="1" s="1"/>
  <c r="FC92" i="1"/>
  <c r="FB92" i="1"/>
  <c r="FB101" i="1" s="1"/>
  <c r="FA92" i="1"/>
  <c r="FA101" i="1" s="1"/>
  <c r="EZ92" i="1"/>
  <c r="EZ101" i="1" s="1"/>
  <c r="EY92" i="1"/>
  <c r="EY101" i="1" s="1"/>
  <c r="EX92" i="1"/>
  <c r="EX101" i="1" s="1"/>
  <c r="EW92" i="1"/>
  <c r="EV92" i="1"/>
  <c r="EV101" i="1" s="1"/>
  <c r="EU92" i="1"/>
  <c r="ET92" i="1"/>
  <c r="ET101" i="1" s="1"/>
  <c r="ES92" i="1"/>
  <c r="ES101" i="1" s="1"/>
  <c r="ER92" i="1"/>
  <c r="ER101" i="1" s="1"/>
  <c r="EQ92" i="1"/>
  <c r="EP92" i="1"/>
  <c r="EP101" i="1" s="1"/>
  <c r="EO92" i="1"/>
  <c r="EO101" i="1" s="1"/>
  <c r="EN92" i="1"/>
  <c r="EN101" i="1" s="1"/>
  <c r="EM92" i="1"/>
  <c r="EM101" i="1" s="1"/>
  <c r="EL92" i="1"/>
  <c r="EL101" i="1" s="1"/>
  <c r="EK92" i="1"/>
  <c r="EJ92" i="1"/>
  <c r="EJ101" i="1" s="1"/>
  <c r="EI92" i="1"/>
  <c r="EH92" i="1"/>
  <c r="EH101" i="1" s="1"/>
  <c r="EG92" i="1"/>
  <c r="EG101" i="1" s="1"/>
  <c r="EF92" i="1"/>
  <c r="EF101" i="1" s="1"/>
  <c r="EE92" i="1"/>
  <c r="ED92" i="1"/>
  <c r="ED101" i="1" s="1"/>
  <c r="EC92" i="1"/>
  <c r="EC101" i="1" s="1"/>
  <c r="EB92" i="1"/>
  <c r="EB101" i="1" s="1"/>
  <c r="EA92" i="1"/>
  <c r="EA101" i="1" s="1"/>
  <c r="DZ92" i="1"/>
  <c r="DZ101" i="1" s="1"/>
  <c r="DY92" i="1"/>
  <c r="DX92" i="1"/>
  <c r="DX101" i="1" s="1"/>
  <c r="DW92" i="1"/>
  <c r="DV92" i="1"/>
  <c r="DV101" i="1" s="1"/>
  <c r="DU92" i="1"/>
  <c r="DU101" i="1" s="1"/>
  <c r="DT92" i="1"/>
  <c r="DT101" i="1" s="1"/>
  <c r="DS92" i="1"/>
  <c r="DR92" i="1"/>
  <c r="DR101" i="1" s="1"/>
  <c r="DQ92" i="1"/>
  <c r="DQ101" i="1" s="1"/>
  <c r="DP92" i="1"/>
  <c r="DP101" i="1" s="1"/>
  <c r="DO92" i="1"/>
  <c r="DO101" i="1" s="1"/>
  <c r="DN92" i="1"/>
  <c r="DN101" i="1" s="1"/>
  <c r="DM92" i="1"/>
  <c r="DL92" i="1"/>
  <c r="DL101" i="1" s="1"/>
  <c r="DK92" i="1"/>
  <c r="DJ92" i="1"/>
  <c r="DJ101" i="1" s="1"/>
  <c r="DI92" i="1"/>
  <c r="DI101" i="1" s="1"/>
  <c r="DH92" i="1"/>
  <c r="DH101" i="1" s="1"/>
  <c r="DG92" i="1"/>
  <c r="DF92" i="1"/>
  <c r="DF101" i="1" s="1"/>
  <c r="DE92" i="1"/>
  <c r="DE101" i="1" s="1"/>
  <c r="DD92" i="1"/>
  <c r="DD101" i="1" s="1"/>
  <c r="DC92" i="1"/>
  <c r="DC101" i="1" s="1"/>
  <c r="DB92" i="1"/>
  <c r="DB101" i="1" s="1"/>
  <c r="DA92" i="1"/>
  <c r="CZ92" i="1"/>
  <c r="CZ101" i="1" s="1"/>
  <c r="CY92" i="1"/>
  <c r="CX92" i="1"/>
  <c r="CX101" i="1" s="1"/>
  <c r="CW92" i="1"/>
  <c r="CW101" i="1" s="1"/>
  <c r="CV92" i="1"/>
  <c r="CV101" i="1" s="1"/>
  <c r="CU92" i="1"/>
  <c r="CT92" i="1"/>
  <c r="CT101" i="1" s="1"/>
  <c r="CS92" i="1"/>
  <c r="CS101" i="1" s="1"/>
  <c r="CR92" i="1"/>
  <c r="CR101" i="1" s="1"/>
  <c r="CQ92" i="1"/>
  <c r="CQ101" i="1" s="1"/>
  <c r="CP92" i="1"/>
  <c r="CP101" i="1" s="1"/>
  <c r="CO92" i="1"/>
  <c r="CN92" i="1"/>
  <c r="CN101" i="1" s="1"/>
  <c r="CM92" i="1"/>
  <c r="CL92" i="1"/>
  <c r="CL101" i="1" s="1"/>
  <c r="CK92" i="1"/>
  <c r="CK101" i="1" s="1"/>
  <c r="CJ92" i="1"/>
  <c r="CJ101" i="1" s="1"/>
  <c r="CI92" i="1"/>
  <c r="CH92" i="1"/>
  <c r="CH101" i="1" s="1"/>
  <c r="CG92" i="1"/>
  <c r="CG101" i="1" s="1"/>
  <c r="CF92" i="1"/>
  <c r="CF101" i="1" s="1"/>
  <c r="CE92" i="1"/>
  <c r="CE101" i="1" s="1"/>
  <c r="CD92" i="1"/>
  <c r="CD101" i="1" s="1"/>
  <c r="CC92" i="1"/>
  <c r="CB92" i="1"/>
  <c r="CB101" i="1" s="1"/>
  <c r="CA92" i="1"/>
  <c r="BZ92" i="1"/>
  <c r="BZ101" i="1" s="1"/>
  <c r="BY92" i="1"/>
  <c r="BY101" i="1" s="1"/>
  <c r="BX92" i="1"/>
  <c r="BX101" i="1" s="1"/>
  <c r="BW92" i="1"/>
  <c r="BV92" i="1"/>
  <c r="BV101" i="1" s="1"/>
  <c r="BU92" i="1"/>
  <c r="BU101" i="1" s="1"/>
  <c r="BT92" i="1"/>
  <c r="BT101" i="1" s="1"/>
  <c r="BS92" i="1"/>
  <c r="BS101" i="1" s="1"/>
  <c r="BR92" i="1"/>
  <c r="BR101" i="1" s="1"/>
  <c r="BQ92" i="1"/>
  <c r="BP92" i="1"/>
  <c r="BP101" i="1" s="1"/>
  <c r="BO92" i="1"/>
  <c r="BN92" i="1"/>
  <c r="BN101" i="1" s="1"/>
  <c r="BM92" i="1"/>
  <c r="BM101" i="1" s="1"/>
  <c r="BL92" i="1"/>
  <c r="BL101" i="1" s="1"/>
  <c r="BK92" i="1"/>
  <c r="BJ92" i="1"/>
  <c r="BJ101" i="1" s="1"/>
  <c r="BI92" i="1"/>
  <c r="BI101" i="1" s="1"/>
  <c r="BH92" i="1"/>
  <c r="BH101" i="1" s="1"/>
  <c r="BG92" i="1"/>
  <c r="BG101" i="1" s="1"/>
  <c r="BF92" i="1"/>
  <c r="BF101" i="1" s="1"/>
  <c r="BE92" i="1"/>
  <c r="BD92" i="1"/>
  <c r="BD101" i="1" s="1"/>
  <c r="BC92" i="1"/>
  <c r="BB92" i="1"/>
  <c r="BB101" i="1" s="1"/>
  <c r="BA92" i="1"/>
  <c r="BA101" i="1" s="1"/>
  <c r="AZ92" i="1"/>
  <c r="AZ101" i="1" s="1"/>
  <c r="AY92" i="1"/>
  <c r="AX92" i="1"/>
  <c r="AX101" i="1" s="1"/>
  <c r="AW92" i="1"/>
  <c r="AW101" i="1" s="1"/>
  <c r="AV92" i="1"/>
  <c r="AV101" i="1" s="1"/>
  <c r="AU92" i="1"/>
  <c r="AU101" i="1" s="1"/>
  <c r="AT92" i="1"/>
  <c r="AT101" i="1" s="1"/>
  <c r="AS92" i="1"/>
  <c r="AR92" i="1"/>
  <c r="AR101" i="1" s="1"/>
  <c r="AQ92" i="1"/>
  <c r="AP92" i="1"/>
  <c r="AP101" i="1" s="1"/>
  <c r="AO92" i="1"/>
  <c r="AO101" i="1" s="1"/>
  <c r="AN92" i="1"/>
  <c r="AN101" i="1" s="1"/>
  <c r="AM92" i="1"/>
  <c r="AL92" i="1"/>
  <c r="AL101" i="1" s="1"/>
  <c r="AK92" i="1"/>
  <c r="AK101" i="1" s="1"/>
  <c r="AJ92" i="1"/>
  <c r="AJ101" i="1" s="1"/>
  <c r="AI92" i="1"/>
  <c r="AI101" i="1" s="1"/>
  <c r="AH92" i="1"/>
  <c r="AH101" i="1" s="1"/>
  <c r="AG92" i="1"/>
  <c r="AF92" i="1"/>
  <c r="AF101" i="1" s="1"/>
  <c r="AE92" i="1"/>
  <c r="AD92" i="1"/>
  <c r="AD101" i="1" s="1"/>
  <c r="AC92" i="1"/>
  <c r="AC101" i="1" s="1"/>
  <c r="AB92" i="1"/>
  <c r="AB101" i="1" s="1"/>
  <c r="AA92" i="1"/>
  <c r="Z92" i="1"/>
  <c r="Z101" i="1" s="1"/>
  <c r="Y92" i="1"/>
  <c r="Y101" i="1" s="1"/>
  <c r="X92" i="1"/>
  <c r="X101" i="1" s="1"/>
  <c r="W92" i="1"/>
  <c r="W101" i="1" s="1"/>
  <c r="V92" i="1"/>
  <c r="V101" i="1" s="1"/>
  <c r="U92" i="1"/>
  <c r="T92" i="1"/>
  <c r="T101" i="1" s="1"/>
  <c r="S92" i="1"/>
  <c r="R92" i="1"/>
  <c r="R101" i="1" s="1"/>
  <c r="Q92" i="1"/>
  <c r="Q101" i="1" s="1"/>
  <c r="P92" i="1"/>
  <c r="P101" i="1" s="1"/>
  <c r="O92" i="1"/>
  <c r="N92" i="1"/>
  <c r="N101" i="1" s="1"/>
  <c r="M92" i="1"/>
  <c r="M101" i="1" s="1"/>
  <c r="L92" i="1"/>
  <c r="L101" i="1" s="1"/>
  <c r="K92" i="1"/>
  <c r="K101" i="1" s="1"/>
  <c r="J92" i="1"/>
  <c r="J101" i="1" s="1"/>
  <c r="I92" i="1"/>
  <c r="H92" i="1"/>
  <c r="H101" i="1" s="1"/>
  <c r="G92" i="1"/>
  <c r="F92" i="1"/>
  <c r="E92" i="1"/>
  <c r="E101" i="1" s="1"/>
  <c r="D92" i="1"/>
  <c r="D101" i="1" s="1"/>
  <c r="C92" i="1"/>
  <c r="FX91" i="1"/>
  <c r="FW91" i="1"/>
  <c r="FV91" i="1"/>
  <c r="FU91" i="1"/>
  <c r="FT91" i="1"/>
  <c r="FS91" i="1"/>
  <c r="FR91" i="1"/>
  <c r="FQ91" i="1"/>
  <c r="FP91" i="1"/>
  <c r="FO91" i="1"/>
  <c r="FN91" i="1"/>
  <c r="FM91" i="1"/>
  <c r="FL91" i="1"/>
  <c r="FK91" i="1"/>
  <c r="FJ91" i="1"/>
  <c r="FI91" i="1"/>
  <c r="FH91" i="1"/>
  <c r="FG91" i="1"/>
  <c r="FF91" i="1"/>
  <c r="FE91" i="1"/>
  <c r="FD91" i="1"/>
  <c r="FC91" i="1"/>
  <c r="FB91" i="1"/>
  <c r="FA91" i="1"/>
  <c r="EZ91" i="1"/>
  <c r="EY91" i="1"/>
  <c r="EX91" i="1"/>
  <c r="EW91" i="1"/>
  <c r="EV91" i="1"/>
  <c r="EU91" i="1"/>
  <c r="ET91" i="1"/>
  <c r="ES91" i="1"/>
  <c r="ER91" i="1"/>
  <c r="EQ91" i="1"/>
  <c r="EP91" i="1"/>
  <c r="EO91" i="1"/>
  <c r="EN91" i="1"/>
  <c r="EM91" i="1"/>
  <c r="EL91" i="1"/>
  <c r="EK91" i="1"/>
  <c r="EJ91" i="1"/>
  <c r="EI91" i="1"/>
  <c r="EH91" i="1"/>
  <c r="EG91" i="1"/>
  <c r="EF91" i="1"/>
  <c r="EE91" i="1"/>
  <c r="ED91" i="1"/>
  <c r="EC91" i="1"/>
  <c r="EB91" i="1"/>
  <c r="EA91" i="1"/>
  <c r="DZ91" i="1"/>
  <c r="DY91" i="1"/>
  <c r="DX91" i="1"/>
  <c r="DW91" i="1"/>
  <c r="DV91" i="1"/>
  <c r="DU91" i="1"/>
  <c r="DT91" i="1"/>
  <c r="DS91" i="1"/>
  <c r="DR91" i="1"/>
  <c r="DQ91" i="1"/>
  <c r="DP91" i="1"/>
  <c r="DO91" i="1"/>
  <c r="DN91" i="1"/>
  <c r="DM91" i="1"/>
  <c r="DL91" i="1"/>
  <c r="DK91" i="1"/>
  <c r="DJ91" i="1"/>
  <c r="DI91" i="1"/>
  <c r="DH91" i="1"/>
  <c r="DG91" i="1"/>
  <c r="DF91" i="1"/>
  <c r="DE91" i="1"/>
  <c r="DD91" i="1"/>
  <c r="DC91" i="1"/>
  <c r="DB91" i="1"/>
  <c r="DA91" i="1"/>
  <c r="CZ91" i="1"/>
  <c r="CY91" i="1"/>
  <c r="CX91" i="1"/>
  <c r="CW91" i="1"/>
  <c r="CV91" i="1"/>
  <c r="CU91" i="1"/>
  <c r="CT91" i="1"/>
  <c r="CS91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FQ88" i="1"/>
  <c r="FQ94" i="1" s="1"/>
  <c r="EG88" i="1"/>
  <c r="EG94" i="1" s="1"/>
  <c r="FX87" i="1"/>
  <c r="FW87" i="1"/>
  <c r="FV87" i="1"/>
  <c r="FU87" i="1"/>
  <c r="FT87" i="1"/>
  <c r="FS87" i="1"/>
  <c r="FR87" i="1"/>
  <c r="FQ87" i="1"/>
  <c r="FP87" i="1"/>
  <c r="FO87" i="1"/>
  <c r="FN87" i="1"/>
  <c r="FM87" i="1"/>
  <c r="FL87" i="1"/>
  <c r="FK87" i="1"/>
  <c r="FJ87" i="1"/>
  <c r="FI87" i="1"/>
  <c r="FH87" i="1"/>
  <c r="FG87" i="1"/>
  <c r="FF87" i="1"/>
  <c r="FE87" i="1"/>
  <c r="FD87" i="1"/>
  <c r="FC87" i="1"/>
  <c r="FB87" i="1"/>
  <c r="FA87" i="1"/>
  <c r="EZ87" i="1"/>
  <c r="EY87" i="1"/>
  <c r="EX87" i="1"/>
  <c r="EW87" i="1"/>
  <c r="EV87" i="1"/>
  <c r="EU87" i="1"/>
  <c r="ET87" i="1"/>
  <c r="ES87" i="1"/>
  <c r="ER87" i="1"/>
  <c r="EQ87" i="1"/>
  <c r="EP87" i="1"/>
  <c r="EO87" i="1"/>
  <c r="EN87" i="1"/>
  <c r="EM87" i="1"/>
  <c r="EL87" i="1"/>
  <c r="EK87" i="1"/>
  <c r="EJ87" i="1"/>
  <c r="EI87" i="1"/>
  <c r="EH87" i="1"/>
  <c r="EG87" i="1"/>
  <c r="EF87" i="1"/>
  <c r="EE87" i="1"/>
  <c r="ED87" i="1"/>
  <c r="EC87" i="1"/>
  <c r="EB87" i="1"/>
  <c r="EA87" i="1"/>
  <c r="DZ87" i="1"/>
  <c r="DY87" i="1"/>
  <c r="DX87" i="1"/>
  <c r="DW87" i="1"/>
  <c r="DV87" i="1"/>
  <c r="DU87" i="1"/>
  <c r="DT87" i="1"/>
  <c r="DS87" i="1"/>
  <c r="DR87" i="1"/>
  <c r="DQ87" i="1"/>
  <c r="DP87" i="1"/>
  <c r="DO87" i="1"/>
  <c r="DN87" i="1"/>
  <c r="DM87" i="1"/>
  <c r="DL87" i="1"/>
  <c r="DK87" i="1"/>
  <c r="DJ87" i="1"/>
  <c r="DI87" i="1"/>
  <c r="DH87" i="1"/>
  <c r="DG87" i="1"/>
  <c r="DF87" i="1"/>
  <c r="DE87" i="1"/>
  <c r="DD87" i="1"/>
  <c r="DC87" i="1"/>
  <c r="DB87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FX86" i="1"/>
  <c r="FW86" i="1"/>
  <c r="FV86" i="1"/>
  <c r="FU86" i="1"/>
  <c r="FT86" i="1"/>
  <c r="FS86" i="1"/>
  <c r="FR86" i="1"/>
  <c r="FQ86" i="1"/>
  <c r="FP86" i="1"/>
  <c r="FO86" i="1"/>
  <c r="FN86" i="1"/>
  <c r="FM86" i="1"/>
  <c r="FL86" i="1"/>
  <c r="FK86" i="1"/>
  <c r="FJ86" i="1"/>
  <c r="FI86" i="1"/>
  <c r="FH86" i="1"/>
  <c r="FG86" i="1"/>
  <c r="FF86" i="1"/>
  <c r="FE86" i="1"/>
  <c r="FD86" i="1"/>
  <c r="FC86" i="1"/>
  <c r="FB86" i="1"/>
  <c r="FA86" i="1"/>
  <c r="EZ86" i="1"/>
  <c r="EY86" i="1"/>
  <c r="EX86" i="1"/>
  <c r="EW86" i="1"/>
  <c r="EV86" i="1"/>
  <c r="EU86" i="1"/>
  <c r="ET86" i="1"/>
  <c r="ES86" i="1"/>
  <c r="ER86" i="1"/>
  <c r="EQ86" i="1"/>
  <c r="EP86" i="1"/>
  <c r="EO86" i="1"/>
  <c r="EN86" i="1"/>
  <c r="EM86" i="1"/>
  <c r="EL86" i="1"/>
  <c r="EK86" i="1"/>
  <c r="EJ86" i="1"/>
  <c r="EI86" i="1"/>
  <c r="EH86" i="1"/>
  <c r="EG86" i="1"/>
  <c r="EF86" i="1"/>
  <c r="EE86" i="1"/>
  <c r="ED86" i="1"/>
  <c r="EC86" i="1"/>
  <c r="EB86" i="1"/>
  <c r="EA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FX85" i="1"/>
  <c r="FW85" i="1"/>
  <c r="FV85" i="1"/>
  <c r="FU85" i="1"/>
  <c r="FT85" i="1"/>
  <c r="FS85" i="1"/>
  <c r="FR85" i="1"/>
  <c r="FQ85" i="1"/>
  <c r="FP85" i="1"/>
  <c r="FO85" i="1"/>
  <c r="FN85" i="1"/>
  <c r="FM85" i="1"/>
  <c r="FL85" i="1"/>
  <c r="FK85" i="1"/>
  <c r="FJ85" i="1"/>
  <c r="FI85" i="1"/>
  <c r="FH85" i="1"/>
  <c r="FG85" i="1"/>
  <c r="FF85" i="1"/>
  <c r="FE85" i="1"/>
  <c r="FD85" i="1"/>
  <c r="FC85" i="1"/>
  <c r="FB85" i="1"/>
  <c r="FA85" i="1"/>
  <c r="EZ85" i="1"/>
  <c r="EY85" i="1"/>
  <c r="EX85" i="1"/>
  <c r="EW85" i="1"/>
  <c r="EV85" i="1"/>
  <c r="EU85" i="1"/>
  <c r="ET85" i="1"/>
  <c r="ES85" i="1"/>
  <c r="ER85" i="1"/>
  <c r="EQ85" i="1"/>
  <c r="EP85" i="1"/>
  <c r="EO85" i="1"/>
  <c r="EN85" i="1"/>
  <c r="EM85" i="1"/>
  <c r="EL85" i="1"/>
  <c r="EK85" i="1"/>
  <c r="EJ85" i="1"/>
  <c r="EI85" i="1"/>
  <c r="EH85" i="1"/>
  <c r="EG85" i="1"/>
  <c r="EF85" i="1"/>
  <c r="EE85" i="1"/>
  <c r="ED85" i="1"/>
  <c r="EC85" i="1"/>
  <c r="EB85" i="1"/>
  <c r="EA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FX84" i="1"/>
  <c r="FW84" i="1"/>
  <c r="FV84" i="1"/>
  <c r="FU84" i="1"/>
  <c r="FT84" i="1"/>
  <c r="FS84" i="1"/>
  <c r="FR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K84" i="1"/>
  <c r="EJ84" i="1"/>
  <c r="EI84" i="1"/>
  <c r="EH84" i="1"/>
  <c r="EG84" i="1"/>
  <c r="EF84" i="1"/>
  <c r="EE84" i="1"/>
  <c r="ED84" i="1"/>
  <c r="EC84" i="1"/>
  <c r="EB84" i="1"/>
  <c r="EA84" i="1"/>
  <c r="DZ84" i="1"/>
  <c r="DY84" i="1"/>
  <c r="DX84" i="1"/>
  <c r="DW84" i="1"/>
  <c r="DV84" i="1"/>
  <c r="DU84" i="1"/>
  <c r="DT84" i="1"/>
  <c r="DS84" i="1"/>
  <c r="DR84" i="1"/>
  <c r="DQ84" i="1"/>
  <c r="DP84" i="1"/>
  <c r="DO84" i="1"/>
  <c r="DN84" i="1"/>
  <c r="DM84" i="1"/>
  <c r="DL84" i="1"/>
  <c r="DK84" i="1"/>
  <c r="DJ84" i="1"/>
  <c r="DI84" i="1"/>
  <c r="DH84" i="1"/>
  <c r="DG84" i="1"/>
  <c r="DF84" i="1"/>
  <c r="DE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FZ84" i="1" s="1"/>
  <c r="D84" i="1"/>
  <c r="C84" i="1"/>
  <c r="FA83" i="1"/>
  <c r="FA88" i="1" s="1"/>
  <c r="FA94" i="1" s="1"/>
  <c r="DE83" i="1"/>
  <c r="DE88" i="1" s="1"/>
  <c r="DE94" i="1" s="1"/>
  <c r="DE123" i="1" s="1"/>
  <c r="CK83" i="1"/>
  <c r="CK88" i="1" s="1"/>
  <c r="CK94" i="1" s="1"/>
  <c r="FZ79" i="1"/>
  <c r="CG79" i="1"/>
  <c r="FZ78" i="1"/>
  <c r="FZ77" i="1"/>
  <c r="FZ76" i="1"/>
  <c r="FZ71" i="1"/>
  <c r="FZ66" i="1"/>
  <c r="FX65" i="1"/>
  <c r="FX194" i="1" s="1"/>
  <c r="FW65" i="1"/>
  <c r="FW194" i="1" s="1"/>
  <c r="FV65" i="1"/>
  <c r="FV194" i="1" s="1"/>
  <c r="FU65" i="1"/>
  <c r="FU194" i="1" s="1"/>
  <c r="FT65" i="1"/>
  <c r="FT194" i="1" s="1"/>
  <c r="FS65" i="1"/>
  <c r="FS194" i="1" s="1"/>
  <c r="FR65" i="1"/>
  <c r="FR194" i="1" s="1"/>
  <c r="FQ65" i="1"/>
  <c r="FQ194" i="1" s="1"/>
  <c r="FP65" i="1"/>
  <c r="FP194" i="1" s="1"/>
  <c r="FO65" i="1"/>
  <c r="FO194" i="1" s="1"/>
  <c r="FN65" i="1"/>
  <c r="FN194" i="1" s="1"/>
  <c r="FM65" i="1"/>
  <c r="FM194" i="1" s="1"/>
  <c r="FL65" i="1"/>
  <c r="FL194" i="1" s="1"/>
  <c r="FK65" i="1"/>
  <c r="FK194" i="1" s="1"/>
  <c r="FJ65" i="1"/>
  <c r="FJ194" i="1" s="1"/>
  <c r="FI65" i="1"/>
  <c r="FI194" i="1" s="1"/>
  <c r="FH65" i="1"/>
  <c r="FH194" i="1" s="1"/>
  <c r="FG65" i="1"/>
  <c r="FG194" i="1" s="1"/>
  <c r="FF65" i="1"/>
  <c r="FF194" i="1" s="1"/>
  <c r="FE65" i="1"/>
  <c r="FE194" i="1" s="1"/>
  <c r="FD65" i="1"/>
  <c r="FD194" i="1" s="1"/>
  <c r="FC65" i="1"/>
  <c r="FC194" i="1" s="1"/>
  <c r="FB65" i="1"/>
  <c r="FB194" i="1" s="1"/>
  <c r="FA65" i="1"/>
  <c r="FA194" i="1" s="1"/>
  <c r="EZ65" i="1"/>
  <c r="EZ194" i="1" s="1"/>
  <c r="EY65" i="1"/>
  <c r="EY194" i="1" s="1"/>
  <c r="EX65" i="1"/>
  <c r="EX194" i="1" s="1"/>
  <c r="EW65" i="1"/>
  <c r="EW194" i="1" s="1"/>
  <c r="EV65" i="1"/>
  <c r="EV194" i="1" s="1"/>
  <c r="EU65" i="1"/>
  <c r="EU194" i="1" s="1"/>
  <c r="ET65" i="1"/>
  <c r="ET194" i="1" s="1"/>
  <c r="ES65" i="1"/>
  <c r="ES194" i="1" s="1"/>
  <c r="ER65" i="1"/>
  <c r="ER194" i="1" s="1"/>
  <c r="EQ65" i="1"/>
  <c r="EQ194" i="1" s="1"/>
  <c r="EP65" i="1"/>
  <c r="EP194" i="1" s="1"/>
  <c r="EO65" i="1"/>
  <c r="EO194" i="1" s="1"/>
  <c r="EN65" i="1"/>
  <c r="EN194" i="1" s="1"/>
  <c r="EM65" i="1"/>
  <c r="EM194" i="1" s="1"/>
  <c r="EL65" i="1"/>
  <c r="EL194" i="1" s="1"/>
  <c r="EK65" i="1"/>
  <c r="EK194" i="1" s="1"/>
  <c r="EJ65" i="1"/>
  <c r="EJ194" i="1" s="1"/>
  <c r="EI65" i="1"/>
  <c r="EI194" i="1" s="1"/>
  <c r="EH65" i="1"/>
  <c r="EH194" i="1" s="1"/>
  <c r="EG65" i="1"/>
  <c r="EG194" i="1" s="1"/>
  <c r="EF65" i="1"/>
  <c r="EF194" i="1" s="1"/>
  <c r="EE65" i="1"/>
  <c r="EE194" i="1" s="1"/>
  <c r="ED65" i="1"/>
  <c r="ED194" i="1" s="1"/>
  <c r="EC65" i="1"/>
  <c r="EC194" i="1" s="1"/>
  <c r="EB65" i="1"/>
  <c r="EB194" i="1" s="1"/>
  <c r="EA65" i="1"/>
  <c r="EA194" i="1" s="1"/>
  <c r="DZ65" i="1"/>
  <c r="DZ194" i="1" s="1"/>
  <c r="DY65" i="1"/>
  <c r="DY194" i="1" s="1"/>
  <c r="DX65" i="1"/>
  <c r="DX194" i="1" s="1"/>
  <c r="DW65" i="1"/>
  <c r="DW194" i="1" s="1"/>
  <c r="DV65" i="1"/>
  <c r="DV194" i="1" s="1"/>
  <c r="DU65" i="1"/>
  <c r="DU194" i="1" s="1"/>
  <c r="DT65" i="1"/>
  <c r="DT194" i="1" s="1"/>
  <c r="DS65" i="1"/>
  <c r="DS194" i="1" s="1"/>
  <c r="DR65" i="1"/>
  <c r="DR194" i="1" s="1"/>
  <c r="DQ65" i="1"/>
  <c r="DQ194" i="1" s="1"/>
  <c r="DP65" i="1"/>
  <c r="DP194" i="1" s="1"/>
  <c r="DO65" i="1"/>
  <c r="DO194" i="1" s="1"/>
  <c r="DN65" i="1"/>
  <c r="DN194" i="1" s="1"/>
  <c r="DM65" i="1"/>
  <c r="DM194" i="1" s="1"/>
  <c r="DL65" i="1"/>
  <c r="DL194" i="1" s="1"/>
  <c r="DK65" i="1"/>
  <c r="DK194" i="1" s="1"/>
  <c r="DJ65" i="1"/>
  <c r="DJ194" i="1" s="1"/>
  <c r="DI65" i="1"/>
  <c r="DI194" i="1" s="1"/>
  <c r="DH65" i="1"/>
  <c r="DH194" i="1" s="1"/>
  <c r="DG65" i="1"/>
  <c r="DG194" i="1" s="1"/>
  <c r="DF65" i="1"/>
  <c r="DF194" i="1" s="1"/>
  <c r="DE65" i="1"/>
  <c r="DE194" i="1" s="1"/>
  <c r="DD65" i="1"/>
  <c r="DD194" i="1" s="1"/>
  <c r="DC65" i="1"/>
  <c r="DC194" i="1" s="1"/>
  <c r="DB65" i="1"/>
  <c r="DB194" i="1" s="1"/>
  <c r="DA65" i="1"/>
  <c r="DA194" i="1" s="1"/>
  <c r="CZ65" i="1"/>
  <c r="CZ194" i="1" s="1"/>
  <c r="CY65" i="1"/>
  <c r="CY194" i="1" s="1"/>
  <c r="CX65" i="1"/>
  <c r="CX194" i="1" s="1"/>
  <c r="CW65" i="1"/>
  <c r="CW194" i="1" s="1"/>
  <c r="CV65" i="1"/>
  <c r="CV194" i="1" s="1"/>
  <c r="CU65" i="1"/>
  <c r="CU194" i="1" s="1"/>
  <c r="CT65" i="1"/>
  <c r="CT194" i="1" s="1"/>
  <c r="CS65" i="1"/>
  <c r="CS194" i="1" s="1"/>
  <c r="CR65" i="1"/>
  <c r="CR194" i="1" s="1"/>
  <c r="CQ65" i="1"/>
  <c r="CQ194" i="1" s="1"/>
  <c r="CP65" i="1"/>
  <c r="CP194" i="1" s="1"/>
  <c r="CO65" i="1"/>
  <c r="CO194" i="1" s="1"/>
  <c r="CN65" i="1"/>
  <c r="CN194" i="1" s="1"/>
  <c r="CM65" i="1"/>
  <c r="CM194" i="1" s="1"/>
  <c r="CL65" i="1"/>
  <c r="CL194" i="1" s="1"/>
  <c r="CK65" i="1"/>
  <c r="CK194" i="1" s="1"/>
  <c r="CJ65" i="1"/>
  <c r="CJ194" i="1" s="1"/>
  <c r="CI65" i="1"/>
  <c r="CI194" i="1" s="1"/>
  <c r="CH65" i="1"/>
  <c r="CH194" i="1" s="1"/>
  <c r="CG65" i="1"/>
  <c r="CG194" i="1" s="1"/>
  <c r="CF65" i="1"/>
  <c r="CF194" i="1" s="1"/>
  <c r="CE65" i="1"/>
  <c r="CE194" i="1" s="1"/>
  <c r="CD65" i="1"/>
  <c r="CD194" i="1" s="1"/>
  <c r="CC65" i="1"/>
  <c r="CC194" i="1" s="1"/>
  <c r="CB65" i="1"/>
  <c r="CB194" i="1" s="1"/>
  <c r="CA65" i="1"/>
  <c r="CA194" i="1" s="1"/>
  <c r="BZ65" i="1"/>
  <c r="BZ194" i="1" s="1"/>
  <c r="BY65" i="1"/>
  <c r="BY194" i="1" s="1"/>
  <c r="BX65" i="1"/>
  <c r="BX194" i="1" s="1"/>
  <c r="BW65" i="1"/>
  <c r="BW194" i="1" s="1"/>
  <c r="BV65" i="1"/>
  <c r="BV194" i="1" s="1"/>
  <c r="BU65" i="1"/>
  <c r="BU194" i="1" s="1"/>
  <c r="BT65" i="1"/>
  <c r="BT194" i="1" s="1"/>
  <c r="BS65" i="1"/>
  <c r="BS194" i="1" s="1"/>
  <c r="BR65" i="1"/>
  <c r="BR194" i="1" s="1"/>
  <c r="BQ65" i="1"/>
  <c r="BQ194" i="1" s="1"/>
  <c r="BP65" i="1"/>
  <c r="BP194" i="1" s="1"/>
  <c r="BO65" i="1"/>
  <c r="BO194" i="1" s="1"/>
  <c r="BN65" i="1"/>
  <c r="BN194" i="1" s="1"/>
  <c r="BM65" i="1"/>
  <c r="BM194" i="1" s="1"/>
  <c r="BL65" i="1"/>
  <c r="BL194" i="1" s="1"/>
  <c r="BK65" i="1"/>
  <c r="BK194" i="1" s="1"/>
  <c r="BJ65" i="1"/>
  <c r="BJ194" i="1" s="1"/>
  <c r="BI65" i="1"/>
  <c r="BI194" i="1" s="1"/>
  <c r="BH65" i="1"/>
  <c r="BH194" i="1" s="1"/>
  <c r="BG65" i="1"/>
  <c r="BG194" i="1" s="1"/>
  <c r="BF65" i="1"/>
  <c r="BF194" i="1" s="1"/>
  <c r="BE65" i="1"/>
  <c r="BE194" i="1" s="1"/>
  <c r="BD65" i="1"/>
  <c r="BD194" i="1" s="1"/>
  <c r="BC65" i="1"/>
  <c r="BC194" i="1" s="1"/>
  <c r="BB65" i="1"/>
  <c r="BB194" i="1" s="1"/>
  <c r="BA65" i="1"/>
  <c r="BA194" i="1" s="1"/>
  <c r="AZ65" i="1"/>
  <c r="AZ194" i="1" s="1"/>
  <c r="AY65" i="1"/>
  <c r="AY194" i="1" s="1"/>
  <c r="AX65" i="1"/>
  <c r="AX194" i="1" s="1"/>
  <c r="AW65" i="1"/>
  <c r="AW194" i="1" s="1"/>
  <c r="AV65" i="1"/>
  <c r="AV194" i="1" s="1"/>
  <c r="AU65" i="1"/>
  <c r="AU194" i="1" s="1"/>
  <c r="AT65" i="1"/>
  <c r="AT194" i="1" s="1"/>
  <c r="AS65" i="1"/>
  <c r="AS194" i="1" s="1"/>
  <c r="AR65" i="1"/>
  <c r="AR194" i="1" s="1"/>
  <c r="AQ65" i="1"/>
  <c r="AQ194" i="1" s="1"/>
  <c r="AP65" i="1"/>
  <c r="AP194" i="1" s="1"/>
  <c r="AO65" i="1"/>
  <c r="AO194" i="1" s="1"/>
  <c r="AN65" i="1"/>
  <c r="AN194" i="1" s="1"/>
  <c r="AM65" i="1"/>
  <c r="AM194" i="1" s="1"/>
  <c r="AL65" i="1"/>
  <c r="AL194" i="1" s="1"/>
  <c r="AK65" i="1"/>
  <c r="AK194" i="1" s="1"/>
  <c r="AJ65" i="1"/>
  <c r="AJ194" i="1" s="1"/>
  <c r="AI65" i="1"/>
  <c r="AI194" i="1" s="1"/>
  <c r="AH65" i="1"/>
  <c r="AH194" i="1" s="1"/>
  <c r="AG65" i="1"/>
  <c r="AG194" i="1" s="1"/>
  <c r="AF65" i="1"/>
  <c r="AF194" i="1" s="1"/>
  <c r="AE65" i="1"/>
  <c r="AE194" i="1" s="1"/>
  <c r="AD65" i="1"/>
  <c r="AD194" i="1" s="1"/>
  <c r="AC65" i="1"/>
  <c r="AC194" i="1" s="1"/>
  <c r="AB65" i="1"/>
  <c r="AB194" i="1" s="1"/>
  <c r="AA65" i="1"/>
  <c r="AA194" i="1" s="1"/>
  <c r="Z65" i="1"/>
  <c r="Z194" i="1" s="1"/>
  <c r="Y65" i="1"/>
  <c r="Y194" i="1" s="1"/>
  <c r="X65" i="1"/>
  <c r="X194" i="1" s="1"/>
  <c r="W65" i="1"/>
  <c r="W194" i="1" s="1"/>
  <c r="V65" i="1"/>
  <c r="V194" i="1" s="1"/>
  <c r="U65" i="1"/>
  <c r="U194" i="1" s="1"/>
  <c r="T65" i="1"/>
  <c r="T194" i="1" s="1"/>
  <c r="S65" i="1"/>
  <c r="S194" i="1" s="1"/>
  <c r="R65" i="1"/>
  <c r="R194" i="1" s="1"/>
  <c r="Q65" i="1"/>
  <c r="Q194" i="1" s="1"/>
  <c r="P65" i="1"/>
  <c r="P194" i="1" s="1"/>
  <c r="O65" i="1"/>
  <c r="O194" i="1" s="1"/>
  <c r="N65" i="1"/>
  <c r="N194" i="1" s="1"/>
  <c r="M65" i="1"/>
  <c r="M194" i="1" s="1"/>
  <c r="L65" i="1"/>
  <c r="L194" i="1" s="1"/>
  <c r="K65" i="1"/>
  <c r="K194" i="1" s="1"/>
  <c r="J65" i="1"/>
  <c r="J194" i="1" s="1"/>
  <c r="I65" i="1"/>
  <c r="I194" i="1" s="1"/>
  <c r="H65" i="1"/>
  <c r="H194" i="1" s="1"/>
  <c r="G65" i="1"/>
  <c r="G194" i="1" s="1"/>
  <c r="F65" i="1"/>
  <c r="F194" i="1" s="1"/>
  <c r="E65" i="1"/>
  <c r="E194" i="1" s="1"/>
  <c r="D65" i="1"/>
  <c r="D194" i="1" s="1"/>
  <c r="C65" i="1"/>
  <c r="C194" i="1" s="1"/>
  <c r="FY61" i="1"/>
  <c r="FX61" i="1"/>
  <c r="FX264" i="1" s="1"/>
  <c r="FX265" i="1" s="1"/>
  <c r="FW61" i="1"/>
  <c r="FW264" i="1" s="1"/>
  <c r="FW265" i="1" s="1"/>
  <c r="FV61" i="1"/>
  <c r="FV264" i="1" s="1"/>
  <c r="FV265" i="1" s="1"/>
  <c r="FU61" i="1"/>
  <c r="FU264" i="1" s="1"/>
  <c r="FU265" i="1" s="1"/>
  <c r="FT61" i="1"/>
  <c r="FT264" i="1" s="1"/>
  <c r="FT265" i="1" s="1"/>
  <c r="FS61" i="1"/>
  <c r="FS264" i="1" s="1"/>
  <c r="FS265" i="1" s="1"/>
  <c r="FR61" i="1"/>
  <c r="FR264" i="1" s="1"/>
  <c r="FR265" i="1" s="1"/>
  <c r="FQ61" i="1"/>
  <c r="FQ264" i="1" s="1"/>
  <c r="FQ265" i="1" s="1"/>
  <c r="FP61" i="1"/>
  <c r="FP264" i="1" s="1"/>
  <c r="FP265" i="1" s="1"/>
  <c r="FO61" i="1"/>
  <c r="FO264" i="1" s="1"/>
  <c r="FO265" i="1" s="1"/>
  <c r="FN61" i="1"/>
  <c r="FN264" i="1" s="1"/>
  <c r="FN265" i="1" s="1"/>
  <c r="FM61" i="1"/>
  <c r="FM264" i="1" s="1"/>
  <c r="FM265" i="1" s="1"/>
  <c r="FL61" i="1"/>
  <c r="FL264" i="1" s="1"/>
  <c r="FL265" i="1" s="1"/>
  <c r="FK61" i="1"/>
  <c r="FK264" i="1" s="1"/>
  <c r="FK265" i="1" s="1"/>
  <c r="FJ61" i="1"/>
  <c r="FJ264" i="1" s="1"/>
  <c r="FJ265" i="1" s="1"/>
  <c r="FI61" i="1"/>
  <c r="FI264" i="1" s="1"/>
  <c r="FI265" i="1" s="1"/>
  <c r="FH61" i="1"/>
  <c r="FH264" i="1" s="1"/>
  <c r="FH265" i="1" s="1"/>
  <c r="FG61" i="1"/>
  <c r="FG264" i="1" s="1"/>
  <c r="FG265" i="1" s="1"/>
  <c r="FF61" i="1"/>
  <c r="FF264" i="1" s="1"/>
  <c r="FF265" i="1" s="1"/>
  <c r="FE61" i="1"/>
  <c r="FE264" i="1" s="1"/>
  <c r="FE265" i="1" s="1"/>
  <c r="FD61" i="1"/>
  <c r="FD264" i="1" s="1"/>
  <c r="FD265" i="1" s="1"/>
  <c r="FC61" i="1"/>
  <c r="FC264" i="1" s="1"/>
  <c r="FC265" i="1" s="1"/>
  <c r="FB61" i="1"/>
  <c r="FB264" i="1" s="1"/>
  <c r="FB265" i="1" s="1"/>
  <c r="FA61" i="1"/>
  <c r="FA264" i="1" s="1"/>
  <c r="FA265" i="1" s="1"/>
  <c r="EZ61" i="1"/>
  <c r="EZ264" i="1" s="1"/>
  <c r="EZ265" i="1" s="1"/>
  <c r="EY61" i="1"/>
  <c r="EY264" i="1" s="1"/>
  <c r="EY265" i="1" s="1"/>
  <c r="EX61" i="1"/>
  <c r="EX264" i="1" s="1"/>
  <c r="EX265" i="1" s="1"/>
  <c r="EW61" i="1"/>
  <c r="EW264" i="1" s="1"/>
  <c r="EW265" i="1" s="1"/>
  <c r="EV61" i="1"/>
  <c r="EV264" i="1" s="1"/>
  <c r="EV265" i="1" s="1"/>
  <c r="EU61" i="1"/>
  <c r="EU264" i="1" s="1"/>
  <c r="EU265" i="1" s="1"/>
  <c r="ET61" i="1"/>
  <c r="ET264" i="1" s="1"/>
  <c r="ET265" i="1" s="1"/>
  <c r="ES61" i="1"/>
  <c r="ES264" i="1" s="1"/>
  <c r="ES265" i="1" s="1"/>
  <c r="ER61" i="1"/>
  <c r="ER264" i="1" s="1"/>
  <c r="ER265" i="1" s="1"/>
  <c r="EQ61" i="1"/>
  <c r="EQ264" i="1" s="1"/>
  <c r="EQ265" i="1" s="1"/>
  <c r="EP61" i="1"/>
  <c r="EP264" i="1" s="1"/>
  <c r="EP265" i="1" s="1"/>
  <c r="EO61" i="1"/>
  <c r="EO264" i="1" s="1"/>
  <c r="EO265" i="1" s="1"/>
  <c r="EN61" i="1"/>
  <c r="EN264" i="1" s="1"/>
  <c r="EN265" i="1" s="1"/>
  <c r="EM61" i="1"/>
  <c r="EM264" i="1" s="1"/>
  <c r="EM265" i="1" s="1"/>
  <c r="EL61" i="1"/>
  <c r="EL264" i="1" s="1"/>
  <c r="EL265" i="1" s="1"/>
  <c r="EK61" i="1"/>
  <c r="EK264" i="1" s="1"/>
  <c r="EK265" i="1" s="1"/>
  <c r="EJ61" i="1"/>
  <c r="EJ264" i="1" s="1"/>
  <c r="EJ265" i="1" s="1"/>
  <c r="EI61" i="1"/>
  <c r="EI264" i="1" s="1"/>
  <c r="EI265" i="1" s="1"/>
  <c r="EH61" i="1"/>
  <c r="EH264" i="1" s="1"/>
  <c r="EH265" i="1" s="1"/>
  <c r="EG61" i="1"/>
  <c r="EG264" i="1" s="1"/>
  <c r="EG265" i="1" s="1"/>
  <c r="EF61" i="1"/>
  <c r="EF264" i="1" s="1"/>
  <c r="EF265" i="1" s="1"/>
  <c r="EE61" i="1"/>
  <c r="EE264" i="1" s="1"/>
  <c r="EE265" i="1" s="1"/>
  <c r="ED61" i="1"/>
  <c r="ED264" i="1" s="1"/>
  <c r="ED265" i="1" s="1"/>
  <c r="EC61" i="1"/>
  <c r="EC264" i="1" s="1"/>
  <c r="EC265" i="1" s="1"/>
  <c r="EB61" i="1"/>
  <c r="EB264" i="1" s="1"/>
  <c r="EB265" i="1" s="1"/>
  <c r="EA61" i="1"/>
  <c r="EA264" i="1" s="1"/>
  <c r="EA265" i="1" s="1"/>
  <c r="DZ61" i="1"/>
  <c r="DZ264" i="1" s="1"/>
  <c r="DZ265" i="1" s="1"/>
  <c r="DY61" i="1"/>
  <c r="DY264" i="1" s="1"/>
  <c r="DY265" i="1" s="1"/>
  <c r="DX61" i="1"/>
  <c r="DX264" i="1" s="1"/>
  <c r="DX265" i="1" s="1"/>
  <c r="DW61" i="1"/>
  <c r="DW264" i="1" s="1"/>
  <c r="DW265" i="1" s="1"/>
  <c r="DV61" i="1"/>
  <c r="DV264" i="1" s="1"/>
  <c r="DV265" i="1" s="1"/>
  <c r="DU61" i="1"/>
  <c r="DU264" i="1" s="1"/>
  <c r="DU265" i="1" s="1"/>
  <c r="DT61" i="1"/>
  <c r="DT264" i="1" s="1"/>
  <c r="DT265" i="1" s="1"/>
  <c r="DS61" i="1"/>
  <c r="DS264" i="1" s="1"/>
  <c r="DS265" i="1" s="1"/>
  <c r="DR61" i="1"/>
  <c r="DR264" i="1" s="1"/>
  <c r="DR265" i="1" s="1"/>
  <c r="DQ61" i="1"/>
  <c r="DQ264" i="1" s="1"/>
  <c r="DQ265" i="1" s="1"/>
  <c r="DP61" i="1"/>
  <c r="DP264" i="1" s="1"/>
  <c r="DP265" i="1" s="1"/>
  <c r="DO61" i="1"/>
  <c r="DO264" i="1" s="1"/>
  <c r="DO265" i="1" s="1"/>
  <c r="DN61" i="1"/>
  <c r="DN264" i="1" s="1"/>
  <c r="DN265" i="1" s="1"/>
  <c r="DM61" i="1"/>
  <c r="DM264" i="1" s="1"/>
  <c r="DM265" i="1" s="1"/>
  <c r="DL61" i="1"/>
  <c r="DL264" i="1" s="1"/>
  <c r="DL265" i="1" s="1"/>
  <c r="DK61" i="1"/>
  <c r="DK264" i="1" s="1"/>
  <c r="DK265" i="1" s="1"/>
  <c r="DJ61" i="1"/>
  <c r="DJ264" i="1" s="1"/>
  <c r="DJ265" i="1" s="1"/>
  <c r="DI61" i="1"/>
  <c r="DI264" i="1" s="1"/>
  <c r="DI265" i="1" s="1"/>
  <c r="DH61" i="1"/>
  <c r="DH264" i="1" s="1"/>
  <c r="DH265" i="1" s="1"/>
  <c r="DG61" i="1"/>
  <c r="DG264" i="1" s="1"/>
  <c r="DG265" i="1" s="1"/>
  <c r="DF61" i="1"/>
  <c r="DF264" i="1" s="1"/>
  <c r="DF265" i="1" s="1"/>
  <c r="DE61" i="1"/>
  <c r="DE264" i="1" s="1"/>
  <c r="DE265" i="1" s="1"/>
  <c r="DD61" i="1"/>
  <c r="DD264" i="1" s="1"/>
  <c r="DD265" i="1" s="1"/>
  <c r="DC61" i="1"/>
  <c r="DC264" i="1" s="1"/>
  <c r="DC265" i="1" s="1"/>
  <c r="DB61" i="1"/>
  <c r="DB264" i="1" s="1"/>
  <c r="DB265" i="1" s="1"/>
  <c r="DA61" i="1"/>
  <c r="DA264" i="1" s="1"/>
  <c r="DA265" i="1" s="1"/>
  <c r="CZ61" i="1"/>
  <c r="CZ264" i="1" s="1"/>
  <c r="CZ265" i="1" s="1"/>
  <c r="CY61" i="1"/>
  <c r="CY264" i="1" s="1"/>
  <c r="CY265" i="1" s="1"/>
  <c r="CX61" i="1"/>
  <c r="CX264" i="1" s="1"/>
  <c r="CX265" i="1" s="1"/>
  <c r="CW61" i="1"/>
  <c r="CW264" i="1" s="1"/>
  <c r="CW265" i="1" s="1"/>
  <c r="CV61" i="1"/>
  <c r="CV264" i="1" s="1"/>
  <c r="CV265" i="1" s="1"/>
  <c r="CU61" i="1"/>
  <c r="CU264" i="1" s="1"/>
  <c r="CU265" i="1" s="1"/>
  <c r="CT61" i="1"/>
  <c r="CT264" i="1" s="1"/>
  <c r="CT265" i="1" s="1"/>
  <c r="CS61" i="1"/>
  <c r="CS264" i="1" s="1"/>
  <c r="CS265" i="1" s="1"/>
  <c r="CR61" i="1"/>
  <c r="CR264" i="1" s="1"/>
  <c r="CR265" i="1" s="1"/>
  <c r="CQ61" i="1"/>
  <c r="CQ264" i="1" s="1"/>
  <c r="CQ265" i="1" s="1"/>
  <c r="CP61" i="1"/>
  <c r="CP264" i="1" s="1"/>
  <c r="CP265" i="1" s="1"/>
  <c r="CO61" i="1"/>
  <c r="CO264" i="1" s="1"/>
  <c r="CO265" i="1" s="1"/>
  <c r="CN61" i="1"/>
  <c r="CN264" i="1" s="1"/>
  <c r="CN265" i="1" s="1"/>
  <c r="CM61" i="1"/>
  <c r="CM264" i="1" s="1"/>
  <c r="CM265" i="1" s="1"/>
  <c r="CL61" i="1"/>
  <c r="CL264" i="1" s="1"/>
  <c r="CL265" i="1" s="1"/>
  <c r="CK61" i="1"/>
  <c r="CK264" i="1" s="1"/>
  <c r="CK265" i="1" s="1"/>
  <c r="CJ61" i="1"/>
  <c r="CJ264" i="1" s="1"/>
  <c r="CJ265" i="1" s="1"/>
  <c r="CI61" i="1"/>
  <c r="CI264" i="1" s="1"/>
  <c r="CI265" i="1" s="1"/>
  <c r="CH61" i="1"/>
  <c r="CH264" i="1" s="1"/>
  <c r="CH265" i="1" s="1"/>
  <c r="CG61" i="1"/>
  <c r="CG264" i="1" s="1"/>
  <c r="CG265" i="1" s="1"/>
  <c r="CF61" i="1"/>
  <c r="CF264" i="1" s="1"/>
  <c r="CF265" i="1" s="1"/>
  <c r="CE61" i="1"/>
  <c r="CE264" i="1" s="1"/>
  <c r="CE265" i="1" s="1"/>
  <c r="CD61" i="1"/>
  <c r="CD264" i="1" s="1"/>
  <c r="CD265" i="1" s="1"/>
  <c r="CC61" i="1"/>
  <c r="CC264" i="1" s="1"/>
  <c r="CC265" i="1" s="1"/>
  <c r="CB61" i="1"/>
  <c r="CB264" i="1" s="1"/>
  <c r="CB265" i="1" s="1"/>
  <c r="CA61" i="1"/>
  <c r="CA264" i="1" s="1"/>
  <c r="CA265" i="1" s="1"/>
  <c r="BZ61" i="1"/>
  <c r="BZ264" i="1" s="1"/>
  <c r="BZ265" i="1" s="1"/>
  <c r="BY61" i="1"/>
  <c r="BY264" i="1" s="1"/>
  <c r="BY265" i="1" s="1"/>
  <c r="BX61" i="1"/>
  <c r="BX264" i="1" s="1"/>
  <c r="BX265" i="1" s="1"/>
  <c r="BW61" i="1"/>
  <c r="BW264" i="1" s="1"/>
  <c r="BW265" i="1" s="1"/>
  <c r="BV61" i="1"/>
  <c r="BV264" i="1" s="1"/>
  <c r="BV265" i="1" s="1"/>
  <c r="BU61" i="1"/>
  <c r="BU264" i="1" s="1"/>
  <c r="BU265" i="1" s="1"/>
  <c r="BT61" i="1"/>
  <c r="BT264" i="1" s="1"/>
  <c r="BT265" i="1" s="1"/>
  <c r="BS61" i="1"/>
  <c r="BS264" i="1" s="1"/>
  <c r="BS265" i="1" s="1"/>
  <c r="BR61" i="1"/>
  <c r="BR264" i="1" s="1"/>
  <c r="BR265" i="1" s="1"/>
  <c r="BQ61" i="1"/>
  <c r="BQ264" i="1" s="1"/>
  <c r="BQ265" i="1" s="1"/>
  <c r="BP61" i="1"/>
  <c r="BP264" i="1" s="1"/>
  <c r="BP265" i="1" s="1"/>
  <c r="BO61" i="1"/>
  <c r="BO264" i="1" s="1"/>
  <c r="BO265" i="1" s="1"/>
  <c r="BN61" i="1"/>
  <c r="BN264" i="1" s="1"/>
  <c r="BN265" i="1" s="1"/>
  <c r="BM61" i="1"/>
  <c r="BM264" i="1" s="1"/>
  <c r="BM265" i="1" s="1"/>
  <c r="BL61" i="1"/>
  <c r="BL264" i="1" s="1"/>
  <c r="BL265" i="1" s="1"/>
  <c r="BK61" i="1"/>
  <c r="BK264" i="1" s="1"/>
  <c r="BK265" i="1" s="1"/>
  <c r="BJ61" i="1"/>
  <c r="BJ264" i="1" s="1"/>
  <c r="BJ265" i="1" s="1"/>
  <c r="BI61" i="1"/>
  <c r="BI264" i="1" s="1"/>
  <c r="BI265" i="1" s="1"/>
  <c r="BH61" i="1"/>
  <c r="BH264" i="1" s="1"/>
  <c r="BH265" i="1" s="1"/>
  <c r="BG61" i="1"/>
  <c r="BG264" i="1" s="1"/>
  <c r="BG265" i="1" s="1"/>
  <c r="BF61" i="1"/>
  <c r="BF264" i="1" s="1"/>
  <c r="BF265" i="1" s="1"/>
  <c r="BE61" i="1"/>
  <c r="BE264" i="1" s="1"/>
  <c r="BE265" i="1" s="1"/>
  <c r="BD61" i="1"/>
  <c r="BD264" i="1" s="1"/>
  <c r="BD265" i="1" s="1"/>
  <c r="BC61" i="1"/>
  <c r="BC264" i="1" s="1"/>
  <c r="BC265" i="1" s="1"/>
  <c r="BB61" i="1"/>
  <c r="BB264" i="1" s="1"/>
  <c r="BB265" i="1" s="1"/>
  <c r="BA61" i="1"/>
  <c r="BA264" i="1" s="1"/>
  <c r="BA265" i="1" s="1"/>
  <c r="AZ61" i="1"/>
  <c r="AZ264" i="1" s="1"/>
  <c r="AZ265" i="1" s="1"/>
  <c r="AY61" i="1"/>
  <c r="AY264" i="1" s="1"/>
  <c r="AY265" i="1" s="1"/>
  <c r="AX61" i="1"/>
  <c r="AX264" i="1" s="1"/>
  <c r="AX265" i="1" s="1"/>
  <c r="AW61" i="1"/>
  <c r="AW264" i="1" s="1"/>
  <c r="AW265" i="1" s="1"/>
  <c r="AV61" i="1"/>
  <c r="AV264" i="1" s="1"/>
  <c r="AV265" i="1" s="1"/>
  <c r="AU61" i="1"/>
  <c r="AU264" i="1" s="1"/>
  <c r="AU265" i="1" s="1"/>
  <c r="AT61" i="1"/>
  <c r="AT264" i="1" s="1"/>
  <c r="AT265" i="1" s="1"/>
  <c r="AS61" i="1"/>
  <c r="AS264" i="1" s="1"/>
  <c r="AS265" i="1" s="1"/>
  <c r="AR61" i="1"/>
  <c r="AR264" i="1" s="1"/>
  <c r="AR265" i="1" s="1"/>
  <c r="AQ61" i="1"/>
  <c r="AQ264" i="1" s="1"/>
  <c r="AQ265" i="1" s="1"/>
  <c r="AP61" i="1"/>
  <c r="AP264" i="1" s="1"/>
  <c r="AP265" i="1" s="1"/>
  <c r="AO61" i="1"/>
  <c r="AO264" i="1" s="1"/>
  <c r="AO265" i="1" s="1"/>
  <c r="AN61" i="1"/>
  <c r="AN264" i="1" s="1"/>
  <c r="AN265" i="1" s="1"/>
  <c r="AM61" i="1"/>
  <c r="AM264" i="1" s="1"/>
  <c r="AM265" i="1" s="1"/>
  <c r="AL61" i="1"/>
  <c r="AL264" i="1" s="1"/>
  <c r="AL265" i="1" s="1"/>
  <c r="AK61" i="1"/>
  <c r="AK264" i="1" s="1"/>
  <c r="AK265" i="1" s="1"/>
  <c r="AJ61" i="1"/>
  <c r="AJ264" i="1" s="1"/>
  <c r="AJ265" i="1" s="1"/>
  <c r="AI61" i="1"/>
  <c r="AI264" i="1" s="1"/>
  <c r="AI265" i="1" s="1"/>
  <c r="AH61" i="1"/>
  <c r="AH264" i="1" s="1"/>
  <c r="AH265" i="1" s="1"/>
  <c r="AG61" i="1"/>
  <c r="AG264" i="1" s="1"/>
  <c r="AG265" i="1" s="1"/>
  <c r="AF61" i="1"/>
  <c r="AF264" i="1" s="1"/>
  <c r="AF265" i="1" s="1"/>
  <c r="AE61" i="1"/>
  <c r="AE264" i="1" s="1"/>
  <c r="AE265" i="1" s="1"/>
  <c r="AD61" i="1"/>
  <c r="AD264" i="1" s="1"/>
  <c r="AD265" i="1" s="1"/>
  <c r="AC61" i="1"/>
  <c r="AC264" i="1" s="1"/>
  <c r="AC265" i="1" s="1"/>
  <c r="AB61" i="1"/>
  <c r="AB264" i="1" s="1"/>
  <c r="AB265" i="1" s="1"/>
  <c r="AA61" i="1"/>
  <c r="AA264" i="1" s="1"/>
  <c r="AA265" i="1" s="1"/>
  <c r="Z61" i="1"/>
  <c r="Z264" i="1" s="1"/>
  <c r="Z265" i="1" s="1"/>
  <c r="Y61" i="1"/>
  <c r="Y264" i="1" s="1"/>
  <c r="Y265" i="1" s="1"/>
  <c r="X61" i="1"/>
  <c r="X264" i="1" s="1"/>
  <c r="X265" i="1" s="1"/>
  <c r="W61" i="1"/>
  <c r="W264" i="1" s="1"/>
  <c r="W265" i="1" s="1"/>
  <c r="V61" i="1"/>
  <c r="V264" i="1" s="1"/>
  <c r="V265" i="1" s="1"/>
  <c r="U61" i="1"/>
  <c r="U264" i="1" s="1"/>
  <c r="U265" i="1" s="1"/>
  <c r="T61" i="1"/>
  <c r="T264" i="1" s="1"/>
  <c r="T265" i="1" s="1"/>
  <c r="S61" i="1"/>
  <c r="S264" i="1" s="1"/>
  <c r="S265" i="1" s="1"/>
  <c r="R61" i="1"/>
  <c r="R264" i="1" s="1"/>
  <c r="R265" i="1" s="1"/>
  <c r="Q61" i="1"/>
  <c r="Q264" i="1" s="1"/>
  <c r="Q265" i="1" s="1"/>
  <c r="P61" i="1"/>
  <c r="P264" i="1" s="1"/>
  <c r="P265" i="1" s="1"/>
  <c r="O61" i="1"/>
  <c r="O264" i="1" s="1"/>
  <c r="O265" i="1" s="1"/>
  <c r="N61" i="1"/>
  <c r="N264" i="1" s="1"/>
  <c r="N265" i="1" s="1"/>
  <c r="M61" i="1"/>
  <c r="M264" i="1" s="1"/>
  <c r="M265" i="1" s="1"/>
  <c r="L61" i="1"/>
  <c r="L264" i="1" s="1"/>
  <c r="L265" i="1" s="1"/>
  <c r="K61" i="1"/>
  <c r="K264" i="1" s="1"/>
  <c r="K265" i="1" s="1"/>
  <c r="J61" i="1"/>
  <c r="J264" i="1" s="1"/>
  <c r="J265" i="1" s="1"/>
  <c r="I61" i="1"/>
  <c r="I264" i="1" s="1"/>
  <c r="I265" i="1" s="1"/>
  <c r="H61" i="1"/>
  <c r="H264" i="1" s="1"/>
  <c r="H265" i="1" s="1"/>
  <c r="G61" i="1"/>
  <c r="G264" i="1" s="1"/>
  <c r="G265" i="1" s="1"/>
  <c r="F61" i="1"/>
  <c r="F264" i="1" s="1"/>
  <c r="F265" i="1" s="1"/>
  <c r="E61" i="1"/>
  <c r="E264" i="1" s="1"/>
  <c r="E265" i="1" s="1"/>
  <c r="D61" i="1"/>
  <c r="D264" i="1" s="1"/>
  <c r="D265" i="1" s="1"/>
  <c r="C61" i="1"/>
  <c r="C264" i="1" s="1"/>
  <c r="C265" i="1" s="1"/>
  <c r="FZ60" i="1"/>
  <c r="FZ59" i="1"/>
  <c r="FZ58" i="1"/>
  <c r="FZ57" i="1"/>
  <c r="FZ56" i="1"/>
  <c r="FZ55" i="1"/>
  <c r="FZ51" i="1"/>
  <c r="FZ52" i="1" s="1"/>
  <c r="FZ48" i="1"/>
  <c r="FZ47" i="1"/>
  <c r="FZ46" i="1"/>
  <c r="FZ45" i="1"/>
  <c r="FX39" i="1"/>
  <c r="FW39" i="1"/>
  <c r="FV39" i="1"/>
  <c r="FU39" i="1"/>
  <c r="FT39" i="1"/>
  <c r="FS39" i="1"/>
  <c r="FR39" i="1"/>
  <c r="FQ39" i="1"/>
  <c r="FP39" i="1"/>
  <c r="FO39" i="1"/>
  <c r="FN39" i="1"/>
  <c r="FM39" i="1"/>
  <c r="FL39" i="1"/>
  <c r="FK39" i="1"/>
  <c r="FJ39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FZ39" i="1" s="1"/>
  <c r="K39" i="1"/>
  <c r="J39" i="1"/>
  <c r="I39" i="1"/>
  <c r="H39" i="1"/>
  <c r="G39" i="1"/>
  <c r="F39" i="1"/>
  <c r="E39" i="1"/>
  <c r="D39" i="1"/>
  <c r="FX38" i="1"/>
  <c r="FX201" i="1" s="1"/>
  <c r="FW38" i="1"/>
  <c r="FW201" i="1" s="1"/>
  <c r="FV38" i="1"/>
  <c r="FV201" i="1" s="1"/>
  <c r="FU38" i="1"/>
  <c r="FU201" i="1" s="1"/>
  <c r="FT38" i="1"/>
  <c r="FT201" i="1" s="1"/>
  <c r="FS38" i="1"/>
  <c r="FS201" i="1" s="1"/>
  <c r="FR38" i="1"/>
  <c r="FR201" i="1" s="1"/>
  <c r="FQ38" i="1"/>
  <c r="FQ201" i="1" s="1"/>
  <c r="FP38" i="1"/>
  <c r="FP201" i="1" s="1"/>
  <c r="FO38" i="1"/>
  <c r="FO201" i="1" s="1"/>
  <c r="FN38" i="1"/>
  <c r="FN201" i="1" s="1"/>
  <c r="FM38" i="1"/>
  <c r="FM201" i="1" s="1"/>
  <c r="FL38" i="1"/>
  <c r="FL201" i="1" s="1"/>
  <c r="FK38" i="1"/>
  <c r="FK201" i="1" s="1"/>
  <c r="FJ38" i="1"/>
  <c r="FJ201" i="1" s="1"/>
  <c r="FI38" i="1"/>
  <c r="FI201" i="1" s="1"/>
  <c r="FH38" i="1"/>
  <c r="FH201" i="1" s="1"/>
  <c r="FG38" i="1"/>
  <c r="FG201" i="1" s="1"/>
  <c r="FF38" i="1"/>
  <c r="FF201" i="1" s="1"/>
  <c r="FE38" i="1"/>
  <c r="FE201" i="1" s="1"/>
  <c r="FD38" i="1"/>
  <c r="FD201" i="1" s="1"/>
  <c r="FC38" i="1"/>
  <c r="FC201" i="1" s="1"/>
  <c r="FB38" i="1"/>
  <c r="FB201" i="1" s="1"/>
  <c r="FA38" i="1"/>
  <c r="FA201" i="1" s="1"/>
  <c r="EZ38" i="1"/>
  <c r="EZ201" i="1" s="1"/>
  <c r="EY38" i="1"/>
  <c r="EY201" i="1" s="1"/>
  <c r="EX38" i="1"/>
  <c r="EX201" i="1" s="1"/>
  <c r="EW38" i="1"/>
  <c r="EW201" i="1" s="1"/>
  <c r="EV38" i="1"/>
  <c r="EV201" i="1" s="1"/>
  <c r="EU38" i="1"/>
  <c r="EU201" i="1" s="1"/>
  <c r="ET38" i="1"/>
  <c r="ET201" i="1" s="1"/>
  <c r="ES38" i="1"/>
  <c r="ES201" i="1" s="1"/>
  <c r="ER38" i="1"/>
  <c r="ER201" i="1" s="1"/>
  <c r="EQ38" i="1"/>
  <c r="EQ201" i="1" s="1"/>
  <c r="EP38" i="1"/>
  <c r="EP201" i="1" s="1"/>
  <c r="EO38" i="1"/>
  <c r="EO201" i="1" s="1"/>
  <c r="EN38" i="1"/>
  <c r="EN201" i="1" s="1"/>
  <c r="EM38" i="1"/>
  <c r="EM201" i="1" s="1"/>
  <c r="EL38" i="1"/>
  <c r="EL201" i="1" s="1"/>
  <c r="EK38" i="1"/>
  <c r="EK201" i="1" s="1"/>
  <c r="EJ38" i="1"/>
  <c r="EJ201" i="1" s="1"/>
  <c r="EI38" i="1"/>
  <c r="EI201" i="1" s="1"/>
  <c r="EH38" i="1"/>
  <c r="EH201" i="1" s="1"/>
  <c r="EG38" i="1"/>
  <c r="EG201" i="1" s="1"/>
  <c r="EF38" i="1"/>
  <c r="EF201" i="1" s="1"/>
  <c r="EE38" i="1"/>
  <c r="EE201" i="1" s="1"/>
  <c r="ED38" i="1"/>
  <c r="ED201" i="1" s="1"/>
  <c r="EC38" i="1"/>
  <c r="EC201" i="1" s="1"/>
  <c r="EB38" i="1"/>
  <c r="EB201" i="1" s="1"/>
  <c r="EA38" i="1"/>
  <c r="EA201" i="1" s="1"/>
  <c r="DZ38" i="1"/>
  <c r="DZ201" i="1" s="1"/>
  <c r="DY38" i="1"/>
  <c r="DY201" i="1" s="1"/>
  <c r="DX38" i="1"/>
  <c r="DX201" i="1" s="1"/>
  <c r="DW38" i="1"/>
  <c r="DW201" i="1" s="1"/>
  <c r="DV38" i="1"/>
  <c r="DV201" i="1" s="1"/>
  <c r="DU38" i="1"/>
  <c r="DU201" i="1" s="1"/>
  <c r="DT38" i="1"/>
  <c r="DT201" i="1" s="1"/>
  <c r="DS38" i="1"/>
  <c r="DS201" i="1" s="1"/>
  <c r="DR38" i="1"/>
  <c r="DR201" i="1" s="1"/>
  <c r="DQ38" i="1"/>
  <c r="DQ201" i="1" s="1"/>
  <c r="DP38" i="1"/>
  <c r="DP201" i="1" s="1"/>
  <c r="DO38" i="1"/>
  <c r="DO201" i="1" s="1"/>
  <c r="DN38" i="1"/>
  <c r="DN201" i="1" s="1"/>
  <c r="DM38" i="1"/>
  <c r="DM201" i="1" s="1"/>
  <c r="DL38" i="1"/>
  <c r="DL201" i="1" s="1"/>
  <c r="DK38" i="1"/>
  <c r="DK201" i="1" s="1"/>
  <c r="DJ38" i="1"/>
  <c r="DJ201" i="1" s="1"/>
  <c r="DI38" i="1"/>
  <c r="DI201" i="1" s="1"/>
  <c r="DH38" i="1"/>
  <c r="DH201" i="1" s="1"/>
  <c r="DG38" i="1"/>
  <c r="DG201" i="1" s="1"/>
  <c r="DF38" i="1"/>
  <c r="DF201" i="1" s="1"/>
  <c r="DE38" i="1"/>
  <c r="DE201" i="1" s="1"/>
  <c r="DD38" i="1"/>
  <c r="DD201" i="1" s="1"/>
  <c r="DC38" i="1"/>
  <c r="DC201" i="1" s="1"/>
  <c r="DB38" i="1"/>
  <c r="DB201" i="1" s="1"/>
  <c r="DA38" i="1"/>
  <c r="DA201" i="1" s="1"/>
  <c r="CZ38" i="1"/>
  <c r="CZ201" i="1" s="1"/>
  <c r="CY38" i="1"/>
  <c r="CY201" i="1" s="1"/>
  <c r="CX38" i="1"/>
  <c r="CX201" i="1" s="1"/>
  <c r="CW38" i="1"/>
  <c r="CW201" i="1" s="1"/>
  <c r="CV38" i="1"/>
  <c r="CV201" i="1" s="1"/>
  <c r="CU38" i="1"/>
  <c r="CU201" i="1" s="1"/>
  <c r="CT38" i="1"/>
  <c r="CT201" i="1" s="1"/>
  <c r="CS38" i="1"/>
  <c r="CS201" i="1" s="1"/>
  <c r="CR38" i="1"/>
  <c r="CR201" i="1" s="1"/>
  <c r="CQ38" i="1"/>
  <c r="CQ201" i="1" s="1"/>
  <c r="CP38" i="1"/>
  <c r="CP201" i="1" s="1"/>
  <c r="CO38" i="1"/>
  <c r="CO201" i="1" s="1"/>
  <c r="CN38" i="1"/>
  <c r="CN201" i="1" s="1"/>
  <c r="CM38" i="1"/>
  <c r="CM201" i="1" s="1"/>
  <c r="CL38" i="1"/>
  <c r="CL201" i="1" s="1"/>
  <c r="CK38" i="1"/>
  <c r="CK201" i="1" s="1"/>
  <c r="CJ38" i="1"/>
  <c r="CJ201" i="1" s="1"/>
  <c r="CI38" i="1"/>
  <c r="CI201" i="1" s="1"/>
  <c r="CH38" i="1"/>
  <c r="CH201" i="1" s="1"/>
  <c r="CG38" i="1"/>
  <c r="CG201" i="1" s="1"/>
  <c r="CF38" i="1"/>
  <c r="CF201" i="1" s="1"/>
  <c r="CE38" i="1"/>
  <c r="CE201" i="1" s="1"/>
  <c r="CD38" i="1"/>
  <c r="CD201" i="1" s="1"/>
  <c r="CC38" i="1"/>
  <c r="CC201" i="1" s="1"/>
  <c r="CB38" i="1"/>
  <c r="CB201" i="1" s="1"/>
  <c r="CA38" i="1"/>
  <c r="CA201" i="1" s="1"/>
  <c r="BZ38" i="1"/>
  <c r="BZ201" i="1" s="1"/>
  <c r="BY38" i="1"/>
  <c r="BY201" i="1" s="1"/>
  <c r="BX38" i="1"/>
  <c r="BX201" i="1" s="1"/>
  <c r="BW38" i="1"/>
  <c r="BW201" i="1" s="1"/>
  <c r="BV38" i="1"/>
  <c r="BV201" i="1" s="1"/>
  <c r="BU38" i="1"/>
  <c r="BU201" i="1" s="1"/>
  <c r="BT38" i="1"/>
  <c r="BT201" i="1" s="1"/>
  <c r="BS38" i="1"/>
  <c r="BS201" i="1" s="1"/>
  <c r="BR38" i="1"/>
  <c r="BR201" i="1" s="1"/>
  <c r="BQ38" i="1"/>
  <c r="BQ201" i="1" s="1"/>
  <c r="BP38" i="1"/>
  <c r="BP201" i="1" s="1"/>
  <c r="BO38" i="1"/>
  <c r="BO201" i="1" s="1"/>
  <c r="BN38" i="1"/>
  <c r="BN201" i="1" s="1"/>
  <c r="BM38" i="1"/>
  <c r="BM201" i="1" s="1"/>
  <c r="BL38" i="1"/>
  <c r="BL201" i="1" s="1"/>
  <c r="BK38" i="1"/>
  <c r="BK201" i="1" s="1"/>
  <c r="BJ38" i="1"/>
  <c r="BJ201" i="1" s="1"/>
  <c r="BI38" i="1"/>
  <c r="BI201" i="1" s="1"/>
  <c r="BH38" i="1"/>
  <c r="BH201" i="1" s="1"/>
  <c r="BG38" i="1"/>
  <c r="BG201" i="1" s="1"/>
  <c r="BF38" i="1"/>
  <c r="BF201" i="1" s="1"/>
  <c r="BE38" i="1"/>
  <c r="BE201" i="1" s="1"/>
  <c r="BD38" i="1"/>
  <c r="BD201" i="1" s="1"/>
  <c r="BC38" i="1"/>
  <c r="BC201" i="1" s="1"/>
  <c r="BB38" i="1"/>
  <c r="BB201" i="1" s="1"/>
  <c r="BA38" i="1"/>
  <c r="BA201" i="1" s="1"/>
  <c r="AZ38" i="1"/>
  <c r="AZ201" i="1" s="1"/>
  <c r="AY38" i="1"/>
  <c r="AY201" i="1" s="1"/>
  <c r="AX38" i="1"/>
  <c r="AX201" i="1" s="1"/>
  <c r="AW38" i="1"/>
  <c r="AW201" i="1" s="1"/>
  <c r="AV38" i="1"/>
  <c r="AV201" i="1" s="1"/>
  <c r="AU38" i="1"/>
  <c r="AU201" i="1" s="1"/>
  <c r="AT38" i="1"/>
  <c r="AT201" i="1" s="1"/>
  <c r="AS38" i="1"/>
  <c r="AS201" i="1" s="1"/>
  <c r="AR38" i="1"/>
  <c r="AR201" i="1" s="1"/>
  <c r="AQ38" i="1"/>
  <c r="AQ201" i="1" s="1"/>
  <c r="AP38" i="1"/>
  <c r="AP201" i="1" s="1"/>
  <c r="AO38" i="1"/>
  <c r="AO201" i="1" s="1"/>
  <c r="AN38" i="1"/>
  <c r="AN201" i="1" s="1"/>
  <c r="AM38" i="1"/>
  <c r="AM201" i="1" s="1"/>
  <c r="AL38" i="1"/>
  <c r="AL201" i="1" s="1"/>
  <c r="AK38" i="1"/>
  <c r="AK201" i="1" s="1"/>
  <c r="AJ38" i="1"/>
  <c r="AJ201" i="1" s="1"/>
  <c r="AI38" i="1"/>
  <c r="AI201" i="1" s="1"/>
  <c r="AH38" i="1"/>
  <c r="AH201" i="1" s="1"/>
  <c r="AG38" i="1"/>
  <c r="AG201" i="1" s="1"/>
  <c r="AF38" i="1"/>
  <c r="AF201" i="1" s="1"/>
  <c r="AE38" i="1"/>
  <c r="AE201" i="1" s="1"/>
  <c r="AD38" i="1"/>
  <c r="AD201" i="1" s="1"/>
  <c r="AC38" i="1"/>
  <c r="AC201" i="1" s="1"/>
  <c r="AB38" i="1"/>
  <c r="AB201" i="1" s="1"/>
  <c r="AA38" i="1"/>
  <c r="AA201" i="1" s="1"/>
  <c r="Z38" i="1"/>
  <c r="Z201" i="1" s="1"/>
  <c r="Y38" i="1"/>
  <c r="Y201" i="1" s="1"/>
  <c r="X38" i="1"/>
  <c r="X201" i="1" s="1"/>
  <c r="W38" i="1"/>
  <c r="W201" i="1" s="1"/>
  <c r="V38" i="1"/>
  <c r="V201" i="1" s="1"/>
  <c r="U38" i="1"/>
  <c r="U201" i="1" s="1"/>
  <c r="T38" i="1"/>
  <c r="T201" i="1" s="1"/>
  <c r="S38" i="1"/>
  <c r="S201" i="1" s="1"/>
  <c r="R38" i="1"/>
  <c r="R201" i="1" s="1"/>
  <c r="Q38" i="1"/>
  <c r="Q201" i="1" s="1"/>
  <c r="P38" i="1"/>
  <c r="P201" i="1" s="1"/>
  <c r="O38" i="1"/>
  <c r="O201" i="1" s="1"/>
  <c r="N38" i="1"/>
  <c r="N201" i="1" s="1"/>
  <c r="M38" i="1"/>
  <c r="M201" i="1" s="1"/>
  <c r="L38" i="1"/>
  <c r="L201" i="1" s="1"/>
  <c r="K38" i="1"/>
  <c r="K201" i="1" s="1"/>
  <c r="J38" i="1"/>
  <c r="J201" i="1" s="1"/>
  <c r="I38" i="1"/>
  <c r="I201" i="1" s="1"/>
  <c r="H38" i="1"/>
  <c r="H201" i="1" s="1"/>
  <c r="G38" i="1"/>
  <c r="G201" i="1" s="1"/>
  <c r="F38" i="1"/>
  <c r="F201" i="1" s="1"/>
  <c r="E38" i="1"/>
  <c r="E201" i="1" s="1"/>
  <c r="D38" i="1"/>
  <c r="D201" i="1" s="1"/>
  <c r="FZ34" i="1"/>
  <c r="FZ33" i="1"/>
  <c r="FZ32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8" i="1"/>
  <c r="C18" i="1"/>
  <c r="FZ17" i="1"/>
  <c r="FZ16" i="1"/>
  <c r="FQ15" i="1"/>
  <c r="FQ83" i="1" s="1"/>
  <c r="FP15" i="1"/>
  <c r="FP83" i="1" s="1"/>
  <c r="FP88" i="1" s="1"/>
  <c r="FP94" i="1" s="1"/>
  <c r="FN15" i="1"/>
  <c r="FN83" i="1" s="1"/>
  <c r="FN88" i="1" s="1"/>
  <c r="FN94" i="1" s="1"/>
  <c r="FM15" i="1"/>
  <c r="FM83" i="1" s="1"/>
  <c r="FM88" i="1" s="1"/>
  <c r="FM94" i="1" s="1"/>
  <c r="FE15" i="1"/>
  <c r="FE83" i="1" s="1"/>
  <c r="FE88" i="1" s="1"/>
  <c r="FE94" i="1" s="1"/>
  <c r="FD15" i="1"/>
  <c r="FD83" i="1" s="1"/>
  <c r="FD88" i="1" s="1"/>
  <c r="FD94" i="1" s="1"/>
  <c r="FB15" i="1"/>
  <c r="FB83" i="1" s="1"/>
  <c r="FB88" i="1" s="1"/>
  <c r="FB94" i="1" s="1"/>
  <c r="FA15" i="1"/>
  <c r="ES15" i="1"/>
  <c r="ES83" i="1" s="1"/>
  <c r="ES88" i="1" s="1"/>
  <c r="ES94" i="1" s="1"/>
  <c r="ER15" i="1"/>
  <c r="ER83" i="1" s="1"/>
  <c r="ER88" i="1" s="1"/>
  <c r="ER94" i="1" s="1"/>
  <c r="EP15" i="1"/>
  <c r="EP83" i="1" s="1"/>
  <c r="EP88" i="1" s="1"/>
  <c r="EP94" i="1" s="1"/>
  <c r="EO15" i="1"/>
  <c r="EO83" i="1" s="1"/>
  <c r="EO88" i="1" s="1"/>
  <c r="EO94" i="1" s="1"/>
  <c r="EG15" i="1"/>
  <c r="EG83" i="1" s="1"/>
  <c r="EF15" i="1"/>
  <c r="EF83" i="1" s="1"/>
  <c r="EF88" i="1" s="1"/>
  <c r="EF94" i="1" s="1"/>
  <c r="ED15" i="1"/>
  <c r="ED83" i="1" s="1"/>
  <c r="ED88" i="1" s="1"/>
  <c r="ED94" i="1" s="1"/>
  <c r="EC15" i="1"/>
  <c r="EC83" i="1" s="1"/>
  <c r="EC88" i="1" s="1"/>
  <c r="EC94" i="1" s="1"/>
  <c r="DU15" i="1"/>
  <c r="DU83" i="1" s="1"/>
  <c r="DU88" i="1" s="1"/>
  <c r="DU94" i="1" s="1"/>
  <c r="DT15" i="1"/>
  <c r="DT83" i="1" s="1"/>
  <c r="DT88" i="1" s="1"/>
  <c r="DT94" i="1" s="1"/>
  <c r="DR15" i="1"/>
  <c r="DR83" i="1" s="1"/>
  <c r="DR88" i="1" s="1"/>
  <c r="DR94" i="1" s="1"/>
  <c r="DQ15" i="1"/>
  <c r="DQ83" i="1" s="1"/>
  <c r="DQ88" i="1" s="1"/>
  <c r="DQ94" i="1" s="1"/>
  <c r="DI15" i="1"/>
  <c r="DI83" i="1" s="1"/>
  <c r="DI88" i="1" s="1"/>
  <c r="DI94" i="1" s="1"/>
  <c r="DH15" i="1"/>
  <c r="DH83" i="1" s="1"/>
  <c r="DH88" i="1" s="1"/>
  <c r="DH94" i="1" s="1"/>
  <c r="DF15" i="1"/>
  <c r="DF83" i="1" s="1"/>
  <c r="DF88" i="1" s="1"/>
  <c r="DF94" i="1" s="1"/>
  <c r="DE15" i="1"/>
  <c r="CW15" i="1"/>
  <c r="CW83" i="1" s="1"/>
  <c r="CW88" i="1" s="1"/>
  <c r="CW94" i="1" s="1"/>
  <c r="CV15" i="1"/>
  <c r="CV83" i="1" s="1"/>
  <c r="CV88" i="1" s="1"/>
  <c r="CV94" i="1" s="1"/>
  <c r="CT15" i="1"/>
  <c r="CT83" i="1" s="1"/>
  <c r="CT88" i="1" s="1"/>
  <c r="CT94" i="1" s="1"/>
  <c r="CS15" i="1"/>
  <c r="CS83" i="1" s="1"/>
  <c r="CS88" i="1" s="1"/>
  <c r="CS94" i="1" s="1"/>
  <c r="CK15" i="1"/>
  <c r="CJ15" i="1"/>
  <c r="CJ83" i="1" s="1"/>
  <c r="CJ88" i="1" s="1"/>
  <c r="CJ94" i="1" s="1"/>
  <c r="CH15" i="1"/>
  <c r="CH83" i="1" s="1"/>
  <c r="CH88" i="1" s="1"/>
  <c r="CH94" i="1" s="1"/>
  <c r="CG15" i="1"/>
  <c r="CG83" i="1" s="1"/>
  <c r="CG88" i="1" s="1"/>
  <c r="CG94" i="1" s="1"/>
  <c r="BY15" i="1"/>
  <c r="BY83" i="1" s="1"/>
  <c r="BY88" i="1" s="1"/>
  <c r="BY94" i="1" s="1"/>
  <c r="BX15" i="1"/>
  <c r="BX83" i="1" s="1"/>
  <c r="BX88" i="1" s="1"/>
  <c r="BX94" i="1" s="1"/>
  <c r="BV15" i="1"/>
  <c r="BV83" i="1" s="1"/>
  <c r="BV88" i="1" s="1"/>
  <c r="BV94" i="1" s="1"/>
  <c r="BU15" i="1"/>
  <c r="BU83" i="1" s="1"/>
  <c r="BU88" i="1" s="1"/>
  <c r="BU94" i="1" s="1"/>
  <c r="BM15" i="1"/>
  <c r="BM83" i="1" s="1"/>
  <c r="BM88" i="1" s="1"/>
  <c r="BM94" i="1" s="1"/>
  <c r="BL15" i="1"/>
  <c r="BL83" i="1" s="1"/>
  <c r="BL88" i="1" s="1"/>
  <c r="BL94" i="1" s="1"/>
  <c r="BJ15" i="1"/>
  <c r="BJ83" i="1" s="1"/>
  <c r="BJ88" i="1" s="1"/>
  <c r="BJ94" i="1" s="1"/>
  <c r="BI15" i="1"/>
  <c r="BI83" i="1" s="1"/>
  <c r="BI88" i="1" s="1"/>
  <c r="BI94" i="1" s="1"/>
  <c r="BA15" i="1"/>
  <c r="BA83" i="1" s="1"/>
  <c r="BA88" i="1" s="1"/>
  <c r="BA94" i="1" s="1"/>
  <c r="AZ15" i="1"/>
  <c r="AZ83" i="1" s="1"/>
  <c r="AZ88" i="1" s="1"/>
  <c r="AZ94" i="1" s="1"/>
  <c r="AX15" i="1"/>
  <c r="AX83" i="1" s="1"/>
  <c r="AX88" i="1" s="1"/>
  <c r="AX94" i="1" s="1"/>
  <c r="AW15" i="1"/>
  <c r="AW83" i="1" s="1"/>
  <c r="AW88" i="1" s="1"/>
  <c r="AW94" i="1" s="1"/>
  <c r="AO15" i="1"/>
  <c r="AO83" i="1" s="1"/>
  <c r="AO88" i="1" s="1"/>
  <c r="AO94" i="1" s="1"/>
  <c r="AN15" i="1"/>
  <c r="AN83" i="1" s="1"/>
  <c r="AN88" i="1" s="1"/>
  <c r="AN94" i="1" s="1"/>
  <c r="AL15" i="1"/>
  <c r="AL83" i="1" s="1"/>
  <c r="AL88" i="1" s="1"/>
  <c r="AL94" i="1" s="1"/>
  <c r="AK15" i="1"/>
  <c r="AK83" i="1" s="1"/>
  <c r="AK88" i="1" s="1"/>
  <c r="AK94" i="1" s="1"/>
  <c r="AC15" i="1"/>
  <c r="AC83" i="1" s="1"/>
  <c r="AC88" i="1" s="1"/>
  <c r="AC94" i="1" s="1"/>
  <c r="AB15" i="1"/>
  <c r="AB83" i="1" s="1"/>
  <c r="AB88" i="1" s="1"/>
  <c r="AB94" i="1" s="1"/>
  <c r="Z15" i="1"/>
  <c r="Z83" i="1" s="1"/>
  <c r="Z88" i="1" s="1"/>
  <c r="Z94" i="1" s="1"/>
  <c r="Y15" i="1"/>
  <c r="Y83" i="1" s="1"/>
  <c r="Y88" i="1" s="1"/>
  <c r="Y94" i="1" s="1"/>
  <c r="Q15" i="1"/>
  <c r="Q83" i="1" s="1"/>
  <c r="Q88" i="1" s="1"/>
  <c r="Q94" i="1" s="1"/>
  <c r="P15" i="1"/>
  <c r="P83" i="1" s="1"/>
  <c r="P88" i="1" s="1"/>
  <c r="P94" i="1" s="1"/>
  <c r="N15" i="1"/>
  <c r="N83" i="1" s="1"/>
  <c r="N88" i="1" s="1"/>
  <c r="N94" i="1" s="1"/>
  <c r="M15" i="1"/>
  <c r="M83" i="1" s="1"/>
  <c r="M88" i="1" s="1"/>
  <c r="M94" i="1" s="1"/>
  <c r="E15" i="1"/>
  <c r="E83" i="1" s="1"/>
  <c r="E88" i="1" s="1"/>
  <c r="E94" i="1" s="1"/>
  <c r="D15" i="1"/>
  <c r="D83" i="1" s="1"/>
  <c r="D88" i="1" s="1"/>
  <c r="D94" i="1" s="1"/>
  <c r="FZ14" i="1"/>
  <c r="FZ13" i="1"/>
  <c r="FZ12" i="1"/>
  <c r="FX11" i="1"/>
  <c r="FX15" i="1" s="1"/>
  <c r="FX83" i="1" s="1"/>
  <c r="FX88" i="1" s="1"/>
  <c r="FX94" i="1" s="1"/>
  <c r="FW11" i="1"/>
  <c r="FW15" i="1" s="1"/>
  <c r="FW83" i="1" s="1"/>
  <c r="FW88" i="1" s="1"/>
  <c r="FW94" i="1" s="1"/>
  <c r="FV11" i="1"/>
  <c r="FV15" i="1" s="1"/>
  <c r="FV83" i="1" s="1"/>
  <c r="FV88" i="1" s="1"/>
  <c r="FV94" i="1" s="1"/>
  <c r="FU11" i="1"/>
  <c r="FU15" i="1" s="1"/>
  <c r="FU83" i="1" s="1"/>
  <c r="FU88" i="1" s="1"/>
  <c r="FU94" i="1" s="1"/>
  <c r="FT11" i="1"/>
  <c r="FT15" i="1" s="1"/>
  <c r="FT83" i="1" s="1"/>
  <c r="FT88" i="1" s="1"/>
  <c r="FT94" i="1" s="1"/>
  <c r="FS11" i="1"/>
  <c r="FS15" i="1" s="1"/>
  <c r="FS83" i="1" s="1"/>
  <c r="FS88" i="1" s="1"/>
  <c r="FS94" i="1" s="1"/>
  <c r="FR11" i="1"/>
  <c r="FR15" i="1" s="1"/>
  <c r="FR83" i="1" s="1"/>
  <c r="FR88" i="1" s="1"/>
  <c r="FR94" i="1" s="1"/>
  <c r="FQ11" i="1"/>
  <c r="FP11" i="1"/>
  <c r="FO11" i="1"/>
  <c r="FO15" i="1" s="1"/>
  <c r="FO83" i="1" s="1"/>
  <c r="FO88" i="1" s="1"/>
  <c r="FO94" i="1" s="1"/>
  <c r="FN11" i="1"/>
  <c r="FM11" i="1"/>
  <c r="FL11" i="1"/>
  <c r="FL15" i="1" s="1"/>
  <c r="FL83" i="1" s="1"/>
  <c r="FL88" i="1" s="1"/>
  <c r="FL94" i="1" s="1"/>
  <c r="FK11" i="1"/>
  <c r="FK15" i="1" s="1"/>
  <c r="FK83" i="1" s="1"/>
  <c r="FK88" i="1" s="1"/>
  <c r="FK94" i="1" s="1"/>
  <c r="FJ11" i="1"/>
  <c r="FJ15" i="1" s="1"/>
  <c r="FJ83" i="1" s="1"/>
  <c r="FJ88" i="1" s="1"/>
  <c r="FJ94" i="1" s="1"/>
  <c r="FI11" i="1"/>
  <c r="FI15" i="1" s="1"/>
  <c r="FI83" i="1" s="1"/>
  <c r="FI88" i="1" s="1"/>
  <c r="FI94" i="1" s="1"/>
  <c r="FH11" i="1"/>
  <c r="FH15" i="1" s="1"/>
  <c r="FH83" i="1" s="1"/>
  <c r="FH88" i="1" s="1"/>
  <c r="FH94" i="1" s="1"/>
  <c r="FG11" i="1"/>
  <c r="FG15" i="1" s="1"/>
  <c r="FG83" i="1" s="1"/>
  <c r="FG88" i="1" s="1"/>
  <c r="FG94" i="1" s="1"/>
  <c r="FF11" i="1"/>
  <c r="FF15" i="1" s="1"/>
  <c r="FF83" i="1" s="1"/>
  <c r="FF88" i="1" s="1"/>
  <c r="FF94" i="1" s="1"/>
  <c r="FE11" i="1"/>
  <c r="FD11" i="1"/>
  <c r="FC11" i="1"/>
  <c r="FC15" i="1" s="1"/>
  <c r="FC83" i="1" s="1"/>
  <c r="FC88" i="1" s="1"/>
  <c r="FC94" i="1" s="1"/>
  <c r="FB11" i="1"/>
  <c r="FA11" i="1"/>
  <c r="EZ11" i="1"/>
  <c r="EZ15" i="1" s="1"/>
  <c r="EZ83" i="1" s="1"/>
  <c r="EZ88" i="1" s="1"/>
  <c r="EZ94" i="1" s="1"/>
  <c r="EY11" i="1"/>
  <c r="EY15" i="1" s="1"/>
  <c r="EY83" i="1" s="1"/>
  <c r="EY88" i="1" s="1"/>
  <c r="EY94" i="1" s="1"/>
  <c r="EX11" i="1"/>
  <c r="EX15" i="1" s="1"/>
  <c r="EX83" i="1" s="1"/>
  <c r="EX88" i="1" s="1"/>
  <c r="EX94" i="1" s="1"/>
  <c r="EW11" i="1"/>
  <c r="EW15" i="1" s="1"/>
  <c r="EW83" i="1" s="1"/>
  <c r="EW88" i="1" s="1"/>
  <c r="EW94" i="1" s="1"/>
  <c r="EV11" i="1"/>
  <c r="EV15" i="1" s="1"/>
  <c r="EV83" i="1" s="1"/>
  <c r="EV88" i="1" s="1"/>
  <c r="EV94" i="1" s="1"/>
  <c r="EU11" i="1"/>
  <c r="EU15" i="1" s="1"/>
  <c r="EU83" i="1" s="1"/>
  <c r="EU88" i="1" s="1"/>
  <c r="EU94" i="1" s="1"/>
  <c r="ET11" i="1"/>
  <c r="ET15" i="1" s="1"/>
  <c r="ET83" i="1" s="1"/>
  <c r="ET88" i="1" s="1"/>
  <c r="ET94" i="1" s="1"/>
  <c r="ES11" i="1"/>
  <c r="ER11" i="1"/>
  <c r="EQ11" i="1"/>
  <c r="EQ15" i="1" s="1"/>
  <c r="EQ83" i="1" s="1"/>
  <c r="EQ88" i="1" s="1"/>
  <c r="EQ94" i="1" s="1"/>
  <c r="EP11" i="1"/>
  <c r="EO11" i="1"/>
  <c r="EN11" i="1"/>
  <c r="EN15" i="1" s="1"/>
  <c r="EN83" i="1" s="1"/>
  <c r="EN88" i="1" s="1"/>
  <c r="EN94" i="1" s="1"/>
  <c r="EM11" i="1"/>
  <c r="EM15" i="1" s="1"/>
  <c r="EM83" i="1" s="1"/>
  <c r="EM88" i="1" s="1"/>
  <c r="EM94" i="1" s="1"/>
  <c r="EL11" i="1"/>
  <c r="EL15" i="1" s="1"/>
  <c r="EL83" i="1" s="1"/>
  <c r="EL88" i="1" s="1"/>
  <c r="EL94" i="1" s="1"/>
  <c r="EK11" i="1"/>
  <c r="EK15" i="1" s="1"/>
  <c r="EK83" i="1" s="1"/>
  <c r="EK88" i="1" s="1"/>
  <c r="EK94" i="1" s="1"/>
  <c r="EJ11" i="1"/>
  <c r="EJ15" i="1" s="1"/>
  <c r="EJ83" i="1" s="1"/>
  <c r="EJ88" i="1" s="1"/>
  <c r="EJ94" i="1" s="1"/>
  <c r="EI11" i="1"/>
  <c r="EI15" i="1" s="1"/>
  <c r="EI83" i="1" s="1"/>
  <c r="EI88" i="1" s="1"/>
  <c r="EI94" i="1" s="1"/>
  <c r="EH11" i="1"/>
  <c r="EH15" i="1" s="1"/>
  <c r="EH83" i="1" s="1"/>
  <c r="EH88" i="1" s="1"/>
  <c r="EH94" i="1" s="1"/>
  <c r="EG11" i="1"/>
  <c r="EF11" i="1"/>
  <c r="EE11" i="1"/>
  <c r="EE15" i="1" s="1"/>
  <c r="EE83" i="1" s="1"/>
  <c r="EE88" i="1" s="1"/>
  <c r="EE94" i="1" s="1"/>
  <c r="ED11" i="1"/>
  <c r="EC11" i="1"/>
  <c r="EB11" i="1"/>
  <c r="EB15" i="1" s="1"/>
  <c r="EB83" i="1" s="1"/>
  <c r="EB88" i="1" s="1"/>
  <c r="EB94" i="1" s="1"/>
  <c r="EA11" i="1"/>
  <c r="EA15" i="1" s="1"/>
  <c r="EA83" i="1" s="1"/>
  <c r="EA88" i="1" s="1"/>
  <c r="EA94" i="1" s="1"/>
  <c r="DZ11" i="1"/>
  <c r="DZ15" i="1" s="1"/>
  <c r="DZ83" i="1" s="1"/>
  <c r="DZ88" i="1" s="1"/>
  <c r="DZ94" i="1" s="1"/>
  <c r="DY11" i="1"/>
  <c r="DY15" i="1" s="1"/>
  <c r="DY83" i="1" s="1"/>
  <c r="DY88" i="1" s="1"/>
  <c r="DY94" i="1" s="1"/>
  <c r="DX11" i="1"/>
  <c r="DX15" i="1" s="1"/>
  <c r="DX83" i="1" s="1"/>
  <c r="DX88" i="1" s="1"/>
  <c r="DX94" i="1" s="1"/>
  <c r="DW11" i="1"/>
  <c r="DW15" i="1" s="1"/>
  <c r="DW83" i="1" s="1"/>
  <c r="DW88" i="1" s="1"/>
  <c r="DW94" i="1" s="1"/>
  <c r="DV11" i="1"/>
  <c r="DV15" i="1" s="1"/>
  <c r="DV83" i="1" s="1"/>
  <c r="DV88" i="1" s="1"/>
  <c r="DV94" i="1" s="1"/>
  <c r="DU11" i="1"/>
  <c r="DT11" i="1"/>
  <c r="DS11" i="1"/>
  <c r="DS15" i="1" s="1"/>
  <c r="DS83" i="1" s="1"/>
  <c r="DS88" i="1" s="1"/>
  <c r="DS94" i="1" s="1"/>
  <c r="DR11" i="1"/>
  <c r="DQ11" i="1"/>
  <c r="DP11" i="1"/>
  <c r="DP15" i="1" s="1"/>
  <c r="DP83" i="1" s="1"/>
  <c r="DP88" i="1" s="1"/>
  <c r="DP94" i="1" s="1"/>
  <c r="DO11" i="1"/>
  <c r="DO15" i="1" s="1"/>
  <c r="DO83" i="1" s="1"/>
  <c r="DO88" i="1" s="1"/>
  <c r="DO94" i="1" s="1"/>
  <c r="DN11" i="1"/>
  <c r="DN15" i="1" s="1"/>
  <c r="DN83" i="1" s="1"/>
  <c r="DN88" i="1" s="1"/>
  <c r="DN94" i="1" s="1"/>
  <c r="DM11" i="1"/>
  <c r="DM15" i="1" s="1"/>
  <c r="DM83" i="1" s="1"/>
  <c r="DM88" i="1" s="1"/>
  <c r="DM94" i="1" s="1"/>
  <c r="DL11" i="1"/>
  <c r="DL15" i="1" s="1"/>
  <c r="DL83" i="1" s="1"/>
  <c r="DL88" i="1" s="1"/>
  <c r="DL94" i="1" s="1"/>
  <c r="DK11" i="1"/>
  <c r="DK15" i="1" s="1"/>
  <c r="DK83" i="1" s="1"/>
  <c r="DK88" i="1" s="1"/>
  <c r="DK94" i="1" s="1"/>
  <c r="DJ11" i="1"/>
  <c r="DJ15" i="1" s="1"/>
  <c r="DJ83" i="1" s="1"/>
  <c r="DJ88" i="1" s="1"/>
  <c r="DJ94" i="1" s="1"/>
  <c r="DI11" i="1"/>
  <c r="DH11" i="1"/>
  <c r="DG11" i="1"/>
  <c r="DG15" i="1" s="1"/>
  <c r="DG83" i="1" s="1"/>
  <c r="DG88" i="1" s="1"/>
  <c r="DG94" i="1" s="1"/>
  <c r="DF11" i="1"/>
  <c r="DE11" i="1"/>
  <c r="DD11" i="1"/>
  <c r="DD15" i="1" s="1"/>
  <c r="DD83" i="1" s="1"/>
  <c r="DD88" i="1" s="1"/>
  <c r="DD94" i="1" s="1"/>
  <c r="DC11" i="1"/>
  <c r="DC15" i="1" s="1"/>
  <c r="DC83" i="1" s="1"/>
  <c r="DC88" i="1" s="1"/>
  <c r="DC94" i="1" s="1"/>
  <c r="DB11" i="1"/>
  <c r="DB15" i="1" s="1"/>
  <c r="DB83" i="1" s="1"/>
  <c r="DB88" i="1" s="1"/>
  <c r="DB94" i="1" s="1"/>
  <c r="DA11" i="1"/>
  <c r="DA15" i="1" s="1"/>
  <c r="DA83" i="1" s="1"/>
  <c r="DA88" i="1" s="1"/>
  <c r="DA94" i="1" s="1"/>
  <c r="CZ11" i="1"/>
  <c r="CZ15" i="1" s="1"/>
  <c r="CZ83" i="1" s="1"/>
  <c r="CZ88" i="1" s="1"/>
  <c r="CZ94" i="1" s="1"/>
  <c r="CY11" i="1"/>
  <c r="CY15" i="1" s="1"/>
  <c r="CY83" i="1" s="1"/>
  <c r="CY88" i="1" s="1"/>
  <c r="CY94" i="1" s="1"/>
  <c r="CX11" i="1"/>
  <c r="CX15" i="1" s="1"/>
  <c r="CX83" i="1" s="1"/>
  <c r="CX88" i="1" s="1"/>
  <c r="CX94" i="1" s="1"/>
  <c r="CW11" i="1"/>
  <c r="CV11" i="1"/>
  <c r="CU11" i="1"/>
  <c r="CU15" i="1" s="1"/>
  <c r="CU83" i="1" s="1"/>
  <c r="CU88" i="1" s="1"/>
  <c r="CU94" i="1" s="1"/>
  <c r="CT11" i="1"/>
  <c r="CS11" i="1"/>
  <c r="CR11" i="1"/>
  <c r="CR15" i="1" s="1"/>
  <c r="CR83" i="1" s="1"/>
  <c r="CR88" i="1" s="1"/>
  <c r="CR94" i="1" s="1"/>
  <c r="CQ11" i="1"/>
  <c r="CQ15" i="1" s="1"/>
  <c r="CQ83" i="1" s="1"/>
  <c r="CQ88" i="1" s="1"/>
  <c r="CQ94" i="1" s="1"/>
  <c r="CP11" i="1"/>
  <c r="CP15" i="1" s="1"/>
  <c r="CP83" i="1" s="1"/>
  <c r="CP88" i="1" s="1"/>
  <c r="CP94" i="1" s="1"/>
  <c r="CO11" i="1"/>
  <c r="CO15" i="1" s="1"/>
  <c r="CO83" i="1" s="1"/>
  <c r="CO88" i="1" s="1"/>
  <c r="CO94" i="1" s="1"/>
  <c r="CN11" i="1"/>
  <c r="CN15" i="1" s="1"/>
  <c r="CN83" i="1" s="1"/>
  <c r="CN88" i="1" s="1"/>
  <c r="CN94" i="1" s="1"/>
  <c r="CM11" i="1"/>
  <c r="CM15" i="1" s="1"/>
  <c r="CM83" i="1" s="1"/>
  <c r="CM88" i="1" s="1"/>
  <c r="CM94" i="1" s="1"/>
  <c r="CL11" i="1"/>
  <c r="CL15" i="1" s="1"/>
  <c r="CL83" i="1" s="1"/>
  <c r="CL88" i="1" s="1"/>
  <c r="CL94" i="1" s="1"/>
  <c r="CK11" i="1"/>
  <c r="CJ11" i="1"/>
  <c r="CI11" i="1"/>
  <c r="CI15" i="1" s="1"/>
  <c r="CI83" i="1" s="1"/>
  <c r="CI88" i="1" s="1"/>
  <c r="CI94" i="1" s="1"/>
  <c r="CH11" i="1"/>
  <c r="CG11" i="1"/>
  <c r="CF11" i="1"/>
  <c r="CF15" i="1" s="1"/>
  <c r="CF83" i="1" s="1"/>
  <c r="CF88" i="1" s="1"/>
  <c r="CF94" i="1" s="1"/>
  <c r="CE11" i="1"/>
  <c r="CE15" i="1" s="1"/>
  <c r="CE83" i="1" s="1"/>
  <c r="CE88" i="1" s="1"/>
  <c r="CE94" i="1" s="1"/>
  <c r="CD11" i="1"/>
  <c r="CD15" i="1" s="1"/>
  <c r="CD83" i="1" s="1"/>
  <c r="CD88" i="1" s="1"/>
  <c r="CD94" i="1" s="1"/>
  <c r="CC11" i="1"/>
  <c r="CC15" i="1" s="1"/>
  <c r="CC83" i="1" s="1"/>
  <c r="CC88" i="1" s="1"/>
  <c r="CC94" i="1" s="1"/>
  <c r="CB11" i="1"/>
  <c r="CB15" i="1" s="1"/>
  <c r="CB83" i="1" s="1"/>
  <c r="CB88" i="1" s="1"/>
  <c r="CB94" i="1" s="1"/>
  <c r="CA11" i="1"/>
  <c r="CA15" i="1" s="1"/>
  <c r="CA83" i="1" s="1"/>
  <c r="CA88" i="1" s="1"/>
  <c r="CA94" i="1" s="1"/>
  <c r="BZ11" i="1"/>
  <c r="BZ15" i="1" s="1"/>
  <c r="BZ83" i="1" s="1"/>
  <c r="BZ88" i="1" s="1"/>
  <c r="BZ94" i="1" s="1"/>
  <c r="BY11" i="1"/>
  <c r="BX11" i="1"/>
  <c r="BW11" i="1"/>
  <c r="BW15" i="1" s="1"/>
  <c r="BW83" i="1" s="1"/>
  <c r="BW88" i="1" s="1"/>
  <c r="BW94" i="1" s="1"/>
  <c r="BV11" i="1"/>
  <c r="BU11" i="1"/>
  <c r="BT11" i="1"/>
  <c r="BT15" i="1" s="1"/>
  <c r="BT83" i="1" s="1"/>
  <c r="BT88" i="1" s="1"/>
  <c r="BT94" i="1" s="1"/>
  <c r="BS11" i="1"/>
  <c r="BS15" i="1" s="1"/>
  <c r="BS83" i="1" s="1"/>
  <c r="BS88" i="1" s="1"/>
  <c r="BS94" i="1" s="1"/>
  <c r="BR11" i="1"/>
  <c r="BR15" i="1" s="1"/>
  <c r="BR83" i="1" s="1"/>
  <c r="BR88" i="1" s="1"/>
  <c r="BR94" i="1" s="1"/>
  <c r="BQ11" i="1"/>
  <c r="BQ15" i="1" s="1"/>
  <c r="BQ83" i="1" s="1"/>
  <c r="BQ88" i="1" s="1"/>
  <c r="BQ94" i="1" s="1"/>
  <c r="BP11" i="1"/>
  <c r="BP15" i="1" s="1"/>
  <c r="BP83" i="1" s="1"/>
  <c r="BP88" i="1" s="1"/>
  <c r="BP94" i="1" s="1"/>
  <c r="BO11" i="1"/>
  <c r="BO15" i="1" s="1"/>
  <c r="BO83" i="1" s="1"/>
  <c r="BO88" i="1" s="1"/>
  <c r="BO94" i="1" s="1"/>
  <c r="BN11" i="1"/>
  <c r="BN15" i="1" s="1"/>
  <c r="BN83" i="1" s="1"/>
  <c r="BN88" i="1" s="1"/>
  <c r="BN94" i="1" s="1"/>
  <c r="BM11" i="1"/>
  <c r="BL11" i="1"/>
  <c r="BK11" i="1"/>
  <c r="BK15" i="1" s="1"/>
  <c r="BK83" i="1" s="1"/>
  <c r="BK88" i="1" s="1"/>
  <c r="BK94" i="1" s="1"/>
  <c r="BJ11" i="1"/>
  <c r="BI11" i="1"/>
  <c r="BH11" i="1"/>
  <c r="BH15" i="1" s="1"/>
  <c r="BH83" i="1" s="1"/>
  <c r="BH88" i="1" s="1"/>
  <c r="BH94" i="1" s="1"/>
  <c r="BG11" i="1"/>
  <c r="BG15" i="1" s="1"/>
  <c r="BG83" i="1" s="1"/>
  <c r="BG88" i="1" s="1"/>
  <c r="BG94" i="1" s="1"/>
  <c r="BF11" i="1"/>
  <c r="BF15" i="1" s="1"/>
  <c r="BF83" i="1" s="1"/>
  <c r="BF88" i="1" s="1"/>
  <c r="BF94" i="1" s="1"/>
  <c r="BE11" i="1"/>
  <c r="BE15" i="1" s="1"/>
  <c r="BE83" i="1" s="1"/>
  <c r="BE88" i="1" s="1"/>
  <c r="BE94" i="1" s="1"/>
  <c r="BD11" i="1"/>
  <c r="BD15" i="1" s="1"/>
  <c r="BD83" i="1" s="1"/>
  <c r="BD88" i="1" s="1"/>
  <c r="BD94" i="1" s="1"/>
  <c r="BC11" i="1"/>
  <c r="BC15" i="1" s="1"/>
  <c r="BC83" i="1" s="1"/>
  <c r="BC88" i="1" s="1"/>
  <c r="BC94" i="1" s="1"/>
  <c r="BB11" i="1"/>
  <c r="BB15" i="1" s="1"/>
  <c r="BB83" i="1" s="1"/>
  <c r="BB88" i="1" s="1"/>
  <c r="BB94" i="1" s="1"/>
  <c r="BA11" i="1"/>
  <c r="AZ11" i="1"/>
  <c r="AY11" i="1"/>
  <c r="AY15" i="1" s="1"/>
  <c r="AY83" i="1" s="1"/>
  <c r="AY88" i="1" s="1"/>
  <c r="AY94" i="1" s="1"/>
  <c r="AX11" i="1"/>
  <c r="AW11" i="1"/>
  <c r="AV11" i="1"/>
  <c r="AV15" i="1" s="1"/>
  <c r="AV83" i="1" s="1"/>
  <c r="AV88" i="1" s="1"/>
  <c r="AV94" i="1" s="1"/>
  <c r="AU11" i="1"/>
  <c r="AU15" i="1" s="1"/>
  <c r="AU83" i="1" s="1"/>
  <c r="AU88" i="1" s="1"/>
  <c r="AU94" i="1" s="1"/>
  <c r="AT11" i="1"/>
  <c r="AT15" i="1" s="1"/>
  <c r="AT83" i="1" s="1"/>
  <c r="AT88" i="1" s="1"/>
  <c r="AT94" i="1" s="1"/>
  <c r="AS11" i="1"/>
  <c r="AS15" i="1" s="1"/>
  <c r="AS83" i="1" s="1"/>
  <c r="AS88" i="1" s="1"/>
  <c r="AS94" i="1" s="1"/>
  <c r="AR11" i="1"/>
  <c r="AR15" i="1" s="1"/>
  <c r="AR83" i="1" s="1"/>
  <c r="AR88" i="1" s="1"/>
  <c r="AR94" i="1" s="1"/>
  <c r="AQ11" i="1"/>
  <c r="AQ15" i="1" s="1"/>
  <c r="AQ83" i="1" s="1"/>
  <c r="AQ88" i="1" s="1"/>
  <c r="AQ94" i="1" s="1"/>
  <c r="AP11" i="1"/>
  <c r="AP15" i="1" s="1"/>
  <c r="AP83" i="1" s="1"/>
  <c r="AP88" i="1" s="1"/>
  <c r="AP94" i="1" s="1"/>
  <c r="AO11" i="1"/>
  <c r="AN11" i="1"/>
  <c r="AM11" i="1"/>
  <c r="AM15" i="1" s="1"/>
  <c r="AM83" i="1" s="1"/>
  <c r="AM88" i="1" s="1"/>
  <c r="AM94" i="1" s="1"/>
  <c r="AL11" i="1"/>
  <c r="AK11" i="1"/>
  <c r="AJ11" i="1"/>
  <c r="AJ15" i="1" s="1"/>
  <c r="AJ83" i="1" s="1"/>
  <c r="AJ88" i="1" s="1"/>
  <c r="AJ94" i="1" s="1"/>
  <c r="AI11" i="1"/>
  <c r="AI15" i="1" s="1"/>
  <c r="AI83" i="1" s="1"/>
  <c r="AI88" i="1" s="1"/>
  <c r="AI94" i="1" s="1"/>
  <c r="AH11" i="1"/>
  <c r="AH15" i="1" s="1"/>
  <c r="AH83" i="1" s="1"/>
  <c r="AH88" i="1" s="1"/>
  <c r="AH94" i="1" s="1"/>
  <c r="AG11" i="1"/>
  <c r="AG15" i="1" s="1"/>
  <c r="AG83" i="1" s="1"/>
  <c r="AG88" i="1" s="1"/>
  <c r="AG94" i="1" s="1"/>
  <c r="AF11" i="1"/>
  <c r="AF15" i="1" s="1"/>
  <c r="AF83" i="1" s="1"/>
  <c r="AF88" i="1" s="1"/>
  <c r="AF94" i="1" s="1"/>
  <c r="AE11" i="1"/>
  <c r="AE15" i="1" s="1"/>
  <c r="AE83" i="1" s="1"/>
  <c r="AE88" i="1" s="1"/>
  <c r="AE94" i="1" s="1"/>
  <c r="AD11" i="1"/>
  <c r="AD15" i="1" s="1"/>
  <c r="AD83" i="1" s="1"/>
  <c r="AD88" i="1" s="1"/>
  <c r="AD94" i="1" s="1"/>
  <c r="AC11" i="1"/>
  <c r="AB11" i="1"/>
  <c r="AA11" i="1"/>
  <c r="AA15" i="1" s="1"/>
  <c r="AA83" i="1" s="1"/>
  <c r="AA88" i="1" s="1"/>
  <c r="AA94" i="1" s="1"/>
  <c r="Z11" i="1"/>
  <c r="Y11" i="1"/>
  <c r="X11" i="1"/>
  <c r="X15" i="1" s="1"/>
  <c r="X83" i="1" s="1"/>
  <c r="X88" i="1" s="1"/>
  <c r="X94" i="1" s="1"/>
  <c r="W11" i="1"/>
  <c r="W15" i="1" s="1"/>
  <c r="W83" i="1" s="1"/>
  <c r="W88" i="1" s="1"/>
  <c r="W94" i="1" s="1"/>
  <c r="V11" i="1"/>
  <c r="V15" i="1" s="1"/>
  <c r="V83" i="1" s="1"/>
  <c r="V88" i="1" s="1"/>
  <c r="V94" i="1" s="1"/>
  <c r="U11" i="1"/>
  <c r="U15" i="1" s="1"/>
  <c r="U83" i="1" s="1"/>
  <c r="U88" i="1" s="1"/>
  <c r="U94" i="1" s="1"/>
  <c r="T11" i="1"/>
  <c r="T15" i="1" s="1"/>
  <c r="T83" i="1" s="1"/>
  <c r="T88" i="1" s="1"/>
  <c r="T94" i="1" s="1"/>
  <c r="S11" i="1"/>
  <c r="S15" i="1" s="1"/>
  <c r="S83" i="1" s="1"/>
  <c r="S88" i="1" s="1"/>
  <c r="S94" i="1" s="1"/>
  <c r="R11" i="1"/>
  <c r="R15" i="1" s="1"/>
  <c r="R83" i="1" s="1"/>
  <c r="R88" i="1" s="1"/>
  <c r="R94" i="1" s="1"/>
  <c r="Q11" i="1"/>
  <c r="P11" i="1"/>
  <c r="O11" i="1"/>
  <c r="O15" i="1" s="1"/>
  <c r="O83" i="1" s="1"/>
  <c r="O88" i="1" s="1"/>
  <c r="O94" i="1" s="1"/>
  <c r="N11" i="1"/>
  <c r="M11" i="1"/>
  <c r="L11" i="1"/>
  <c r="L15" i="1" s="1"/>
  <c r="L83" i="1" s="1"/>
  <c r="L88" i="1" s="1"/>
  <c r="L94" i="1" s="1"/>
  <c r="K11" i="1"/>
  <c r="K15" i="1" s="1"/>
  <c r="K83" i="1" s="1"/>
  <c r="K88" i="1" s="1"/>
  <c r="K94" i="1" s="1"/>
  <c r="J11" i="1"/>
  <c r="J15" i="1" s="1"/>
  <c r="J83" i="1" s="1"/>
  <c r="J88" i="1" s="1"/>
  <c r="J94" i="1" s="1"/>
  <c r="I11" i="1"/>
  <c r="I15" i="1" s="1"/>
  <c r="I83" i="1" s="1"/>
  <c r="I88" i="1" s="1"/>
  <c r="I94" i="1" s="1"/>
  <c r="H11" i="1"/>
  <c r="H15" i="1" s="1"/>
  <c r="H83" i="1" s="1"/>
  <c r="H88" i="1" s="1"/>
  <c r="H94" i="1" s="1"/>
  <c r="G11" i="1"/>
  <c r="G15" i="1" s="1"/>
  <c r="G83" i="1" s="1"/>
  <c r="G88" i="1" s="1"/>
  <c r="G94" i="1" s="1"/>
  <c r="F11" i="1"/>
  <c r="F15" i="1" s="1"/>
  <c r="F83" i="1" s="1"/>
  <c r="F88" i="1" s="1"/>
  <c r="F94" i="1" s="1"/>
  <c r="E11" i="1"/>
  <c r="D11" i="1"/>
  <c r="C11" i="1"/>
  <c r="C15" i="1" s="1"/>
  <c r="FZ10" i="1"/>
  <c r="FZ9" i="1"/>
  <c r="FZ8" i="1"/>
  <c r="B5" i="1"/>
  <c r="B4" i="1"/>
  <c r="C37" i="1" s="1"/>
  <c r="EY202" i="1" l="1"/>
  <c r="EY123" i="1"/>
  <c r="EY99" i="1"/>
  <c r="CF202" i="1"/>
  <c r="CF99" i="1"/>
  <c r="CF123" i="1"/>
  <c r="EN202" i="1"/>
  <c r="EN99" i="1"/>
  <c r="EN123" i="1"/>
  <c r="CV202" i="1"/>
  <c r="CV99" i="1"/>
  <c r="CV123" i="1"/>
  <c r="FK202" i="1"/>
  <c r="FK123" i="1"/>
  <c r="FK99" i="1"/>
  <c r="AV202" i="1"/>
  <c r="AV99" i="1"/>
  <c r="AV123" i="1"/>
  <c r="DD202" i="1"/>
  <c r="DD123" i="1"/>
  <c r="DD99" i="1"/>
  <c r="FX202" i="1"/>
  <c r="FX99" i="1"/>
  <c r="FX123" i="1"/>
  <c r="BL202" i="1"/>
  <c r="BL99" i="1"/>
  <c r="BL123" i="1"/>
  <c r="FP202" i="1"/>
  <c r="FP99" i="1"/>
  <c r="FP123" i="1"/>
  <c r="AC202" i="1"/>
  <c r="AC123" i="1"/>
  <c r="AC99" i="1"/>
  <c r="BM202" i="1"/>
  <c r="BM123" i="1"/>
  <c r="BM99" i="1"/>
  <c r="CW202" i="1"/>
  <c r="CW123" i="1"/>
  <c r="CW99" i="1"/>
  <c r="W202" i="1"/>
  <c r="W123" i="1"/>
  <c r="W99" i="1"/>
  <c r="DC202" i="1"/>
  <c r="DC123" i="1"/>
  <c r="DC99" i="1"/>
  <c r="ED202" i="1"/>
  <c r="ED123" i="1"/>
  <c r="ED99" i="1"/>
  <c r="X202" i="1"/>
  <c r="X123" i="1"/>
  <c r="X99" i="1"/>
  <c r="CR202" i="1"/>
  <c r="CR99" i="1"/>
  <c r="CR123" i="1"/>
  <c r="FL202" i="1"/>
  <c r="FL123" i="1"/>
  <c r="FL99" i="1"/>
  <c r="AB202" i="1"/>
  <c r="AB123" i="1"/>
  <c r="AB99" i="1"/>
  <c r="EF202" i="1"/>
  <c r="EF99" i="1"/>
  <c r="EF123" i="1"/>
  <c r="AK202" i="1"/>
  <c r="AK99" i="1"/>
  <c r="AK123" i="1"/>
  <c r="BU202" i="1"/>
  <c r="BU123" i="1"/>
  <c r="BU99" i="1"/>
  <c r="EO202" i="1"/>
  <c r="EO99" i="1"/>
  <c r="EO123" i="1"/>
  <c r="AU202" i="1"/>
  <c r="AU99" i="1"/>
  <c r="AU123" i="1"/>
  <c r="EA202" i="1"/>
  <c r="EA99" i="1"/>
  <c r="EA123" i="1"/>
  <c r="BJ202" i="1"/>
  <c r="BJ123" i="1"/>
  <c r="BJ99" i="1"/>
  <c r="BT202" i="1"/>
  <c r="BT123" i="1"/>
  <c r="BT99" i="1"/>
  <c r="EZ202" i="1"/>
  <c r="EZ123" i="1"/>
  <c r="EZ99" i="1"/>
  <c r="AM202" i="1"/>
  <c r="AM123" i="1"/>
  <c r="AM99" i="1"/>
  <c r="BW202" i="1"/>
  <c r="BW123" i="1"/>
  <c r="BW99" i="1"/>
  <c r="DG202" i="1"/>
  <c r="DG123" i="1"/>
  <c r="DG99" i="1"/>
  <c r="EE202" i="1"/>
  <c r="EE123" i="1"/>
  <c r="EE99" i="1"/>
  <c r="EQ202" i="1"/>
  <c r="EQ123" i="1"/>
  <c r="EQ99" i="1"/>
  <c r="FC202" i="1"/>
  <c r="FC123" i="1"/>
  <c r="FC99" i="1"/>
  <c r="FO202" i="1"/>
  <c r="FO123" i="1"/>
  <c r="FO99" i="1"/>
  <c r="AL202" i="1"/>
  <c r="AL123" i="1"/>
  <c r="AL99" i="1"/>
  <c r="BV202" i="1"/>
  <c r="BV123" i="1"/>
  <c r="BV99" i="1"/>
  <c r="DF202" i="1"/>
  <c r="DF123" i="1"/>
  <c r="DF99" i="1"/>
  <c r="EP202" i="1"/>
  <c r="EP123" i="1"/>
  <c r="EP99" i="1"/>
  <c r="CE202" i="1"/>
  <c r="CE99" i="1"/>
  <c r="CE123" i="1"/>
  <c r="BH202" i="1"/>
  <c r="BH123" i="1"/>
  <c r="BH99" i="1"/>
  <c r="EB202" i="1"/>
  <c r="EB99" i="1"/>
  <c r="EB123" i="1"/>
  <c r="C83" i="1"/>
  <c r="FZ15" i="1"/>
  <c r="GB15" i="1" s="1"/>
  <c r="AA202" i="1"/>
  <c r="AA205" i="1" s="1"/>
  <c r="AA214" i="1" s="1"/>
  <c r="AA123" i="1"/>
  <c r="AA99" i="1"/>
  <c r="BK202" i="1"/>
  <c r="BK123" i="1"/>
  <c r="BK99" i="1"/>
  <c r="CU202" i="1"/>
  <c r="CU123" i="1"/>
  <c r="CU99" i="1"/>
  <c r="D202" i="1"/>
  <c r="D99" i="1"/>
  <c r="D123" i="1"/>
  <c r="BX202" i="1"/>
  <c r="BX205" i="1" s="1"/>
  <c r="BX214" i="1" s="1"/>
  <c r="BX123" i="1"/>
  <c r="BX99" i="1"/>
  <c r="DH202" i="1"/>
  <c r="DH99" i="1"/>
  <c r="DH123" i="1"/>
  <c r="ER202" i="1"/>
  <c r="ER99" i="1"/>
  <c r="ER123" i="1"/>
  <c r="CQ202" i="1"/>
  <c r="CQ99" i="1"/>
  <c r="CQ123" i="1"/>
  <c r="AJ202" i="1"/>
  <c r="AJ99" i="1"/>
  <c r="AJ123" i="1"/>
  <c r="DP202" i="1"/>
  <c r="DP123" i="1"/>
  <c r="DP99" i="1"/>
  <c r="O202" i="1"/>
  <c r="O123" i="1"/>
  <c r="O99" i="1"/>
  <c r="AY202" i="1"/>
  <c r="AY123" i="1"/>
  <c r="AY99" i="1"/>
  <c r="CI202" i="1"/>
  <c r="CI123" i="1"/>
  <c r="CI99" i="1"/>
  <c r="DS202" i="1"/>
  <c r="DS123" i="1"/>
  <c r="DS99" i="1"/>
  <c r="AN202" i="1"/>
  <c r="AN99" i="1"/>
  <c r="AN123" i="1"/>
  <c r="E202" i="1"/>
  <c r="E99" i="1"/>
  <c r="E123" i="1"/>
  <c r="AO202" i="1"/>
  <c r="AO205" i="1" s="1"/>
  <c r="AO214" i="1" s="1"/>
  <c r="AO123" i="1"/>
  <c r="AO99" i="1"/>
  <c r="BY202" i="1"/>
  <c r="BY123" i="1"/>
  <c r="BY99" i="1"/>
  <c r="DI202" i="1"/>
  <c r="DI123" i="1"/>
  <c r="DI99" i="1"/>
  <c r="ES202" i="1"/>
  <c r="ES123" i="1"/>
  <c r="ES99" i="1"/>
  <c r="K202" i="1"/>
  <c r="K205" i="1" s="1"/>
  <c r="K214" i="1" s="1"/>
  <c r="K123" i="1"/>
  <c r="K99" i="1"/>
  <c r="L202" i="1"/>
  <c r="L123" i="1"/>
  <c r="L99" i="1"/>
  <c r="R202" i="1"/>
  <c r="R123" i="1"/>
  <c r="R99" i="1"/>
  <c r="AP202" i="1"/>
  <c r="AP123" i="1"/>
  <c r="AP99" i="1"/>
  <c r="BB202" i="1"/>
  <c r="BB205" i="1" s="1"/>
  <c r="BB214" i="1" s="1"/>
  <c r="BB123" i="1"/>
  <c r="BB99" i="1"/>
  <c r="BN202" i="1"/>
  <c r="BN123" i="1"/>
  <c r="BN99" i="1"/>
  <c r="BZ202" i="1"/>
  <c r="BZ123" i="1"/>
  <c r="BZ99" i="1"/>
  <c r="CL202" i="1"/>
  <c r="CL123" i="1"/>
  <c r="CL99" i="1"/>
  <c r="CX202" i="1"/>
  <c r="CX123" i="1"/>
  <c r="CX99" i="1"/>
  <c r="DJ202" i="1"/>
  <c r="DJ123" i="1"/>
  <c r="DJ99" i="1"/>
  <c r="DV202" i="1"/>
  <c r="DV123" i="1"/>
  <c r="DV99" i="1"/>
  <c r="EH202" i="1"/>
  <c r="EH123" i="1"/>
  <c r="EH99" i="1"/>
  <c r="ET202" i="1"/>
  <c r="ET205" i="1" s="1"/>
  <c r="ET214" i="1" s="1"/>
  <c r="ET123" i="1"/>
  <c r="ET99" i="1"/>
  <c r="FF202" i="1"/>
  <c r="FF123" i="1"/>
  <c r="FF99" i="1"/>
  <c r="FR202" i="1"/>
  <c r="FR123" i="1"/>
  <c r="FR99" i="1"/>
  <c r="M202" i="1"/>
  <c r="M99" i="1"/>
  <c r="M123" i="1"/>
  <c r="AW202" i="1"/>
  <c r="AW205" i="1" s="1"/>
  <c r="AW214" i="1" s="1"/>
  <c r="AW99" i="1"/>
  <c r="AW123" i="1"/>
  <c r="CG202" i="1"/>
  <c r="CG99" i="1"/>
  <c r="CG123" i="1"/>
  <c r="DQ202" i="1"/>
  <c r="DQ123" i="1"/>
  <c r="DQ99" i="1"/>
  <c r="FW202" i="1"/>
  <c r="FW99" i="1"/>
  <c r="FW123" i="1"/>
  <c r="F202" i="1"/>
  <c r="F205" i="1" s="1"/>
  <c r="F214" i="1" s="1"/>
  <c r="F123" i="1"/>
  <c r="F99" i="1"/>
  <c r="AD202" i="1"/>
  <c r="AD123" i="1"/>
  <c r="AD99" i="1"/>
  <c r="G202" i="1"/>
  <c r="G123" i="1"/>
  <c r="G99" i="1"/>
  <c r="S202" i="1"/>
  <c r="S123" i="1"/>
  <c r="S99" i="1"/>
  <c r="AE202" i="1"/>
  <c r="AE99" i="1"/>
  <c r="AE123" i="1"/>
  <c r="AQ202" i="1"/>
  <c r="AQ123" i="1"/>
  <c r="AQ99" i="1"/>
  <c r="BC202" i="1"/>
  <c r="BC123" i="1"/>
  <c r="BC99" i="1"/>
  <c r="BO202" i="1"/>
  <c r="BO123" i="1"/>
  <c r="BO99" i="1"/>
  <c r="CA202" i="1"/>
  <c r="CA205" i="1" s="1"/>
  <c r="CA214" i="1" s="1"/>
  <c r="CA99" i="1"/>
  <c r="CA123" i="1"/>
  <c r="CM202" i="1"/>
  <c r="CM123" i="1"/>
  <c r="CM99" i="1"/>
  <c r="CY202" i="1"/>
  <c r="CY123" i="1"/>
  <c r="CY99" i="1"/>
  <c r="DK202" i="1"/>
  <c r="DK123" i="1"/>
  <c r="DK99" i="1"/>
  <c r="DW202" i="1"/>
  <c r="DW205" i="1" s="1"/>
  <c r="DW214" i="1" s="1"/>
  <c r="DW99" i="1"/>
  <c r="DW123" i="1"/>
  <c r="EI202" i="1"/>
  <c r="EI123" i="1"/>
  <c r="EI99" i="1"/>
  <c r="EU202" i="1"/>
  <c r="EU123" i="1"/>
  <c r="EU99" i="1"/>
  <c r="FG202" i="1"/>
  <c r="FG123" i="1"/>
  <c r="FG99" i="1"/>
  <c r="FS202" i="1"/>
  <c r="FS123" i="1"/>
  <c r="FS99" i="1"/>
  <c r="N202" i="1"/>
  <c r="N123" i="1"/>
  <c r="N99" i="1"/>
  <c r="AX202" i="1"/>
  <c r="AX123" i="1"/>
  <c r="AX99" i="1"/>
  <c r="CH202" i="1"/>
  <c r="CH123" i="1"/>
  <c r="CH99" i="1"/>
  <c r="DR202" i="1"/>
  <c r="DR205" i="1" s="1"/>
  <c r="DR214" i="1" s="1"/>
  <c r="DR123" i="1"/>
  <c r="DR99" i="1"/>
  <c r="FB202" i="1"/>
  <c r="FB123" i="1"/>
  <c r="FB99" i="1"/>
  <c r="CK202" i="1"/>
  <c r="CK123" i="1"/>
  <c r="CK99" i="1"/>
  <c r="AI202" i="1"/>
  <c r="AI99" i="1"/>
  <c r="AI123" i="1"/>
  <c r="DO202" i="1"/>
  <c r="DO205" i="1" s="1"/>
  <c r="DO214" i="1" s="1"/>
  <c r="DO123" i="1"/>
  <c r="DO99" i="1"/>
  <c r="CT202" i="1"/>
  <c r="CT123" i="1"/>
  <c r="CT99" i="1"/>
  <c r="H202" i="1"/>
  <c r="H123" i="1"/>
  <c r="H99" i="1"/>
  <c r="T202" i="1"/>
  <c r="T123" i="1"/>
  <c r="T99" i="1"/>
  <c r="AF202" i="1"/>
  <c r="AF205" i="1" s="1"/>
  <c r="AF214" i="1" s="1"/>
  <c r="AF99" i="1"/>
  <c r="AF123" i="1"/>
  <c r="AR202" i="1"/>
  <c r="AR123" i="1"/>
  <c r="AR99" i="1"/>
  <c r="BD202" i="1"/>
  <c r="BD123" i="1"/>
  <c r="BD99" i="1"/>
  <c r="BP202" i="1"/>
  <c r="BP123" i="1"/>
  <c r="BP99" i="1"/>
  <c r="CB202" i="1"/>
  <c r="CB205" i="1" s="1"/>
  <c r="CB214" i="1" s="1"/>
  <c r="CB99" i="1"/>
  <c r="CB123" i="1"/>
  <c r="CN202" i="1"/>
  <c r="CN123" i="1"/>
  <c r="CN99" i="1"/>
  <c r="CZ202" i="1"/>
  <c r="CZ123" i="1"/>
  <c r="CZ99" i="1"/>
  <c r="DL202" i="1"/>
  <c r="DL123" i="1"/>
  <c r="DL99" i="1"/>
  <c r="DX202" i="1"/>
  <c r="DX205" i="1" s="1"/>
  <c r="DX214" i="1" s="1"/>
  <c r="DX99" i="1"/>
  <c r="DX123" i="1"/>
  <c r="EJ202" i="1"/>
  <c r="EJ123" i="1"/>
  <c r="EJ99" i="1"/>
  <c r="EV202" i="1"/>
  <c r="EV123" i="1"/>
  <c r="EV99" i="1"/>
  <c r="FH202" i="1"/>
  <c r="FH123" i="1"/>
  <c r="FH99" i="1"/>
  <c r="FT202" i="1"/>
  <c r="FT205" i="1" s="1"/>
  <c r="FT214" i="1" s="1"/>
  <c r="FT123" i="1"/>
  <c r="FT99" i="1"/>
  <c r="P202" i="1"/>
  <c r="P99" i="1"/>
  <c r="P123" i="1"/>
  <c r="AZ202" i="1"/>
  <c r="AZ99" i="1"/>
  <c r="AZ123" i="1"/>
  <c r="CJ202" i="1"/>
  <c r="CJ99" i="1"/>
  <c r="CJ123" i="1"/>
  <c r="DT202" i="1"/>
  <c r="DT123" i="1"/>
  <c r="DT99" i="1"/>
  <c r="FD202" i="1"/>
  <c r="FD99" i="1"/>
  <c r="FD123" i="1"/>
  <c r="BG202" i="1"/>
  <c r="BG123" i="1"/>
  <c r="BG99" i="1"/>
  <c r="EM202" i="1"/>
  <c r="EM99" i="1"/>
  <c r="EM123" i="1"/>
  <c r="FN202" i="1"/>
  <c r="FN123" i="1"/>
  <c r="FN99" i="1"/>
  <c r="I202" i="1"/>
  <c r="I123" i="1"/>
  <c r="I99" i="1"/>
  <c r="U202" i="1"/>
  <c r="U123" i="1"/>
  <c r="U99" i="1"/>
  <c r="AG202" i="1"/>
  <c r="AG99" i="1"/>
  <c r="AG123" i="1"/>
  <c r="AS202" i="1"/>
  <c r="AS123" i="1"/>
  <c r="AS99" i="1"/>
  <c r="BE202" i="1"/>
  <c r="BE123" i="1"/>
  <c r="BE99" i="1"/>
  <c r="BQ202" i="1"/>
  <c r="BQ123" i="1"/>
  <c r="BQ99" i="1"/>
  <c r="CC202" i="1"/>
  <c r="CC99" i="1"/>
  <c r="CC123" i="1"/>
  <c r="CO202" i="1"/>
  <c r="CO123" i="1"/>
  <c r="CO99" i="1"/>
  <c r="DA202" i="1"/>
  <c r="DA123" i="1"/>
  <c r="DA99" i="1"/>
  <c r="DM202" i="1"/>
  <c r="DM123" i="1"/>
  <c r="DM99" i="1"/>
  <c r="DY202" i="1"/>
  <c r="DY99" i="1"/>
  <c r="DY123" i="1"/>
  <c r="EK202" i="1"/>
  <c r="EK123" i="1"/>
  <c r="EK99" i="1"/>
  <c r="EW202" i="1"/>
  <c r="EW123" i="1"/>
  <c r="EW99" i="1"/>
  <c r="FI202" i="1"/>
  <c r="FI123" i="1"/>
  <c r="FI99" i="1"/>
  <c r="FU202" i="1"/>
  <c r="FU99" i="1"/>
  <c r="FU123" i="1"/>
  <c r="Q202" i="1"/>
  <c r="Q123" i="1"/>
  <c r="Q99" i="1"/>
  <c r="BA202" i="1"/>
  <c r="BA123" i="1"/>
  <c r="BA99" i="1"/>
  <c r="DU202" i="1"/>
  <c r="DU123" i="1"/>
  <c r="DU99" i="1"/>
  <c r="FE202" i="1"/>
  <c r="FE123" i="1"/>
  <c r="FE99" i="1"/>
  <c r="BS202" i="1"/>
  <c r="BS123" i="1"/>
  <c r="BS99" i="1"/>
  <c r="Z202" i="1"/>
  <c r="Z123" i="1"/>
  <c r="Z99" i="1"/>
  <c r="C114" i="1"/>
  <c r="C117" i="1"/>
  <c r="FR37" i="1"/>
  <c r="FF37" i="1"/>
  <c r="ET37" i="1"/>
  <c r="EH37" i="1"/>
  <c r="DV37" i="1"/>
  <c r="DJ37" i="1"/>
  <c r="CX37" i="1"/>
  <c r="CL37" i="1"/>
  <c r="BZ37" i="1"/>
  <c r="BN37" i="1"/>
  <c r="BB37" i="1"/>
  <c r="AP37" i="1"/>
  <c r="AD37" i="1"/>
  <c r="R37" i="1"/>
  <c r="F37" i="1"/>
  <c r="BD37" i="1"/>
  <c r="EI37" i="1"/>
  <c r="CA37" i="1"/>
  <c r="FQ37" i="1"/>
  <c r="FE37" i="1"/>
  <c r="ES37" i="1"/>
  <c r="EG37" i="1"/>
  <c r="DU37" i="1"/>
  <c r="DI37" i="1"/>
  <c r="CW37" i="1"/>
  <c r="CK37" i="1"/>
  <c r="BY37" i="1"/>
  <c r="BM37" i="1"/>
  <c r="BA37" i="1"/>
  <c r="AO37" i="1"/>
  <c r="AC37" i="1"/>
  <c r="Q37" i="1"/>
  <c r="E37" i="1"/>
  <c r="DL37" i="1"/>
  <c r="FG37" i="1"/>
  <c r="BC37" i="1"/>
  <c r="FP37" i="1"/>
  <c r="FD37" i="1"/>
  <c r="ER37" i="1"/>
  <c r="EF37" i="1"/>
  <c r="DT37" i="1"/>
  <c r="DH37" i="1"/>
  <c r="CV37" i="1"/>
  <c r="CJ37" i="1"/>
  <c r="BX37" i="1"/>
  <c r="BL37" i="1"/>
  <c r="AZ37" i="1"/>
  <c r="AN37" i="1"/>
  <c r="AB37" i="1"/>
  <c r="P37" i="1"/>
  <c r="D37" i="1"/>
  <c r="EJ37" i="1"/>
  <c r="H37" i="1"/>
  <c r="DK37" i="1"/>
  <c r="S37" i="1"/>
  <c r="FO37" i="1"/>
  <c r="FC37" i="1"/>
  <c r="EQ37" i="1"/>
  <c r="EE37" i="1"/>
  <c r="DS37" i="1"/>
  <c r="DG37" i="1"/>
  <c r="CU37" i="1"/>
  <c r="CI37" i="1"/>
  <c r="BW37" i="1"/>
  <c r="BK37" i="1"/>
  <c r="AY37" i="1"/>
  <c r="AM37" i="1"/>
  <c r="AA37" i="1"/>
  <c r="O37" i="1"/>
  <c r="EK37" i="1"/>
  <c r="I37" i="1"/>
  <c r="T37" i="1"/>
  <c r="EU37" i="1"/>
  <c r="FN37" i="1"/>
  <c r="FB37" i="1"/>
  <c r="EP37" i="1"/>
  <c r="ED37" i="1"/>
  <c r="DR37" i="1"/>
  <c r="DF37" i="1"/>
  <c r="CT37" i="1"/>
  <c r="CH37" i="1"/>
  <c r="BV37" i="1"/>
  <c r="BJ37" i="1"/>
  <c r="AX37" i="1"/>
  <c r="AL37" i="1"/>
  <c r="Z37" i="1"/>
  <c r="N37" i="1"/>
  <c r="EW37" i="1"/>
  <c r="BQ37" i="1"/>
  <c r="CZ37" i="1"/>
  <c r="CY37" i="1"/>
  <c r="G37" i="1"/>
  <c r="FM37" i="1"/>
  <c r="FA37" i="1"/>
  <c r="EO37" i="1"/>
  <c r="EC37" i="1"/>
  <c r="DQ37" i="1"/>
  <c r="DE37" i="1"/>
  <c r="CS37" i="1"/>
  <c r="CG37" i="1"/>
  <c r="BU37" i="1"/>
  <c r="BI37" i="1"/>
  <c r="AW37" i="1"/>
  <c r="AK37" i="1"/>
  <c r="Y37" i="1"/>
  <c r="M37" i="1"/>
  <c r="AG37" i="1"/>
  <c r="FT37" i="1"/>
  <c r="BP37" i="1"/>
  <c r="FS37" i="1"/>
  <c r="FX37" i="1"/>
  <c r="FL37" i="1"/>
  <c r="EZ37" i="1"/>
  <c r="EN37" i="1"/>
  <c r="EB37" i="1"/>
  <c r="DP37" i="1"/>
  <c r="DD37" i="1"/>
  <c r="CR37" i="1"/>
  <c r="CF37" i="1"/>
  <c r="BT37" i="1"/>
  <c r="BH37" i="1"/>
  <c r="AV37" i="1"/>
  <c r="AJ37" i="1"/>
  <c r="X37" i="1"/>
  <c r="L37" i="1"/>
  <c r="FU37" i="1"/>
  <c r="DY37" i="1"/>
  <c r="BE37" i="1"/>
  <c r="U37" i="1"/>
  <c r="FH37" i="1"/>
  <c r="CB37" i="1"/>
  <c r="AE37" i="1"/>
  <c r="FW37" i="1"/>
  <c r="FK37" i="1"/>
  <c r="EY37" i="1"/>
  <c r="EM37" i="1"/>
  <c r="EA37" i="1"/>
  <c r="DO37" i="1"/>
  <c r="DC37" i="1"/>
  <c r="CQ37" i="1"/>
  <c r="CE37" i="1"/>
  <c r="BS37" i="1"/>
  <c r="BG37" i="1"/>
  <c r="AU37" i="1"/>
  <c r="AI37" i="1"/>
  <c r="W37" i="1"/>
  <c r="K37" i="1"/>
  <c r="FI37" i="1"/>
  <c r="DM37" i="1"/>
  <c r="CC37" i="1"/>
  <c r="AS37" i="1"/>
  <c r="EV37" i="1"/>
  <c r="AR37" i="1"/>
  <c r="CM37" i="1"/>
  <c r="FV37" i="1"/>
  <c r="FJ37" i="1"/>
  <c r="EX37" i="1"/>
  <c r="EL37" i="1"/>
  <c r="DZ37" i="1"/>
  <c r="DN37" i="1"/>
  <c r="DB37" i="1"/>
  <c r="CP37" i="1"/>
  <c r="CD37" i="1"/>
  <c r="BR37" i="1"/>
  <c r="BF37" i="1"/>
  <c r="AT37" i="1"/>
  <c r="AH37" i="1"/>
  <c r="V37" i="1"/>
  <c r="J37" i="1"/>
  <c r="CO37" i="1"/>
  <c r="AF37" i="1"/>
  <c r="BO37" i="1"/>
  <c r="DA37" i="1"/>
  <c r="DX37" i="1"/>
  <c r="DW37" i="1"/>
  <c r="CN37" i="1"/>
  <c r="AQ37" i="1"/>
  <c r="J202" i="1"/>
  <c r="J123" i="1"/>
  <c r="J99" i="1"/>
  <c r="V202" i="1"/>
  <c r="V123" i="1"/>
  <c r="V99" i="1"/>
  <c r="AH202" i="1"/>
  <c r="AH205" i="1" s="1"/>
  <c r="AH214" i="1" s="1"/>
  <c r="AH99" i="1"/>
  <c r="AH123" i="1"/>
  <c r="AT202" i="1"/>
  <c r="AT99" i="1"/>
  <c r="AT123" i="1"/>
  <c r="BF202" i="1"/>
  <c r="BF123" i="1"/>
  <c r="BF99" i="1"/>
  <c r="BR202" i="1"/>
  <c r="BR123" i="1"/>
  <c r="BR99" i="1"/>
  <c r="CD202" i="1"/>
  <c r="CD205" i="1" s="1"/>
  <c r="CD214" i="1" s="1"/>
  <c r="CD99" i="1"/>
  <c r="CD123" i="1"/>
  <c r="CP202" i="1"/>
  <c r="CP205" i="1" s="1"/>
  <c r="CP214" i="1" s="1"/>
  <c r="CP99" i="1"/>
  <c r="CP123" i="1"/>
  <c r="DB202" i="1"/>
  <c r="DB123" i="1"/>
  <c r="DB99" i="1"/>
  <c r="DN202" i="1"/>
  <c r="DN205" i="1" s="1"/>
  <c r="DN214" i="1" s="1"/>
  <c r="DN123" i="1"/>
  <c r="DN99" i="1"/>
  <c r="DZ202" i="1"/>
  <c r="DZ205" i="1" s="1"/>
  <c r="DZ214" i="1" s="1"/>
  <c r="DZ99" i="1"/>
  <c r="DZ123" i="1"/>
  <c r="EL202" i="1"/>
  <c r="EL99" i="1"/>
  <c r="EL123" i="1"/>
  <c r="EX202" i="1"/>
  <c r="EX123" i="1"/>
  <c r="EX99" i="1"/>
  <c r="FJ202" i="1"/>
  <c r="FJ205" i="1" s="1"/>
  <c r="FJ214" i="1" s="1"/>
  <c r="FJ123" i="1"/>
  <c r="FJ99" i="1"/>
  <c r="FV202" i="1"/>
  <c r="FV205" i="1" s="1"/>
  <c r="FV214" i="1" s="1"/>
  <c r="FV123" i="1"/>
  <c r="FV99" i="1"/>
  <c r="Y202" i="1"/>
  <c r="Y205" i="1" s="1"/>
  <c r="Y214" i="1" s="1"/>
  <c r="Y123" i="1"/>
  <c r="Y99" i="1"/>
  <c r="BI202" i="1"/>
  <c r="BI99" i="1"/>
  <c r="BI123" i="1"/>
  <c r="CS202" i="1"/>
  <c r="CS205" i="1" s="1"/>
  <c r="CS214" i="1" s="1"/>
  <c r="CS99" i="1"/>
  <c r="CS123" i="1"/>
  <c r="EC202" i="1"/>
  <c r="EC205" i="1" s="1"/>
  <c r="EC214" i="1" s="1"/>
  <c r="EC99" i="1"/>
  <c r="EC123" i="1"/>
  <c r="FM202" i="1"/>
  <c r="FM205" i="1" s="1"/>
  <c r="FM214" i="1" s="1"/>
  <c r="FM123" i="1"/>
  <c r="FM99" i="1"/>
  <c r="BH203" i="1"/>
  <c r="BH169" i="1"/>
  <c r="CR203" i="1"/>
  <c r="CR169" i="1"/>
  <c r="EN203" i="1"/>
  <c r="EN169" i="1"/>
  <c r="Y203" i="1"/>
  <c r="Y169" i="1"/>
  <c r="AW203" i="1"/>
  <c r="AW169" i="1"/>
  <c r="BI203" i="1"/>
  <c r="BI205" i="1" s="1"/>
  <c r="BI214" i="1" s="1"/>
  <c r="BI169" i="1"/>
  <c r="BU203" i="1"/>
  <c r="BU205" i="1" s="1"/>
  <c r="BU214" i="1" s="1"/>
  <c r="BU169" i="1"/>
  <c r="CG203" i="1"/>
  <c r="CG169" i="1"/>
  <c r="CS203" i="1"/>
  <c r="CS169" i="1"/>
  <c r="DE203" i="1"/>
  <c r="DE169" i="1"/>
  <c r="DQ203" i="1"/>
  <c r="DQ205" i="1" s="1"/>
  <c r="DQ214" i="1" s="1"/>
  <c r="DQ169" i="1"/>
  <c r="FZ61" i="1"/>
  <c r="FX203" i="1"/>
  <c r="FX205" i="1" s="1"/>
  <c r="FX214" i="1" s="1"/>
  <c r="FX169" i="1"/>
  <c r="FA202" i="1"/>
  <c r="FA205" i="1" s="1"/>
  <c r="FA214" i="1" s="1"/>
  <c r="FA123" i="1"/>
  <c r="FA99" i="1"/>
  <c r="FL205" i="1"/>
  <c r="FL214" i="1" s="1"/>
  <c r="BJ203" i="1"/>
  <c r="BJ169" i="1"/>
  <c r="ED203" i="1"/>
  <c r="ED205" i="1" s="1"/>
  <c r="ED214" i="1" s="1"/>
  <c r="ED169" i="1"/>
  <c r="CY144" i="1"/>
  <c r="AV203" i="1"/>
  <c r="AV205" i="1" s="1"/>
  <c r="AV214" i="1" s="1"/>
  <c r="AV169" i="1"/>
  <c r="CF203" i="1"/>
  <c r="CF205" i="1" s="1"/>
  <c r="CF214" i="1" s="1"/>
  <c r="CF169" i="1"/>
  <c r="EB203" i="1"/>
  <c r="EB169" i="1"/>
  <c r="FL203" i="1"/>
  <c r="FL169" i="1"/>
  <c r="FM203" i="1"/>
  <c r="FM169" i="1"/>
  <c r="CH203" i="1"/>
  <c r="CH205" i="1" s="1"/>
  <c r="CH214" i="1" s="1"/>
  <c r="CH169" i="1"/>
  <c r="CG205" i="1"/>
  <c r="CG214" i="1" s="1"/>
  <c r="FZ38" i="1"/>
  <c r="O203" i="1"/>
  <c r="O205" i="1" s="1"/>
  <c r="O214" i="1" s="1"/>
  <c r="O169" i="1"/>
  <c r="AA203" i="1"/>
  <c r="AA169" i="1"/>
  <c r="AM203" i="1"/>
  <c r="AM169" i="1"/>
  <c r="AY203" i="1"/>
  <c r="AY169" i="1"/>
  <c r="BK203" i="1"/>
  <c r="BK169" i="1"/>
  <c r="BW203" i="1"/>
  <c r="BW169" i="1"/>
  <c r="CI203" i="1"/>
  <c r="CI169" i="1"/>
  <c r="CU203" i="1"/>
  <c r="CU169" i="1"/>
  <c r="DG203" i="1"/>
  <c r="DG169" i="1"/>
  <c r="DS203" i="1"/>
  <c r="DS169" i="1"/>
  <c r="EE203" i="1"/>
  <c r="EE169" i="1"/>
  <c r="EQ203" i="1"/>
  <c r="EQ169" i="1"/>
  <c r="FC203" i="1"/>
  <c r="FC205" i="1" s="1"/>
  <c r="FC214" i="1" s="1"/>
  <c r="FC169" i="1"/>
  <c r="FO203" i="1"/>
  <c r="FO205" i="1" s="1"/>
  <c r="FO214" i="1" s="1"/>
  <c r="FO169" i="1"/>
  <c r="FQ202" i="1"/>
  <c r="FQ123" i="1"/>
  <c r="FQ99" i="1"/>
  <c r="EO203" i="1"/>
  <c r="EO169" i="1"/>
  <c r="DP205" i="1"/>
  <c r="DP214" i="1" s="1"/>
  <c r="N203" i="1"/>
  <c r="N205" i="1" s="1"/>
  <c r="N214" i="1" s="1"/>
  <c r="N169" i="1"/>
  <c r="Z203" i="1"/>
  <c r="Z169" i="1"/>
  <c r="CT203" i="1"/>
  <c r="CT169" i="1"/>
  <c r="FB203" i="1"/>
  <c r="FB205" i="1" s="1"/>
  <c r="FB214" i="1" s="1"/>
  <c r="FB169" i="1"/>
  <c r="Z205" i="1"/>
  <c r="Z214" i="1" s="1"/>
  <c r="FN205" i="1"/>
  <c r="FN214" i="1" s="1"/>
  <c r="D203" i="1"/>
  <c r="D169" i="1"/>
  <c r="P203" i="1"/>
  <c r="P169" i="1"/>
  <c r="AB203" i="1"/>
  <c r="AB169" i="1"/>
  <c r="AN203" i="1"/>
  <c r="AN169" i="1"/>
  <c r="AZ203" i="1"/>
  <c r="AZ205" i="1" s="1"/>
  <c r="AZ214" i="1" s="1"/>
  <c r="AZ169" i="1"/>
  <c r="BL203" i="1"/>
  <c r="BL169" i="1"/>
  <c r="BL173" i="1" s="1"/>
  <c r="BX203" i="1"/>
  <c r="BX169" i="1"/>
  <c r="CJ203" i="1"/>
  <c r="CJ169" i="1"/>
  <c r="CV203" i="1"/>
  <c r="CV169" i="1"/>
  <c r="DH203" i="1"/>
  <c r="DH169" i="1"/>
  <c r="DT203" i="1"/>
  <c r="DT169" i="1"/>
  <c r="EF203" i="1"/>
  <c r="EF169" i="1"/>
  <c r="ER203" i="1"/>
  <c r="ER169" i="1"/>
  <c r="FD203" i="1"/>
  <c r="FD169" i="1"/>
  <c r="FP203" i="1"/>
  <c r="FP169" i="1"/>
  <c r="FZ91" i="1"/>
  <c r="C204" i="1"/>
  <c r="FZ97" i="1"/>
  <c r="BT203" i="1"/>
  <c r="BT169" i="1"/>
  <c r="FA203" i="1"/>
  <c r="FA169" i="1"/>
  <c r="CR205" i="1"/>
  <c r="CR214" i="1" s="1"/>
  <c r="AL203" i="1"/>
  <c r="AL205" i="1" s="1"/>
  <c r="AL214" i="1" s="1"/>
  <c r="AL169" i="1"/>
  <c r="DF203" i="1"/>
  <c r="DF205" i="1" s="1"/>
  <c r="DF214" i="1" s="1"/>
  <c r="DF169" i="1"/>
  <c r="FN203" i="1"/>
  <c r="FN169" i="1"/>
  <c r="AM205" i="1"/>
  <c r="AM214" i="1" s="1"/>
  <c r="AY205" i="1"/>
  <c r="AY214" i="1" s="1"/>
  <c r="BK205" i="1"/>
  <c r="BK214" i="1" s="1"/>
  <c r="BW205" i="1"/>
  <c r="BW214" i="1" s="1"/>
  <c r="CI205" i="1"/>
  <c r="CI214" i="1" s="1"/>
  <c r="CU205" i="1"/>
  <c r="CU214" i="1" s="1"/>
  <c r="DG205" i="1"/>
  <c r="DG214" i="1" s="1"/>
  <c r="DS205" i="1"/>
  <c r="DS214" i="1" s="1"/>
  <c r="EE205" i="1"/>
  <c r="EE214" i="1" s="1"/>
  <c r="EQ205" i="1"/>
  <c r="EQ214" i="1" s="1"/>
  <c r="E203" i="1"/>
  <c r="E205" i="1" s="1"/>
  <c r="E214" i="1" s="1"/>
  <c r="E169" i="1"/>
  <c r="Q203" i="1"/>
  <c r="Q205" i="1" s="1"/>
  <c r="Q214" i="1" s="1"/>
  <c r="Q169" i="1"/>
  <c r="AC203" i="1"/>
  <c r="AC169" i="1"/>
  <c r="AO203" i="1"/>
  <c r="AO169" i="1"/>
  <c r="BA203" i="1"/>
  <c r="BA169" i="1"/>
  <c r="BM203" i="1"/>
  <c r="BM169" i="1"/>
  <c r="BY203" i="1"/>
  <c r="BY205" i="1" s="1"/>
  <c r="BY214" i="1" s="1"/>
  <c r="BY169" i="1"/>
  <c r="CK203" i="1"/>
  <c r="CK205" i="1" s="1"/>
  <c r="CK214" i="1" s="1"/>
  <c r="CK169" i="1"/>
  <c r="CW203" i="1"/>
  <c r="CW205" i="1" s="1"/>
  <c r="CW214" i="1" s="1"/>
  <c r="CW169" i="1"/>
  <c r="DI203" i="1"/>
  <c r="DI205" i="1" s="1"/>
  <c r="DI214" i="1" s="1"/>
  <c r="DI169" i="1"/>
  <c r="DU203" i="1"/>
  <c r="DU169" i="1"/>
  <c r="EG203" i="1"/>
  <c r="EG169" i="1"/>
  <c r="ES203" i="1"/>
  <c r="ES205" i="1" s="1"/>
  <c r="ES214" i="1" s="1"/>
  <c r="ES169" i="1"/>
  <c r="FE203" i="1"/>
  <c r="FE205" i="1" s="1"/>
  <c r="FE214" i="1" s="1"/>
  <c r="FE169" i="1"/>
  <c r="FQ203" i="1"/>
  <c r="FQ169" i="1"/>
  <c r="F101" i="1"/>
  <c r="FZ92" i="1"/>
  <c r="FZ101" i="1"/>
  <c r="EC203" i="1"/>
  <c r="EC169" i="1"/>
  <c r="AJ205" i="1"/>
  <c r="AJ214" i="1" s="1"/>
  <c r="DT205" i="1"/>
  <c r="DT214" i="1" s="1"/>
  <c r="F203" i="1"/>
  <c r="F169" i="1"/>
  <c r="R203" i="1"/>
  <c r="R169" i="1"/>
  <c r="AD203" i="1"/>
  <c r="AD205" i="1" s="1"/>
  <c r="AD214" i="1" s="1"/>
  <c r="AD169" i="1"/>
  <c r="AP203" i="1"/>
  <c r="AP169" i="1"/>
  <c r="BB203" i="1"/>
  <c r="BB169" i="1"/>
  <c r="BN203" i="1"/>
  <c r="BN169" i="1"/>
  <c r="BZ203" i="1"/>
  <c r="BZ169" i="1"/>
  <c r="CL203" i="1"/>
  <c r="CL169" i="1"/>
  <c r="CX203" i="1"/>
  <c r="CX169" i="1"/>
  <c r="DJ203" i="1"/>
  <c r="DJ169" i="1"/>
  <c r="DJ173" i="1" s="1"/>
  <c r="DV203" i="1"/>
  <c r="DV169" i="1"/>
  <c r="EH203" i="1"/>
  <c r="EH169" i="1"/>
  <c r="ET203" i="1"/>
  <c r="ET169" i="1"/>
  <c r="FF203" i="1"/>
  <c r="FF169" i="1"/>
  <c r="FR203" i="1"/>
  <c r="FR205" i="1" s="1"/>
  <c r="FR214" i="1" s="1"/>
  <c r="FR169" i="1"/>
  <c r="FZ87" i="1"/>
  <c r="G101" i="1"/>
  <c r="X203" i="1"/>
  <c r="X205" i="1" s="1"/>
  <c r="X214" i="1" s="1"/>
  <c r="X169" i="1"/>
  <c r="DP203" i="1"/>
  <c r="DP169" i="1"/>
  <c r="DP173" i="1" s="1"/>
  <c r="EB205" i="1"/>
  <c r="EB214" i="1" s="1"/>
  <c r="BV203" i="1"/>
  <c r="BV169" i="1"/>
  <c r="FZ11" i="1"/>
  <c r="AC205" i="1"/>
  <c r="AC214" i="1" s="1"/>
  <c r="BA205" i="1"/>
  <c r="BA214" i="1" s="1"/>
  <c r="BM205" i="1"/>
  <c r="BM214" i="1" s="1"/>
  <c r="DU205" i="1"/>
  <c r="DU214" i="1" s="1"/>
  <c r="FQ205" i="1"/>
  <c r="FQ214" i="1" s="1"/>
  <c r="G203" i="1"/>
  <c r="G169" i="1"/>
  <c r="S203" i="1"/>
  <c r="S205" i="1" s="1"/>
  <c r="S214" i="1" s="1"/>
  <c r="S169" i="1"/>
  <c r="AE203" i="1"/>
  <c r="AE169" i="1"/>
  <c r="AQ203" i="1"/>
  <c r="AQ169" i="1"/>
  <c r="BC203" i="1"/>
  <c r="BC169" i="1"/>
  <c r="BO203" i="1"/>
  <c r="BO169" i="1"/>
  <c r="CA203" i="1"/>
  <c r="CA169" i="1"/>
  <c r="CM203" i="1"/>
  <c r="CM169" i="1"/>
  <c r="CY203" i="1"/>
  <c r="CY205" i="1" s="1"/>
  <c r="CY214" i="1" s="1"/>
  <c r="CY169" i="1"/>
  <c r="DK203" i="1"/>
  <c r="DK169" i="1"/>
  <c r="DW203" i="1"/>
  <c r="DW169" i="1"/>
  <c r="EI203" i="1"/>
  <c r="EI169" i="1"/>
  <c r="EU203" i="1"/>
  <c r="EU169" i="1"/>
  <c r="FG203" i="1"/>
  <c r="FG205" i="1" s="1"/>
  <c r="FG214" i="1" s="1"/>
  <c r="FG169" i="1"/>
  <c r="FS203" i="1"/>
  <c r="FS169" i="1"/>
  <c r="EG202" i="1"/>
  <c r="EG123" i="1"/>
  <c r="EG99" i="1"/>
  <c r="EN205" i="1"/>
  <c r="EN214" i="1" s="1"/>
  <c r="AX203" i="1"/>
  <c r="AX205" i="1" s="1"/>
  <c r="AX214" i="1" s="1"/>
  <c r="AX169" i="1"/>
  <c r="EP203" i="1"/>
  <c r="EP205" i="1" s="1"/>
  <c r="EP214" i="1" s="1"/>
  <c r="EP169" i="1"/>
  <c r="CX205" i="1"/>
  <c r="CX214" i="1" s="1"/>
  <c r="DJ205" i="1"/>
  <c r="DJ214" i="1" s="1"/>
  <c r="DV205" i="1"/>
  <c r="DV214" i="1" s="1"/>
  <c r="EH205" i="1"/>
  <c r="EH214" i="1" s="1"/>
  <c r="FF205" i="1"/>
  <c r="FF214" i="1" s="1"/>
  <c r="H203" i="1"/>
  <c r="H169" i="1"/>
  <c r="T203" i="1"/>
  <c r="T169" i="1"/>
  <c r="AF203" i="1"/>
  <c r="AF169" i="1"/>
  <c r="AF173" i="1" s="1"/>
  <c r="AR203" i="1"/>
  <c r="AR205" i="1" s="1"/>
  <c r="AR214" i="1" s="1"/>
  <c r="AR169" i="1"/>
  <c r="BD203" i="1"/>
  <c r="BD169" i="1"/>
  <c r="BP203" i="1"/>
  <c r="BP169" i="1"/>
  <c r="CB203" i="1"/>
  <c r="CB169" i="1"/>
  <c r="CN203" i="1"/>
  <c r="CN205" i="1" s="1"/>
  <c r="CN214" i="1" s="1"/>
  <c r="CN169" i="1"/>
  <c r="CZ203" i="1"/>
  <c r="CZ169" i="1"/>
  <c r="DL203" i="1"/>
  <c r="DL169" i="1"/>
  <c r="DX203" i="1"/>
  <c r="DX169" i="1"/>
  <c r="EJ203" i="1"/>
  <c r="EJ169" i="1"/>
  <c r="EV203" i="1"/>
  <c r="EV169" i="1"/>
  <c r="FH203" i="1"/>
  <c r="FH169" i="1"/>
  <c r="FT203" i="1"/>
  <c r="FT169" i="1"/>
  <c r="FZ86" i="1"/>
  <c r="AJ203" i="1"/>
  <c r="AJ169" i="1"/>
  <c r="DD203" i="1"/>
  <c r="DD205" i="1" s="1"/>
  <c r="DD214" i="1" s="1"/>
  <c r="DD169" i="1"/>
  <c r="EZ203" i="1"/>
  <c r="EZ205" i="1" s="1"/>
  <c r="EZ214" i="1" s="1"/>
  <c r="EZ169" i="1"/>
  <c r="CQ205" i="1"/>
  <c r="CQ214" i="1" s="1"/>
  <c r="DR203" i="1"/>
  <c r="DR169" i="1"/>
  <c r="AE205" i="1"/>
  <c r="AE214" i="1" s="1"/>
  <c r="FS205" i="1"/>
  <c r="FS214" i="1" s="1"/>
  <c r="I203" i="1"/>
  <c r="I169" i="1"/>
  <c r="U203" i="1"/>
  <c r="U169" i="1"/>
  <c r="AG203" i="1"/>
  <c r="AG169" i="1"/>
  <c r="AS203" i="1"/>
  <c r="AS169" i="1"/>
  <c r="BE203" i="1"/>
  <c r="BE205" i="1" s="1"/>
  <c r="BE214" i="1" s="1"/>
  <c r="BE169" i="1"/>
  <c r="BQ203" i="1"/>
  <c r="BQ205" i="1" s="1"/>
  <c r="BQ214" i="1" s="1"/>
  <c r="BQ169" i="1"/>
  <c r="CC203" i="1"/>
  <c r="CC169" i="1"/>
  <c r="CO203" i="1"/>
  <c r="CO169" i="1"/>
  <c r="DA203" i="1"/>
  <c r="DA169" i="1"/>
  <c r="DM203" i="1"/>
  <c r="DM169" i="1"/>
  <c r="DY203" i="1"/>
  <c r="DY169" i="1"/>
  <c r="EK169" i="1"/>
  <c r="EK203" i="1"/>
  <c r="EK205" i="1" s="1"/>
  <c r="EK214" i="1" s="1"/>
  <c r="EW203" i="1"/>
  <c r="EW169" i="1"/>
  <c r="FI203" i="1"/>
  <c r="FI169" i="1"/>
  <c r="FU203" i="1"/>
  <c r="FU169" i="1"/>
  <c r="DE202" i="1"/>
  <c r="DE205" i="1" s="1"/>
  <c r="DE214" i="1" s="1"/>
  <c r="DE99" i="1"/>
  <c r="M203" i="1"/>
  <c r="M205" i="1" s="1"/>
  <c r="M214" i="1" s="1"/>
  <c r="M169" i="1"/>
  <c r="T205" i="1"/>
  <c r="T214" i="1" s="1"/>
  <c r="CZ205" i="1"/>
  <c r="CZ214" i="1" s="1"/>
  <c r="FH205" i="1"/>
  <c r="FH214" i="1" s="1"/>
  <c r="J203" i="1"/>
  <c r="J205" i="1" s="1"/>
  <c r="J214" i="1" s="1"/>
  <c r="J169" i="1"/>
  <c r="V203" i="1"/>
  <c r="V205" i="1" s="1"/>
  <c r="V214" i="1" s="1"/>
  <c r="V169" i="1"/>
  <c r="AH203" i="1"/>
  <c r="AH169" i="1"/>
  <c r="AH173" i="1" s="1"/>
  <c r="AT203" i="1"/>
  <c r="AT205" i="1" s="1"/>
  <c r="AT214" i="1" s="1"/>
  <c r="AT169" i="1"/>
  <c r="BF203" i="1"/>
  <c r="BF169" i="1"/>
  <c r="BR203" i="1"/>
  <c r="BR205" i="1" s="1"/>
  <c r="BR214" i="1" s="1"/>
  <c r="BR169" i="1"/>
  <c r="CD203" i="1"/>
  <c r="CD169" i="1"/>
  <c r="CP203" i="1"/>
  <c r="CP169" i="1"/>
  <c r="DB203" i="1"/>
  <c r="DB169" i="1"/>
  <c r="DB173" i="1" s="1"/>
  <c r="DN203" i="1"/>
  <c r="DN169" i="1"/>
  <c r="DZ203" i="1"/>
  <c r="DZ169" i="1"/>
  <c r="EL203" i="1"/>
  <c r="EL205" i="1" s="1"/>
  <c r="EL214" i="1" s="1"/>
  <c r="EL169" i="1"/>
  <c r="EX203" i="1"/>
  <c r="EX169" i="1"/>
  <c r="FJ203" i="1"/>
  <c r="FJ169" i="1"/>
  <c r="FV203" i="1"/>
  <c r="FV169" i="1"/>
  <c r="FV173" i="1" s="1"/>
  <c r="FZ85" i="1"/>
  <c r="FZ116" i="1"/>
  <c r="L203" i="1"/>
  <c r="L205" i="1" s="1"/>
  <c r="L214" i="1" s="1"/>
  <c r="L169" i="1"/>
  <c r="AK203" i="1"/>
  <c r="AK205" i="1" s="1"/>
  <c r="AK214" i="1" s="1"/>
  <c r="AK169" i="1"/>
  <c r="DY205" i="1"/>
  <c r="DY214" i="1" s="1"/>
  <c r="K203" i="1"/>
  <c r="K169" i="1"/>
  <c r="W203" i="1"/>
  <c r="W205" i="1" s="1"/>
  <c r="W214" i="1" s="1"/>
  <c r="W169" i="1"/>
  <c r="AI203" i="1"/>
  <c r="AI205" i="1" s="1"/>
  <c r="AI214" i="1" s="1"/>
  <c r="AI169" i="1"/>
  <c r="AU203" i="1"/>
  <c r="AU205" i="1" s="1"/>
  <c r="AU214" i="1" s="1"/>
  <c r="AU169" i="1"/>
  <c r="BG203" i="1"/>
  <c r="BG205" i="1" s="1"/>
  <c r="BG214" i="1" s="1"/>
  <c r="BG169" i="1"/>
  <c r="BS203" i="1"/>
  <c r="BS205" i="1" s="1"/>
  <c r="BS214" i="1" s="1"/>
  <c r="BS169" i="1"/>
  <c r="CE203" i="1"/>
  <c r="CE205" i="1" s="1"/>
  <c r="CE214" i="1" s="1"/>
  <c r="CE169" i="1"/>
  <c r="CQ203" i="1"/>
  <c r="CQ169" i="1"/>
  <c r="DC203" i="1"/>
  <c r="DC205" i="1" s="1"/>
  <c r="DC214" i="1" s="1"/>
  <c r="DC169" i="1"/>
  <c r="DO203" i="1"/>
  <c r="DO169" i="1"/>
  <c r="DO173" i="1" s="1"/>
  <c r="EA203" i="1"/>
  <c r="EA205" i="1" s="1"/>
  <c r="EA214" i="1" s="1"/>
  <c r="EA169" i="1"/>
  <c r="EM203" i="1"/>
  <c r="EM205" i="1" s="1"/>
  <c r="EM214" i="1" s="1"/>
  <c r="EM169" i="1"/>
  <c r="EY203" i="1"/>
  <c r="EY205" i="1" s="1"/>
  <c r="EY214" i="1" s="1"/>
  <c r="EY169" i="1"/>
  <c r="FK203" i="1"/>
  <c r="FK205" i="1" s="1"/>
  <c r="FK214" i="1" s="1"/>
  <c r="FK169" i="1"/>
  <c r="FW203" i="1"/>
  <c r="FW205" i="1" s="1"/>
  <c r="FW214" i="1" s="1"/>
  <c r="FW169" i="1"/>
  <c r="D204" i="1"/>
  <c r="D205" i="1" s="1"/>
  <c r="D214" i="1" s="1"/>
  <c r="P204" i="1"/>
  <c r="P205" i="1" s="1"/>
  <c r="P214" i="1" s="1"/>
  <c r="AB204" i="1"/>
  <c r="AB205" i="1" s="1"/>
  <c r="AB214" i="1" s="1"/>
  <c r="AN204" i="1"/>
  <c r="AN205" i="1" s="1"/>
  <c r="AN214" i="1" s="1"/>
  <c r="AZ204" i="1"/>
  <c r="BL204" i="1"/>
  <c r="BL205" i="1" s="1"/>
  <c r="BL214" i="1" s="1"/>
  <c r="BX204" i="1"/>
  <c r="CJ204" i="1"/>
  <c r="CJ205" i="1" s="1"/>
  <c r="CJ214" i="1" s="1"/>
  <c r="CV204" i="1"/>
  <c r="CV205" i="1" s="1"/>
  <c r="CV214" i="1" s="1"/>
  <c r="DH204" i="1"/>
  <c r="DH205" i="1" s="1"/>
  <c r="DH214" i="1" s="1"/>
  <c r="DT204" i="1"/>
  <c r="EF204" i="1"/>
  <c r="EF205" i="1" s="1"/>
  <c r="EF214" i="1" s="1"/>
  <c r="ER204" i="1"/>
  <c r="ER205" i="1" s="1"/>
  <c r="ER214" i="1" s="1"/>
  <c r="FD204" i="1"/>
  <c r="FD205" i="1" s="1"/>
  <c r="FD214" i="1" s="1"/>
  <c r="FP204" i="1"/>
  <c r="FP205" i="1" s="1"/>
  <c r="FP214" i="1" s="1"/>
  <c r="F138" i="1"/>
  <c r="R138" i="1"/>
  <c r="AP138" i="1"/>
  <c r="BB138" i="1"/>
  <c r="BN138" i="1"/>
  <c r="CX138" i="1"/>
  <c r="DV138" i="1"/>
  <c r="EH138" i="1"/>
  <c r="FF138" i="1"/>
  <c r="CW204" i="1"/>
  <c r="DI204" i="1"/>
  <c r="DU204" i="1"/>
  <c r="EG204" i="1"/>
  <c r="EG205" i="1" s="1"/>
  <c r="EG214" i="1" s="1"/>
  <c r="ES204" i="1"/>
  <c r="FE204" i="1"/>
  <c r="FQ204" i="1"/>
  <c r="BO140" i="1"/>
  <c r="CM140" i="1"/>
  <c r="CY140" i="1"/>
  <c r="DW140" i="1"/>
  <c r="EI140" i="1"/>
  <c r="FG140" i="1"/>
  <c r="F204" i="1"/>
  <c r="R204" i="1"/>
  <c r="R205" i="1" s="1"/>
  <c r="R214" i="1" s="1"/>
  <c r="AD204" i="1"/>
  <c r="AP204" i="1"/>
  <c r="AP205" i="1" s="1"/>
  <c r="AP214" i="1" s="1"/>
  <c r="BB204" i="1"/>
  <c r="BN204" i="1"/>
  <c r="BN205" i="1" s="1"/>
  <c r="BN214" i="1" s="1"/>
  <c r="BZ204" i="1"/>
  <c r="BZ205" i="1" s="1"/>
  <c r="BZ214" i="1" s="1"/>
  <c r="CL204" i="1"/>
  <c r="CL205" i="1" s="1"/>
  <c r="CL214" i="1" s="1"/>
  <c r="BZ173" i="1"/>
  <c r="CX173" i="1"/>
  <c r="DV173" i="1"/>
  <c r="ET173" i="1"/>
  <c r="FR173" i="1"/>
  <c r="G204" i="1"/>
  <c r="G205" i="1" s="1"/>
  <c r="G214" i="1" s="1"/>
  <c r="S204" i="1"/>
  <c r="AE204" i="1"/>
  <c r="AQ204" i="1"/>
  <c r="AQ205" i="1" s="1"/>
  <c r="AQ214" i="1" s="1"/>
  <c r="BC204" i="1"/>
  <c r="BC205" i="1" s="1"/>
  <c r="BC214" i="1" s="1"/>
  <c r="BO204" i="1"/>
  <c r="BO205" i="1" s="1"/>
  <c r="BO214" i="1" s="1"/>
  <c r="CA204" i="1"/>
  <c r="CM204" i="1"/>
  <c r="CM205" i="1" s="1"/>
  <c r="CM214" i="1" s="1"/>
  <c r="CY204" i="1"/>
  <c r="DK204" i="1"/>
  <c r="DK205" i="1" s="1"/>
  <c r="DK214" i="1" s="1"/>
  <c r="DW204" i="1"/>
  <c r="EI204" i="1"/>
  <c r="EI205" i="1" s="1"/>
  <c r="EI214" i="1" s="1"/>
  <c r="EU204" i="1"/>
  <c r="EU205" i="1" s="1"/>
  <c r="EU214" i="1" s="1"/>
  <c r="FG204" i="1"/>
  <c r="FS204" i="1"/>
  <c r="I179" i="1"/>
  <c r="I140" i="1"/>
  <c r="I138" i="1"/>
  <c r="U179" i="1"/>
  <c r="U140" i="1"/>
  <c r="U138" i="1"/>
  <c r="U142" i="1" s="1"/>
  <c r="U144" i="1" s="1"/>
  <c r="AG179" i="1"/>
  <c r="AG140" i="1"/>
  <c r="AG138" i="1"/>
  <c r="AS179" i="1"/>
  <c r="AS140" i="1"/>
  <c r="AS138" i="1"/>
  <c r="BE179" i="1"/>
  <c r="BE140" i="1"/>
  <c r="BE138" i="1"/>
  <c r="BQ179" i="1"/>
  <c r="BQ138" i="1"/>
  <c r="BQ140" i="1"/>
  <c r="CC179" i="1"/>
  <c r="CC138" i="1"/>
  <c r="CC142" i="1" s="1"/>
  <c r="CC144" i="1" s="1"/>
  <c r="CC140" i="1"/>
  <c r="CO179" i="1"/>
  <c r="CO138" i="1"/>
  <c r="CO142" i="1" s="1"/>
  <c r="CO144" i="1" s="1"/>
  <c r="CO140" i="1"/>
  <c r="DA179" i="1"/>
  <c r="DA138" i="1"/>
  <c r="DA142" i="1" s="1"/>
  <c r="DA144" i="1" s="1"/>
  <c r="DA140" i="1"/>
  <c r="DM179" i="1"/>
  <c r="DM138" i="1"/>
  <c r="DM140" i="1"/>
  <c r="DY138" i="1"/>
  <c r="DY140" i="1"/>
  <c r="DY179" i="1"/>
  <c r="EK138" i="1"/>
  <c r="EK142" i="1" s="1"/>
  <c r="EK144" i="1" s="1"/>
  <c r="EK179" i="1"/>
  <c r="EK140" i="1"/>
  <c r="EW138" i="1"/>
  <c r="EW179" i="1"/>
  <c r="EW140" i="1"/>
  <c r="FI179" i="1"/>
  <c r="FI138" i="1"/>
  <c r="FI140" i="1"/>
  <c r="FU179" i="1"/>
  <c r="FU138" i="1"/>
  <c r="FU142" i="1" s="1"/>
  <c r="FU144" i="1" s="1"/>
  <c r="FU140" i="1"/>
  <c r="DO144" i="1"/>
  <c r="H204" i="1"/>
  <c r="H205" i="1" s="1"/>
  <c r="H214" i="1" s="1"/>
  <c r="T204" i="1"/>
  <c r="AF204" i="1"/>
  <c r="AR204" i="1"/>
  <c r="BD204" i="1"/>
  <c r="BD205" i="1" s="1"/>
  <c r="BD214" i="1" s="1"/>
  <c r="BP204" i="1"/>
  <c r="BP205" i="1" s="1"/>
  <c r="BP214" i="1" s="1"/>
  <c r="CB204" i="1"/>
  <c r="CN204" i="1"/>
  <c r="CZ204" i="1"/>
  <c r="DL204" i="1"/>
  <c r="DL205" i="1" s="1"/>
  <c r="DL214" i="1" s="1"/>
  <c r="DX204" i="1"/>
  <c r="EJ204" i="1"/>
  <c r="EJ205" i="1" s="1"/>
  <c r="EJ214" i="1" s="1"/>
  <c r="EV204" i="1"/>
  <c r="EV205" i="1" s="1"/>
  <c r="EV214" i="1" s="1"/>
  <c r="FH204" i="1"/>
  <c r="FT204" i="1"/>
  <c r="AX130" i="1"/>
  <c r="AX131" i="1" s="1"/>
  <c r="BJ130" i="1"/>
  <c r="BJ131" i="1" s="1"/>
  <c r="BV130" i="1"/>
  <c r="BV131" i="1" s="1"/>
  <c r="CH130" i="1"/>
  <c r="CH131" i="1" s="1"/>
  <c r="FZ131" i="1" s="1"/>
  <c r="CT130" i="1"/>
  <c r="CT131" i="1" s="1"/>
  <c r="DF130" i="1"/>
  <c r="DF131" i="1" s="1"/>
  <c r="DR130" i="1"/>
  <c r="DR131" i="1" s="1"/>
  <c r="ED130" i="1"/>
  <c r="ED131" i="1" s="1"/>
  <c r="EP130" i="1"/>
  <c r="EP131" i="1" s="1"/>
  <c r="FB130" i="1"/>
  <c r="FB131" i="1" s="1"/>
  <c r="FN130" i="1"/>
  <c r="FN131" i="1" s="1"/>
  <c r="BH144" i="1"/>
  <c r="I204" i="1"/>
  <c r="I205" i="1" s="1"/>
  <c r="I214" i="1" s="1"/>
  <c r="U204" i="1"/>
  <c r="U205" i="1" s="1"/>
  <c r="U214" i="1" s="1"/>
  <c r="AG204" i="1"/>
  <c r="AG205" i="1" s="1"/>
  <c r="AG214" i="1" s="1"/>
  <c r="AS204" i="1"/>
  <c r="AS205" i="1" s="1"/>
  <c r="AS214" i="1" s="1"/>
  <c r="BE204" i="1"/>
  <c r="BQ204" i="1"/>
  <c r="CC204" i="1"/>
  <c r="CC205" i="1" s="1"/>
  <c r="CC214" i="1" s="1"/>
  <c r="CO204" i="1"/>
  <c r="CO205" i="1" s="1"/>
  <c r="CO214" i="1" s="1"/>
  <c r="DA204" i="1"/>
  <c r="DA205" i="1" s="1"/>
  <c r="DA214" i="1" s="1"/>
  <c r="DM204" i="1"/>
  <c r="DM205" i="1" s="1"/>
  <c r="DM214" i="1" s="1"/>
  <c r="DY204" i="1"/>
  <c r="EK204" i="1"/>
  <c r="EW204" i="1"/>
  <c r="EW205" i="1" s="1"/>
  <c r="EW214" i="1" s="1"/>
  <c r="FI204" i="1"/>
  <c r="FI205" i="1" s="1"/>
  <c r="FI214" i="1" s="1"/>
  <c r="FU204" i="1"/>
  <c r="FU205" i="1" s="1"/>
  <c r="FU214" i="1" s="1"/>
  <c r="J204" i="1"/>
  <c r="V204" i="1"/>
  <c r="AH204" i="1"/>
  <c r="AT204" i="1"/>
  <c r="BF204" i="1"/>
  <c r="BF205" i="1" s="1"/>
  <c r="BF214" i="1" s="1"/>
  <c r="BR204" i="1"/>
  <c r="CD204" i="1"/>
  <c r="CP204" i="1"/>
  <c r="DB204" i="1"/>
  <c r="DB205" i="1" s="1"/>
  <c r="DB214" i="1" s="1"/>
  <c r="DN204" i="1"/>
  <c r="DZ204" i="1"/>
  <c r="EL204" i="1"/>
  <c r="EX204" i="1"/>
  <c r="EX205" i="1" s="1"/>
  <c r="EX214" i="1" s="1"/>
  <c r="FJ204" i="1"/>
  <c r="FV204" i="1"/>
  <c r="DR144" i="1"/>
  <c r="FZ135" i="1"/>
  <c r="L204" i="1"/>
  <c r="X204" i="1"/>
  <c r="AJ204" i="1"/>
  <c r="AV204" i="1"/>
  <c r="BH204" i="1"/>
  <c r="BH205" i="1" s="1"/>
  <c r="BH214" i="1" s="1"/>
  <c r="BT204" i="1"/>
  <c r="BT205" i="1" s="1"/>
  <c r="BT214" i="1" s="1"/>
  <c r="CF204" i="1"/>
  <c r="M204" i="1"/>
  <c r="Y204" i="1"/>
  <c r="AK204" i="1"/>
  <c r="AW204" i="1"/>
  <c r="BI204" i="1"/>
  <c r="BU204" i="1"/>
  <c r="CG204" i="1"/>
  <c r="CS204" i="1"/>
  <c r="DE204" i="1"/>
  <c r="DQ204" i="1"/>
  <c r="EC204" i="1"/>
  <c r="EO204" i="1"/>
  <c r="EO205" i="1" s="1"/>
  <c r="EO214" i="1" s="1"/>
  <c r="FA204" i="1"/>
  <c r="FM204" i="1"/>
  <c r="DI144" i="1"/>
  <c r="N204" i="1"/>
  <c r="Z204" i="1"/>
  <c r="AL204" i="1"/>
  <c r="AX204" i="1"/>
  <c r="BJ204" i="1"/>
  <c r="BJ205" i="1" s="1"/>
  <c r="BJ214" i="1" s="1"/>
  <c r="BV204" i="1"/>
  <c r="BV205" i="1" s="1"/>
  <c r="BV214" i="1" s="1"/>
  <c r="CH204" i="1"/>
  <c r="CT204" i="1"/>
  <c r="CT205" i="1" s="1"/>
  <c r="CT214" i="1" s="1"/>
  <c r="DF204" i="1"/>
  <c r="DR204" i="1"/>
  <c r="ED204" i="1"/>
  <c r="EP204" i="1"/>
  <c r="FB204" i="1"/>
  <c r="FN204" i="1"/>
  <c r="AZ140" i="1"/>
  <c r="BL140" i="1"/>
  <c r="CJ140" i="1"/>
  <c r="DT140" i="1"/>
  <c r="EF140" i="1"/>
  <c r="FD140" i="1"/>
  <c r="FP140" i="1"/>
  <c r="BR179" i="1"/>
  <c r="BR138" i="1"/>
  <c r="CD179" i="1"/>
  <c r="CD138" i="1"/>
  <c r="CP179" i="1"/>
  <c r="CP138" i="1"/>
  <c r="DB179" i="1"/>
  <c r="DB138" i="1"/>
  <c r="DN179" i="1"/>
  <c r="DN138" i="1"/>
  <c r="DN142" i="1" s="1"/>
  <c r="DN144" i="1" s="1"/>
  <c r="DZ179" i="1"/>
  <c r="DZ138" i="1"/>
  <c r="EL179" i="1"/>
  <c r="EL138" i="1"/>
  <c r="EX179" i="1"/>
  <c r="EX138" i="1"/>
  <c r="FJ179" i="1"/>
  <c r="FJ138" i="1"/>
  <c r="FV179" i="1"/>
  <c r="FV138" i="1"/>
  <c r="M138" i="1"/>
  <c r="Y138" i="1"/>
  <c r="Y142" i="1" s="1"/>
  <c r="Y144" i="1" s="1"/>
  <c r="AK138" i="1"/>
  <c r="AW138" i="1"/>
  <c r="AW142" i="1" s="1"/>
  <c r="AW144" i="1" s="1"/>
  <c r="BJ138" i="1"/>
  <c r="CB138" i="1"/>
  <c r="CB142" i="1" s="1"/>
  <c r="CB144" i="1" s="1"/>
  <c r="CT138" i="1"/>
  <c r="DL138" i="1"/>
  <c r="ED138" i="1"/>
  <c r="EV138" i="1"/>
  <c r="FN138" i="1"/>
  <c r="J140" i="1"/>
  <c r="AB140" i="1"/>
  <c r="AT140" i="1"/>
  <c r="AT142" i="1" s="1"/>
  <c r="AT144" i="1" s="1"/>
  <c r="CD140" i="1"/>
  <c r="DN140" i="1"/>
  <c r="EX140" i="1"/>
  <c r="FZ162" i="1"/>
  <c r="FZ168" i="1"/>
  <c r="K179" i="1"/>
  <c r="K140" i="1"/>
  <c r="W179" i="1"/>
  <c r="W140" i="1"/>
  <c r="AI179" i="1"/>
  <c r="AI140" i="1"/>
  <c r="AU179" i="1"/>
  <c r="AU140" i="1"/>
  <c r="BG179" i="1"/>
  <c r="BG140" i="1"/>
  <c r="BS179" i="1"/>
  <c r="BS140" i="1"/>
  <c r="CE179" i="1"/>
  <c r="CE140" i="1"/>
  <c r="CQ179" i="1"/>
  <c r="CQ140" i="1"/>
  <c r="DC179" i="1"/>
  <c r="DC140" i="1"/>
  <c r="DO179" i="1"/>
  <c r="DO140" i="1"/>
  <c r="EA179" i="1"/>
  <c r="EA140" i="1"/>
  <c r="EM179" i="1"/>
  <c r="EM140" i="1"/>
  <c r="EY179" i="1"/>
  <c r="EY140" i="1"/>
  <c r="FK179" i="1"/>
  <c r="FK140" i="1"/>
  <c r="FW179" i="1"/>
  <c r="FW140" i="1"/>
  <c r="N138" i="1"/>
  <c r="Z138" i="1"/>
  <c r="AL138" i="1"/>
  <c r="AX138" i="1"/>
  <c r="BK138" i="1"/>
  <c r="CE138" i="1"/>
  <c r="CE142" i="1" s="1"/>
  <c r="CE144" i="1" s="1"/>
  <c r="CU138" i="1"/>
  <c r="CU142" i="1" s="1"/>
  <c r="DO138" i="1"/>
  <c r="DO142" i="1" s="1"/>
  <c r="EE138" i="1"/>
  <c r="EY138" i="1"/>
  <c r="EY142" i="1" s="1"/>
  <c r="EY144" i="1" s="1"/>
  <c r="M140" i="1"/>
  <c r="AC140" i="1"/>
  <c r="AW140" i="1"/>
  <c r="CG140" i="1"/>
  <c r="CW140" i="1"/>
  <c r="DQ140" i="1"/>
  <c r="EG140" i="1"/>
  <c r="FA140" i="1"/>
  <c r="FQ140" i="1"/>
  <c r="U173" i="1"/>
  <c r="AG173" i="1"/>
  <c r="AS173" i="1"/>
  <c r="BE173" i="1"/>
  <c r="L179" i="1"/>
  <c r="L140" i="1"/>
  <c r="X179" i="1"/>
  <c r="X140" i="1"/>
  <c r="AJ179" i="1"/>
  <c r="AJ140" i="1"/>
  <c r="AV179" i="1"/>
  <c r="AV140" i="1"/>
  <c r="BH179" i="1"/>
  <c r="BH140" i="1"/>
  <c r="BT179" i="1"/>
  <c r="BT140" i="1"/>
  <c r="CF179" i="1"/>
  <c r="CF140" i="1"/>
  <c r="CR179" i="1"/>
  <c r="CR140" i="1"/>
  <c r="DD179" i="1"/>
  <c r="DD140" i="1"/>
  <c r="DP179" i="1"/>
  <c r="DP140" i="1"/>
  <c r="EB179" i="1"/>
  <c r="EB140" i="1"/>
  <c r="EN179" i="1"/>
  <c r="EN140" i="1"/>
  <c r="EZ179" i="1"/>
  <c r="EZ140" i="1"/>
  <c r="FL179" i="1"/>
  <c r="FL140" i="1"/>
  <c r="FX179" i="1"/>
  <c r="FX140" i="1"/>
  <c r="CS144" i="1"/>
  <c r="EC144" i="1"/>
  <c r="FM144" i="1"/>
  <c r="O138" i="1"/>
  <c r="O142" i="1" s="1"/>
  <c r="O144" i="1" s="1"/>
  <c r="AA138" i="1"/>
  <c r="AA142" i="1" s="1"/>
  <c r="AM138" i="1"/>
  <c r="AY138" i="1"/>
  <c r="CF138" i="1"/>
  <c r="CF142" i="1" s="1"/>
  <c r="CF144" i="1" s="1"/>
  <c r="CW138" i="1"/>
  <c r="CW142" i="1" s="1"/>
  <c r="CW144" i="1" s="1"/>
  <c r="DP138" i="1"/>
  <c r="EG138" i="1"/>
  <c r="EG142" i="1" s="1"/>
  <c r="EG144" i="1" s="1"/>
  <c r="EZ138" i="1"/>
  <c r="FQ138" i="1"/>
  <c r="FQ142" i="1" s="1"/>
  <c r="FQ144" i="1" s="1"/>
  <c r="N140" i="1"/>
  <c r="AE140" i="1"/>
  <c r="AX140" i="1"/>
  <c r="CH140" i="1"/>
  <c r="DR140" i="1"/>
  <c r="FB140" i="1"/>
  <c r="J173" i="1"/>
  <c r="V173" i="1"/>
  <c r="AT173" i="1"/>
  <c r="BF173" i="1"/>
  <c r="BR173" i="1"/>
  <c r="CD173" i="1"/>
  <c r="CP173" i="1"/>
  <c r="DN173" i="1"/>
  <c r="DZ173" i="1"/>
  <c r="EL173" i="1"/>
  <c r="EX173" i="1"/>
  <c r="FJ173" i="1"/>
  <c r="D138" i="1"/>
  <c r="P138" i="1"/>
  <c r="P142" i="1" s="1"/>
  <c r="P144" i="1" s="1"/>
  <c r="AB138" i="1"/>
  <c r="AB142" i="1" s="1"/>
  <c r="AN138" i="1"/>
  <c r="BA138" i="1"/>
  <c r="CG138" i="1"/>
  <c r="CG142" i="1" s="1"/>
  <c r="CG144" i="1" s="1"/>
  <c r="DQ138" i="1"/>
  <c r="DQ142" i="1" s="1"/>
  <c r="DQ144" i="1" s="1"/>
  <c r="FA138" i="1"/>
  <c r="O140" i="1"/>
  <c r="AF140" i="1"/>
  <c r="AY140" i="1"/>
  <c r="BP140" i="1"/>
  <c r="CI140" i="1"/>
  <c r="CZ140" i="1"/>
  <c r="DS140" i="1"/>
  <c r="EJ140" i="1"/>
  <c r="FC140" i="1"/>
  <c r="FT140" i="1"/>
  <c r="AA144" i="1"/>
  <c r="CU144" i="1"/>
  <c r="E138" i="1"/>
  <c r="Q138" i="1"/>
  <c r="Q142" i="1" s="1"/>
  <c r="Q144" i="1" s="1"/>
  <c r="AC138" i="1"/>
  <c r="AC142" i="1" s="1"/>
  <c r="AC144" i="1" s="1"/>
  <c r="AO138" i="1"/>
  <c r="BP138" i="1"/>
  <c r="CH138" i="1"/>
  <c r="CZ138" i="1"/>
  <c r="DR138" i="1"/>
  <c r="DR142" i="1" s="1"/>
  <c r="EJ138" i="1"/>
  <c r="FB138" i="1"/>
  <c r="FB142" i="1" s="1"/>
  <c r="FB144" i="1" s="1"/>
  <c r="FT138" i="1"/>
  <c r="P140" i="1"/>
  <c r="AH140" i="1"/>
  <c r="BR140" i="1"/>
  <c r="DB140" i="1"/>
  <c r="EL140" i="1"/>
  <c r="FV140" i="1"/>
  <c r="C179" i="1"/>
  <c r="AB144" i="1"/>
  <c r="BL144" i="1"/>
  <c r="CJ144" i="1"/>
  <c r="DT144" i="1"/>
  <c r="BC138" i="1"/>
  <c r="BC142" i="1" s="1"/>
  <c r="BC144" i="1" s="1"/>
  <c r="BS138" i="1"/>
  <c r="CI138" i="1"/>
  <c r="CI142" i="1" s="1"/>
  <c r="CI144" i="1" s="1"/>
  <c r="DC138" i="1"/>
  <c r="DS138" i="1"/>
  <c r="DS142" i="1" s="1"/>
  <c r="DS144" i="1" s="1"/>
  <c r="EM138" i="1"/>
  <c r="FC138" i="1"/>
  <c r="FC142" i="1" s="1"/>
  <c r="FC144" i="1" s="1"/>
  <c r="FW138" i="1"/>
  <c r="Q140" i="1"/>
  <c r="AK140" i="1"/>
  <c r="BA140" i="1"/>
  <c r="BU140" i="1"/>
  <c r="CK140" i="1"/>
  <c r="DE140" i="1"/>
  <c r="DU140" i="1"/>
  <c r="EO140" i="1"/>
  <c r="FE140" i="1"/>
  <c r="M173" i="1"/>
  <c r="CG173" i="1"/>
  <c r="DE173" i="1"/>
  <c r="EC173" i="1"/>
  <c r="FA173" i="1"/>
  <c r="AZ179" i="1"/>
  <c r="AZ138" i="1"/>
  <c r="BL179" i="1"/>
  <c r="BL138" i="1"/>
  <c r="BL142" i="1" s="1"/>
  <c r="BX179" i="1"/>
  <c r="BX138" i="1"/>
  <c r="CJ179" i="1"/>
  <c r="CJ138" i="1"/>
  <c r="CJ142" i="1" s="1"/>
  <c r="CV179" i="1"/>
  <c r="CV138" i="1"/>
  <c r="CV142" i="1" s="1"/>
  <c r="CV144" i="1" s="1"/>
  <c r="DH179" i="1"/>
  <c r="DH138" i="1"/>
  <c r="DT179" i="1"/>
  <c r="DT138" i="1"/>
  <c r="DT142" i="1" s="1"/>
  <c r="EF179" i="1"/>
  <c r="EF138" i="1"/>
  <c r="ER179" i="1"/>
  <c r="ER138" i="1"/>
  <c r="FD179" i="1"/>
  <c r="FD138" i="1"/>
  <c r="FD142" i="1" s="1"/>
  <c r="FD144" i="1" s="1"/>
  <c r="FP179" i="1"/>
  <c r="FP138" i="1"/>
  <c r="FP142" i="1" s="1"/>
  <c r="FP144" i="1" s="1"/>
  <c r="G138" i="1"/>
  <c r="S138" i="1"/>
  <c r="S142" i="1" s="1"/>
  <c r="S144" i="1" s="1"/>
  <c r="AE138" i="1"/>
  <c r="AQ138" i="1"/>
  <c r="BD138" i="1"/>
  <c r="BD142" i="1" s="1"/>
  <c r="BD144" i="1" s="1"/>
  <c r="BT138" i="1"/>
  <c r="BT142" i="1" s="1"/>
  <c r="BT144" i="1" s="1"/>
  <c r="CK138" i="1"/>
  <c r="DD138" i="1"/>
  <c r="DD142" i="1" s="1"/>
  <c r="DD144" i="1" s="1"/>
  <c r="DU138" i="1"/>
  <c r="DU142" i="1" s="1"/>
  <c r="DU144" i="1" s="1"/>
  <c r="EN138" i="1"/>
  <c r="EN142" i="1" s="1"/>
  <c r="EN144" i="1" s="1"/>
  <c r="FX138" i="1"/>
  <c r="FX142" i="1" s="1"/>
  <c r="FX144" i="1" s="1"/>
  <c r="S140" i="1"/>
  <c r="AL140" i="1"/>
  <c r="BC140" i="1"/>
  <c r="BV140" i="1"/>
  <c r="DF140" i="1"/>
  <c r="EP140" i="1"/>
  <c r="BV173" i="1"/>
  <c r="CH173" i="1"/>
  <c r="CT173" i="1"/>
  <c r="DF173" i="1"/>
  <c r="DR173" i="1"/>
  <c r="ED173" i="1"/>
  <c r="EP173" i="1"/>
  <c r="FB173" i="1"/>
  <c r="FN173" i="1"/>
  <c r="H138" i="1"/>
  <c r="H142" i="1" s="1"/>
  <c r="H144" i="1" s="1"/>
  <c r="T138" i="1"/>
  <c r="T142" i="1" s="1"/>
  <c r="T144" i="1" s="1"/>
  <c r="AF138" i="1"/>
  <c r="AR138" i="1"/>
  <c r="AR142" i="1" s="1"/>
  <c r="AR144" i="1" s="1"/>
  <c r="BU138" i="1"/>
  <c r="BU142" i="1" s="1"/>
  <c r="BU144" i="1" s="1"/>
  <c r="DE138" i="1"/>
  <c r="DE142" i="1" s="1"/>
  <c r="DE144" i="1" s="1"/>
  <c r="EO138" i="1"/>
  <c r="EO142" i="1" s="1"/>
  <c r="EO144" i="1" s="1"/>
  <c r="T140" i="1"/>
  <c r="AM140" i="1"/>
  <c r="BD140" i="1"/>
  <c r="BW140" i="1"/>
  <c r="CN140" i="1"/>
  <c r="DX140" i="1"/>
  <c r="EQ140" i="1"/>
  <c r="EQ142" i="1" s="1"/>
  <c r="EQ144" i="1" s="1"/>
  <c r="FH140" i="1"/>
  <c r="C170" i="1"/>
  <c r="C173" i="1"/>
  <c r="AA173" i="1"/>
  <c r="AM173" i="1"/>
  <c r="AY173" i="1"/>
  <c r="BK173" i="1"/>
  <c r="BW173" i="1"/>
  <c r="CI173" i="1"/>
  <c r="DG173" i="1"/>
  <c r="DS173" i="1"/>
  <c r="EE173" i="1"/>
  <c r="EQ173" i="1"/>
  <c r="FC173" i="1"/>
  <c r="FO173" i="1"/>
  <c r="F179" i="1"/>
  <c r="F140" i="1"/>
  <c r="R179" i="1"/>
  <c r="R140" i="1"/>
  <c r="AD179" i="1"/>
  <c r="AD140" i="1"/>
  <c r="AD142" i="1" s="1"/>
  <c r="AD144" i="1" s="1"/>
  <c r="AP179" i="1"/>
  <c r="AP140" i="1"/>
  <c r="BB179" i="1"/>
  <c r="BB140" i="1"/>
  <c r="BN179" i="1"/>
  <c r="BN140" i="1"/>
  <c r="BZ179" i="1"/>
  <c r="BZ140" i="1"/>
  <c r="CL179" i="1"/>
  <c r="CL140" i="1"/>
  <c r="CL142" i="1" s="1"/>
  <c r="CL144" i="1" s="1"/>
  <c r="CX179" i="1"/>
  <c r="CX140" i="1"/>
  <c r="DJ179" i="1"/>
  <c r="DJ140" i="1"/>
  <c r="DV179" i="1"/>
  <c r="DV140" i="1"/>
  <c r="EH179" i="1"/>
  <c r="EH140" i="1"/>
  <c r="ET179" i="1"/>
  <c r="ET140" i="1"/>
  <c r="FF179" i="1"/>
  <c r="FF140" i="1"/>
  <c r="FR179" i="1"/>
  <c r="FR140" i="1"/>
  <c r="FR142" i="1" s="1"/>
  <c r="FR144" i="1" s="1"/>
  <c r="BF138" i="1"/>
  <c r="BV138" i="1"/>
  <c r="BV142" i="1" s="1"/>
  <c r="BV144" i="1" s="1"/>
  <c r="CN138" i="1"/>
  <c r="CN142" i="1" s="1"/>
  <c r="CN144" i="1" s="1"/>
  <c r="DF138" i="1"/>
  <c r="DX138" i="1"/>
  <c r="DX142" i="1" s="1"/>
  <c r="DX144" i="1" s="1"/>
  <c r="EP138" i="1"/>
  <c r="EP142" i="1" s="1"/>
  <c r="EP144" i="1" s="1"/>
  <c r="FH138" i="1"/>
  <c r="D140" i="1"/>
  <c r="V140" i="1"/>
  <c r="AN140" i="1"/>
  <c r="BF140" i="1"/>
  <c r="BX140" i="1"/>
  <c r="CP140" i="1"/>
  <c r="DH140" i="1"/>
  <c r="DZ140" i="1"/>
  <c r="ER140" i="1"/>
  <c r="FJ140" i="1"/>
  <c r="BO179" i="1"/>
  <c r="BO138" i="1"/>
  <c r="BO142" i="1" s="1"/>
  <c r="BO144" i="1" s="1"/>
  <c r="CA179" i="1"/>
  <c r="CA138" i="1"/>
  <c r="CM179" i="1"/>
  <c r="CM138" i="1"/>
  <c r="CM142" i="1" s="1"/>
  <c r="CM144" i="1" s="1"/>
  <c r="CY179" i="1"/>
  <c r="CY138" i="1"/>
  <c r="CY142" i="1" s="1"/>
  <c r="DK179" i="1"/>
  <c r="DK138" i="1"/>
  <c r="DW179" i="1"/>
  <c r="DW138" i="1"/>
  <c r="DW142" i="1" s="1"/>
  <c r="DW144" i="1" s="1"/>
  <c r="EI179" i="1"/>
  <c r="EI138" i="1"/>
  <c r="EI142" i="1" s="1"/>
  <c r="EI144" i="1" s="1"/>
  <c r="EU179" i="1"/>
  <c r="EU138" i="1"/>
  <c r="FG179" i="1"/>
  <c r="FG138" i="1"/>
  <c r="FG142" i="1" s="1"/>
  <c r="FG144" i="1" s="1"/>
  <c r="FS179" i="1"/>
  <c r="FS138" i="1"/>
  <c r="FS142" i="1" s="1"/>
  <c r="FS144" i="1" s="1"/>
  <c r="BW138" i="1"/>
  <c r="BW142" i="1" s="1"/>
  <c r="BW144" i="1" s="1"/>
  <c r="EA142" i="1"/>
  <c r="EA144" i="1" s="1"/>
  <c r="E140" i="1"/>
  <c r="Y140" i="1"/>
  <c r="AO140" i="1"/>
  <c r="BY140" i="1"/>
  <c r="DI140" i="1"/>
  <c r="ES140" i="1"/>
  <c r="E173" i="1"/>
  <c r="Q173" i="1"/>
  <c r="AO173" i="1"/>
  <c r="BA173" i="1"/>
  <c r="K138" i="1"/>
  <c r="K142" i="1" s="1"/>
  <c r="K144" i="1" s="1"/>
  <c r="W138" i="1"/>
  <c r="AI138" i="1"/>
  <c r="AI142" i="1" s="1"/>
  <c r="AI144" i="1" s="1"/>
  <c r="AU138" i="1"/>
  <c r="AU142" i="1" s="1"/>
  <c r="AU144" i="1" s="1"/>
  <c r="BH138" i="1"/>
  <c r="BH142" i="1" s="1"/>
  <c r="BY138" i="1"/>
  <c r="BY142" i="1" s="1"/>
  <c r="BY144" i="1" s="1"/>
  <c r="CR138" i="1"/>
  <c r="CR142" i="1" s="1"/>
  <c r="CR144" i="1" s="1"/>
  <c r="DI138" i="1"/>
  <c r="DI142" i="1" s="1"/>
  <c r="EB138" i="1"/>
  <c r="EB142" i="1" s="1"/>
  <c r="EB144" i="1" s="1"/>
  <c r="ES138" i="1"/>
  <c r="ES142" i="1" s="1"/>
  <c r="ES144" i="1" s="1"/>
  <c r="FL138" i="1"/>
  <c r="FL142" i="1" s="1"/>
  <c r="FL144" i="1" s="1"/>
  <c r="G140" i="1"/>
  <c r="Z140" i="1"/>
  <c r="AQ140" i="1"/>
  <c r="BJ140" i="1"/>
  <c r="CA140" i="1"/>
  <c r="CT140" i="1"/>
  <c r="DK140" i="1"/>
  <c r="ED140" i="1"/>
  <c r="EU140" i="1"/>
  <c r="FN140" i="1"/>
  <c r="F173" i="1"/>
  <c r="R173" i="1"/>
  <c r="AD173" i="1"/>
  <c r="BB173" i="1"/>
  <c r="BN173" i="1"/>
  <c r="CL173" i="1"/>
  <c r="EH173" i="1"/>
  <c r="FF173" i="1"/>
  <c r="K173" i="1"/>
  <c r="W173" i="1"/>
  <c r="AI173" i="1"/>
  <c r="BG173" i="1"/>
  <c r="BS173" i="1"/>
  <c r="CE173" i="1"/>
  <c r="CQ173" i="1"/>
  <c r="DC173" i="1"/>
  <c r="EA173" i="1"/>
  <c r="EM173" i="1"/>
  <c r="EY173" i="1"/>
  <c r="FK173" i="1"/>
  <c r="FW173" i="1"/>
  <c r="L173" i="1"/>
  <c r="X173" i="1"/>
  <c r="AJ173" i="1"/>
  <c r="AV173" i="1"/>
  <c r="BH173" i="1"/>
  <c r="BT173" i="1"/>
  <c r="CF173" i="1"/>
  <c r="DD173" i="1"/>
  <c r="EB173" i="1"/>
  <c r="EN173" i="1"/>
  <c r="EZ173" i="1"/>
  <c r="FL173" i="1"/>
  <c r="FX173" i="1"/>
  <c r="FZ172" i="1"/>
  <c r="D173" i="1"/>
  <c r="P173" i="1"/>
  <c r="AB173" i="1"/>
  <c r="AN173" i="1"/>
  <c r="AZ173" i="1"/>
  <c r="BX173" i="1"/>
  <c r="CJ173" i="1"/>
  <c r="CV173" i="1"/>
  <c r="DH173" i="1"/>
  <c r="DT173" i="1"/>
  <c r="ER173" i="1"/>
  <c r="FD173" i="1"/>
  <c r="FP173" i="1"/>
  <c r="BY173" i="1"/>
  <c r="CK173" i="1"/>
  <c r="CW173" i="1"/>
  <c r="DI173" i="1"/>
  <c r="DU173" i="1"/>
  <c r="EG173" i="1"/>
  <c r="ES173" i="1"/>
  <c r="FE173" i="1"/>
  <c r="FQ173" i="1"/>
  <c r="G173" i="1"/>
  <c r="S173" i="1"/>
  <c r="AE173" i="1"/>
  <c r="AQ173" i="1"/>
  <c r="BC173" i="1"/>
  <c r="CA173" i="1"/>
  <c r="CM173" i="1"/>
  <c r="CY173" i="1"/>
  <c r="DK173" i="1"/>
  <c r="DW173" i="1"/>
  <c r="EU173" i="1"/>
  <c r="FG173" i="1"/>
  <c r="FS173" i="1"/>
  <c r="C290" i="1"/>
  <c r="FZ277" i="1"/>
  <c r="GB277" i="1" s="1"/>
  <c r="FT173" i="1" l="1"/>
  <c r="FT170" i="1"/>
  <c r="BO170" i="1"/>
  <c r="X114" i="1"/>
  <c r="X117" i="1"/>
  <c r="BO173" i="1"/>
  <c r="ER142" i="1"/>
  <c r="ER144" i="1" s="1"/>
  <c r="BX142" i="1"/>
  <c r="BX144" i="1" s="1"/>
  <c r="DC142" i="1"/>
  <c r="DC144" i="1" s="1"/>
  <c r="E142" i="1"/>
  <c r="E144" i="1" s="1"/>
  <c r="D142" i="1"/>
  <c r="D144" i="1" s="1"/>
  <c r="M142" i="1"/>
  <c r="M144" i="1" s="1"/>
  <c r="FI142" i="1"/>
  <c r="FI144" i="1" s="1"/>
  <c r="DM142" i="1"/>
  <c r="DM144" i="1" s="1"/>
  <c r="BQ142" i="1"/>
  <c r="BQ144" i="1" s="1"/>
  <c r="BB142" i="1"/>
  <c r="BB144" i="1" s="1"/>
  <c r="EK173" i="1"/>
  <c r="EK170" i="1"/>
  <c r="AJ170" i="1"/>
  <c r="AJ175" i="1" s="1"/>
  <c r="AJ212" i="1" s="1"/>
  <c r="EC170" i="1"/>
  <c r="EC175" i="1" s="1"/>
  <c r="EC212" i="1" s="1"/>
  <c r="FE170" i="1"/>
  <c r="FE175" i="1" s="1"/>
  <c r="FE212" i="1" s="1"/>
  <c r="CK170" i="1"/>
  <c r="CK175" i="1" s="1"/>
  <c r="CK212" i="1" s="1"/>
  <c r="Q170" i="1"/>
  <c r="Q175" i="1" s="1"/>
  <c r="Q212" i="1" s="1"/>
  <c r="BJ173" i="1"/>
  <c r="BJ170" i="1"/>
  <c r="DE170" i="1"/>
  <c r="DE175" i="1" s="1"/>
  <c r="DE212" i="1" s="1"/>
  <c r="Y170" i="1"/>
  <c r="Y173" i="1"/>
  <c r="FJ195" i="1"/>
  <c r="FJ178" i="1"/>
  <c r="FJ146" i="1"/>
  <c r="FJ108" i="1"/>
  <c r="FJ111" i="1"/>
  <c r="FJ100" i="1"/>
  <c r="FJ105" i="1"/>
  <c r="FJ107" i="1" s="1"/>
  <c r="FJ109" i="1" s="1"/>
  <c r="FJ119" i="1" s="1"/>
  <c r="DN195" i="1"/>
  <c r="DN178" i="1"/>
  <c r="DN150" i="1"/>
  <c r="DN146" i="1"/>
  <c r="DN148" i="1"/>
  <c r="DN108" i="1"/>
  <c r="DN111" i="1"/>
  <c r="DN100" i="1"/>
  <c r="DN105" i="1"/>
  <c r="DN107" i="1" s="1"/>
  <c r="DN109" i="1" s="1"/>
  <c r="DN119" i="1" s="1"/>
  <c r="BR195" i="1"/>
  <c r="BR178" i="1"/>
  <c r="BR146" i="1"/>
  <c r="BR108" i="1"/>
  <c r="BR111" i="1"/>
  <c r="BR100" i="1"/>
  <c r="BR105" i="1"/>
  <c r="BR107" i="1" s="1"/>
  <c r="BR109" i="1" s="1"/>
  <c r="BR119" i="1" s="1"/>
  <c r="V195" i="1"/>
  <c r="V178" i="1"/>
  <c r="V138" i="1"/>
  <c r="V142" i="1" s="1"/>
  <c r="V144" i="1" s="1"/>
  <c r="V148" i="1"/>
  <c r="V108" i="1"/>
  <c r="V111" i="1"/>
  <c r="V100" i="1"/>
  <c r="V105" i="1"/>
  <c r="V107" i="1" s="1"/>
  <c r="AF114" i="1"/>
  <c r="AF117" i="1"/>
  <c r="DZ114" i="1"/>
  <c r="DZ117" i="1"/>
  <c r="K114" i="1"/>
  <c r="K117" i="1"/>
  <c r="EY114" i="1"/>
  <c r="EY117" i="1"/>
  <c r="AJ114" i="1"/>
  <c r="AJ117" i="1"/>
  <c r="FX114" i="1"/>
  <c r="FX117" i="1"/>
  <c r="CS114" i="1"/>
  <c r="CS117" i="1"/>
  <c r="N114" i="1"/>
  <c r="N117" i="1"/>
  <c r="FB114" i="1"/>
  <c r="FB117" i="1"/>
  <c r="CI114" i="1"/>
  <c r="CI117" i="1"/>
  <c r="D117" i="1"/>
  <c r="D114" i="1"/>
  <c r="ER117" i="1"/>
  <c r="ER114" i="1"/>
  <c r="BY117" i="1"/>
  <c r="BY114" i="1"/>
  <c r="F117" i="1"/>
  <c r="F114" i="1"/>
  <c r="ET117" i="1"/>
  <c r="ET114" i="1"/>
  <c r="FU195" i="1"/>
  <c r="FU178" i="1"/>
  <c r="FU148" i="1"/>
  <c r="FU150" i="1" s="1"/>
  <c r="FU146" i="1"/>
  <c r="FU108" i="1"/>
  <c r="FU111" i="1"/>
  <c r="FU100" i="1"/>
  <c r="FU105" i="1"/>
  <c r="FU107" i="1" s="1"/>
  <c r="DY195" i="1"/>
  <c r="DY178" i="1"/>
  <c r="DY156" i="1"/>
  <c r="DY148" i="1"/>
  <c r="DY150" i="1"/>
  <c r="DY154" i="1"/>
  <c r="DY152" i="1"/>
  <c r="DY108" i="1"/>
  <c r="DY111" i="1"/>
  <c r="DY100" i="1"/>
  <c r="DY105" i="1"/>
  <c r="DY107" i="1" s="1"/>
  <c r="CC195" i="1"/>
  <c r="CC178" i="1"/>
  <c r="CC148" i="1"/>
  <c r="CC108" i="1"/>
  <c r="CC111" i="1"/>
  <c r="CC100" i="1"/>
  <c r="CC105" i="1"/>
  <c r="CC107" i="1" s="1"/>
  <c r="AG195" i="1"/>
  <c r="AG178" i="1"/>
  <c r="AG146" i="1"/>
  <c r="AG108" i="1"/>
  <c r="AG111" i="1"/>
  <c r="AG100" i="1"/>
  <c r="AG105" i="1"/>
  <c r="AG107" i="1" s="1"/>
  <c r="EM195" i="1"/>
  <c r="EM178" i="1"/>
  <c r="EM148" i="1"/>
  <c r="EM111" i="1"/>
  <c r="EM100" i="1"/>
  <c r="EM105" i="1"/>
  <c r="EM107" i="1" s="1"/>
  <c r="EM109" i="1" s="1"/>
  <c r="EM119" i="1" s="1"/>
  <c r="EM108" i="1"/>
  <c r="FH195" i="1"/>
  <c r="FH178" i="1"/>
  <c r="FH148" i="1"/>
  <c r="FH108" i="1"/>
  <c r="FH111" i="1"/>
  <c r="FH100" i="1"/>
  <c r="FH105" i="1"/>
  <c r="FH107" i="1" s="1"/>
  <c r="DL195" i="1"/>
  <c r="DL178" i="1"/>
  <c r="DL146" i="1"/>
  <c r="DL148" i="1"/>
  <c r="DL108" i="1"/>
  <c r="DL111" i="1"/>
  <c r="DL140" i="1"/>
  <c r="DL100" i="1"/>
  <c r="DL105" i="1"/>
  <c r="DL107" i="1" s="1"/>
  <c r="BP195" i="1"/>
  <c r="BP178" i="1"/>
  <c r="BP148" i="1"/>
  <c r="BP108" i="1"/>
  <c r="BP111" i="1"/>
  <c r="BP100" i="1"/>
  <c r="BP105" i="1"/>
  <c r="BP107" i="1" s="1"/>
  <c r="T195" i="1"/>
  <c r="T178" i="1"/>
  <c r="T148" i="1"/>
  <c r="T108" i="1"/>
  <c r="T111" i="1"/>
  <c r="T100" i="1"/>
  <c r="T105" i="1"/>
  <c r="T107" i="1" s="1"/>
  <c r="CH195" i="1"/>
  <c r="CH178" i="1"/>
  <c r="CH148" i="1"/>
  <c r="CH100" i="1"/>
  <c r="CH105" i="1"/>
  <c r="CH107" i="1" s="1"/>
  <c r="CH108" i="1"/>
  <c r="CH111" i="1"/>
  <c r="FG195" i="1"/>
  <c r="FG148" i="1"/>
  <c r="FG178" i="1"/>
  <c r="FG105" i="1"/>
  <c r="FG107" i="1" s="1"/>
  <c r="FG109" i="1" s="1"/>
  <c r="FG119" i="1" s="1"/>
  <c r="FG108" i="1"/>
  <c r="FG111" i="1"/>
  <c r="FG100" i="1"/>
  <c r="DK195" i="1"/>
  <c r="DK178" i="1"/>
  <c r="DK146" i="1"/>
  <c r="DK148" i="1"/>
  <c r="DK150" i="1" s="1"/>
  <c r="DK105" i="1"/>
  <c r="DK107" i="1" s="1"/>
  <c r="DK109" i="1" s="1"/>
  <c r="DK119" i="1" s="1"/>
  <c r="DK108" i="1"/>
  <c r="DK111" i="1"/>
  <c r="DK100" i="1"/>
  <c r="BO195" i="1"/>
  <c r="BO178" i="1"/>
  <c r="BO146" i="1"/>
  <c r="BO148" i="1"/>
  <c r="BO150" i="1" s="1"/>
  <c r="BO105" i="1"/>
  <c r="BO107" i="1" s="1"/>
  <c r="BO109" i="1" s="1"/>
  <c r="BO119" i="1" s="1"/>
  <c r="BO108" i="1"/>
  <c r="BO111" i="1"/>
  <c r="BO100" i="1"/>
  <c r="S195" i="1"/>
  <c r="S146" i="1"/>
  <c r="S148" i="1"/>
  <c r="S178" i="1"/>
  <c r="S105" i="1"/>
  <c r="S107" i="1" s="1"/>
  <c r="S109" i="1" s="1"/>
  <c r="S119" i="1" s="1"/>
  <c r="S108" i="1"/>
  <c r="S111" i="1"/>
  <c r="S100" i="1"/>
  <c r="EH178" i="1"/>
  <c r="EH195" i="1"/>
  <c r="EH148" i="1"/>
  <c r="EH105" i="1"/>
  <c r="EH107" i="1" s="1"/>
  <c r="EH108" i="1"/>
  <c r="EH111" i="1"/>
  <c r="EH100" i="1"/>
  <c r="CL178" i="1"/>
  <c r="CL195" i="1"/>
  <c r="CL146" i="1"/>
  <c r="CL105" i="1"/>
  <c r="CL107" i="1" s="1"/>
  <c r="CL108" i="1"/>
  <c r="CL111" i="1"/>
  <c r="CL100" i="1"/>
  <c r="AP178" i="1"/>
  <c r="AP195" i="1"/>
  <c r="AP148" i="1"/>
  <c r="AP150" i="1" s="1"/>
  <c r="AP146" i="1"/>
  <c r="AP105" i="1"/>
  <c r="AP107" i="1" s="1"/>
  <c r="AP108" i="1"/>
  <c r="AP111" i="1"/>
  <c r="AP100" i="1"/>
  <c r="ES178" i="1"/>
  <c r="ES148" i="1"/>
  <c r="ES195" i="1"/>
  <c r="ES100" i="1"/>
  <c r="ES105" i="1"/>
  <c r="ES107" i="1" s="1"/>
  <c r="ES109" i="1" s="1"/>
  <c r="ES119" i="1" s="1"/>
  <c r="ES108" i="1"/>
  <c r="ES111" i="1"/>
  <c r="AY195" i="1"/>
  <c r="AY178" i="1"/>
  <c r="AY100" i="1"/>
  <c r="AY105" i="1"/>
  <c r="AY107" i="1" s="1"/>
  <c r="AY109" i="1" s="1"/>
  <c r="AY119" i="1" s="1"/>
  <c r="AY108" i="1"/>
  <c r="AY148" i="1"/>
  <c r="AY111" i="1"/>
  <c r="EO195" i="1"/>
  <c r="EO178" i="1"/>
  <c r="EO148" i="1"/>
  <c r="EO111" i="1"/>
  <c r="EO100" i="1"/>
  <c r="EO105" i="1"/>
  <c r="EO107" i="1" s="1"/>
  <c r="EO109" i="1" s="1"/>
  <c r="EO119" i="1" s="1"/>
  <c r="EO108" i="1"/>
  <c r="FX195" i="1"/>
  <c r="FX178" i="1"/>
  <c r="FX154" i="1"/>
  <c r="FX156" i="1"/>
  <c r="FX150" i="1"/>
  <c r="FX152" i="1"/>
  <c r="FX148" i="1"/>
  <c r="FX111" i="1"/>
  <c r="FX100" i="1"/>
  <c r="FX105" i="1"/>
  <c r="FX107" i="1" s="1"/>
  <c r="FX108" i="1"/>
  <c r="CV178" i="1"/>
  <c r="CV195" i="1"/>
  <c r="CV148" i="1"/>
  <c r="CV156" i="1"/>
  <c r="CV152" i="1"/>
  <c r="CV100" i="1"/>
  <c r="CV105" i="1"/>
  <c r="CV107" i="1" s="1"/>
  <c r="CV109" i="1" s="1"/>
  <c r="CV119" i="1" s="1"/>
  <c r="CV108" i="1"/>
  <c r="CV154" i="1"/>
  <c r="CV111" i="1"/>
  <c r="CV150" i="1"/>
  <c r="EO173" i="1"/>
  <c r="EO170" i="1"/>
  <c r="EO175" i="1" s="1"/>
  <c r="EO212" i="1" s="1"/>
  <c r="CR170" i="1"/>
  <c r="CR175" i="1" s="1"/>
  <c r="CR212" i="1" s="1"/>
  <c r="DN114" i="1"/>
  <c r="DN117" i="1"/>
  <c r="BM117" i="1"/>
  <c r="BM114" i="1"/>
  <c r="DF142" i="1"/>
  <c r="DF144" i="1" s="1"/>
  <c r="C175" i="1"/>
  <c r="C212" i="1" s="1"/>
  <c r="CK142" i="1"/>
  <c r="CK144" i="1" s="1"/>
  <c r="FV142" i="1"/>
  <c r="FV144" i="1" s="1"/>
  <c r="DB142" i="1"/>
  <c r="DB144" i="1" s="1"/>
  <c r="AP142" i="1"/>
  <c r="AP144" i="1" s="1"/>
  <c r="FW170" i="1"/>
  <c r="FW175" i="1" s="1"/>
  <c r="FW212" i="1" s="1"/>
  <c r="DC170" i="1"/>
  <c r="DC175" i="1" s="1"/>
  <c r="DC212" i="1" s="1"/>
  <c r="AI170" i="1"/>
  <c r="AI175" i="1" s="1"/>
  <c r="AI212" i="1" s="1"/>
  <c r="FJ170" i="1"/>
  <c r="FJ175" i="1" s="1"/>
  <c r="FJ212" i="1" s="1"/>
  <c r="CP170" i="1"/>
  <c r="CP175" i="1" s="1"/>
  <c r="CP212" i="1" s="1"/>
  <c r="V170" i="1"/>
  <c r="V175" i="1" s="1"/>
  <c r="V212" i="1" s="1"/>
  <c r="DY170" i="1"/>
  <c r="DY175" i="1" s="1"/>
  <c r="DY212" i="1" s="1"/>
  <c r="DY173" i="1"/>
  <c r="BE170" i="1"/>
  <c r="BE175" i="1" s="1"/>
  <c r="BE212" i="1" s="1"/>
  <c r="FH173" i="1"/>
  <c r="FH170" i="1"/>
  <c r="CN173" i="1"/>
  <c r="CN170" i="1"/>
  <c r="T173" i="1"/>
  <c r="T170" i="1"/>
  <c r="DW170" i="1"/>
  <c r="DW175" i="1" s="1"/>
  <c r="DW212" i="1" s="1"/>
  <c r="BC170" i="1"/>
  <c r="BC175" i="1" s="1"/>
  <c r="BC212" i="1" s="1"/>
  <c r="X170" i="1"/>
  <c r="X175" i="1" s="1"/>
  <c r="X212" i="1" s="1"/>
  <c r="FR170" i="1"/>
  <c r="FR175" i="1" s="1"/>
  <c r="FR212" i="1" s="1"/>
  <c r="CX170" i="1"/>
  <c r="CX175" i="1" s="1"/>
  <c r="CX212" i="1" s="1"/>
  <c r="AD170" i="1"/>
  <c r="AD175" i="1" s="1"/>
  <c r="AD212" i="1" s="1"/>
  <c r="DT170" i="1"/>
  <c r="DT175" i="1" s="1"/>
  <c r="DT212" i="1" s="1"/>
  <c r="AZ170" i="1"/>
  <c r="AZ175" i="1" s="1"/>
  <c r="AZ212" i="1" s="1"/>
  <c r="FB170" i="1"/>
  <c r="FB175" i="1" s="1"/>
  <c r="FB212" i="1" s="1"/>
  <c r="FC170" i="1"/>
  <c r="FC175" i="1" s="1"/>
  <c r="FC212" i="1" s="1"/>
  <c r="CI170" i="1"/>
  <c r="CI175" i="1" s="1"/>
  <c r="CI212" i="1" s="1"/>
  <c r="O170" i="1"/>
  <c r="O175" i="1" s="1"/>
  <c r="O212" i="1" s="1"/>
  <c r="O173" i="1"/>
  <c r="BH170" i="1"/>
  <c r="BH175" i="1" s="1"/>
  <c r="BH212" i="1" s="1"/>
  <c r="CS195" i="1"/>
  <c r="CS178" i="1"/>
  <c r="CS148" i="1"/>
  <c r="CS152" i="1"/>
  <c r="CS154" i="1"/>
  <c r="CS156" i="1"/>
  <c r="CS150" i="1"/>
  <c r="CS111" i="1"/>
  <c r="CS100" i="1"/>
  <c r="CS105" i="1"/>
  <c r="CS107" i="1" s="1"/>
  <c r="CS109" i="1" s="1"/>
  <c r="CS119" i="1" s="1"/>
  <c r="CS108" i="1"/>
  <c r="CO114" i="1"/>
  <c r="CO117" i="1"/>
  <c r="EL114" i="1"/>
  <c r="EL117" i="1"/>
  <c r="W114" i="1"/>
  <c r="W117" i="1"/>
  <c r="FK114" i="1"/>
  <c r="FK117" i="1"/>
  <c r="AV114" i="1"/>
  <c r="AV117" i="1"/>
  <c r="FS117" i="1"/>
  <c r="FS114" i="1"/>
  <c r="DE114" i="1"/>
  <c r="DE117" i="1"/>
  <c r="Z114" i="1"/>
  <c r="Z117" i="1"/>
  <c r="FN114" i="1"/>
  <c r="FN117" i="1"/>
  <c r="CU114" i="1"/>
  <c r="CU117" i="1"/>
  <c r="P117" i="1"/>
  <c r="P114" i="1"/>
  <c r="FD117" i="1"/>
  <c r="FD114" i="1"/>
  <c r="CK117" i="1"/>
  <c r="CK114" i="1"/>
  <c r="R117" i="1"/>
  <c r="R114" i="1"/>
  <c r="FF117" i="1"/>
  <c r="FF114" i="1"/>
  <c r="CJ178" i="1"/>
  <c r="CJ195" i="1"/>
  <c r="CJ146" i="1"/>
  <c r="CJ148" i="1"/>
  <c r="CJ150" i="1"/>
  <c r="CJ100" i="1"/>
  <c r="CJ105" i="1"/>
  <c r="CJ107" i="1" s="1"/>
  <c r="CJ109" i="1" s="1"/>
  <c r="CJ119" i="1" s="1"/>
  <c r="CJ108" i="1"/>
  <c r="CJ111" i="1"/>
  <c r="AI195" i="1"/>
  <c r="AI178" i="1"/>
  <c r="AI148" i="1"/>
  <c r="AI111" i="1"/>
  <c r="AI100" i="1"/>
  <c r="AI105" i="1"/>
  <c r="AI107" i="1" s="1"/>
  <c r="AI108" i="1"/>
  <c r="FW195" i="1"/>
  <c r="FW178" i="1"/>
  <c r="FW148" i="1"/>
  <c r="FW111" i="1"/>
  <c r="FW100" i="1"/>
  <c r="FW105" i="1"/>
  <c r="FW107" i="1" s="1"/>
  <c r="FW108" i="1"/>
  <c r="M195" i="1"/>
  <c r="M178" i="1"/>
  <c r="M148" i="1"/>
  <c r="M150" i="1"/>
  <c r="M146" i="1"/>
  <c r="M111" i="1"/>
  <c r="M100" i="1"/>
  <c r="M105" i="1"/>
  <c r="M107" i="1" s="1"/>
  <c r="M108" i="1"/>
  <c r="E178" i="1"/>
  <c r="E195" i="1"/>
  <c r="E146" i="1"/>
  <c r="E148" i="1"/>
  <c r="E150" i="1"/>
  <c r="E100" i="1"/>
  <c r="E105" i="1"/>
  <c r="E107" i="1" s="1"/>
  <c r="E109" i="1" s="1"/>
  <c r="E119" i="1" s="1"/>
  <c r="E108" i="1"/>
  <c r="E111" i="1"/>
  <c r="CQ195" i="1"/>
  <c r="CQ178" i="1"/>
  <c r="CQ146" i="1"/>
  <c r="CQ150" i="1" s="1"/>
  <c r="CQ138" i="1"/>
  <c r="CQ142" i="1" s="1"/>
  <c r="CQ144" i="1" s="1"/>
  <c r="CQ148" i="1"/>
  <c r="CQ111" i="1"/>
  <c r="CQ100" i="1"/>
  <c r="CQ105" i="1"/>
  <c r="CQ107" i="1" s="1"/>
  <c r="CQ108" i="1"/>
  <c r="D195" i="1"/>
  <c r="D178" i="1"/>
  <c r="D146" i="1"/>
  <c r="D148" i="1"/>
  <c r="D150" i="1"/>
  <c r="D100" i="1"/>
  <c r="D105" i="1"/>
  <c r="D107" i="1" s="1"/>
  <c r="D109" i="1" s="1"/>
  <c r="D119" i="1" s="1"/>
  <c r="D108" i="1"/>
  <c r="D111" i="1"/>
  <c r="C88" i="1"/>
  <c r="FZ83" i="1"/>
  <c r="AH170" i="1"/>
  <c r="AH175" i="1" s="1"/>
  <c r="AH212" i="1" s="1"/>
  <c r="AP170" i="1"/>
  <c r="EF170" i="1"/>
  <c r="EW114" i="1"/>
  <c r="EW117" i="1"/>
  <c r="EH117" i="1"/>
  <c r="EH114" i="1"/>
  <c r="BM195" i="1"/>
  <c r="BM178" i="1"/>
  <c r="BM148" i="1"/>
  <c r="BM100" i="1"/>
  <c r="BM105" i="1"/>
  <c r="BM107" i="1" s="1"/>
  <c r="BM109" i="1" s="1"/>
  <c r="BM119" i="1" s="1"/>
  <c r="BM108" i="1"/>
  <c r="BM111" i="1"/>
  <c r="C304" i="1"/>
  <c r="FZ304" i="1" s="1"/>
  <c r="FZ290" i="1"/>
  <c r="GB290" i="1" s="1"/>
  <c r="EF142" i="1"/>
  <c r="EF144" i="1" s="1"/>
  <c r="BS142" i="1"/>
  <c r="BS144" i="1" s="1"/>
  <c r="FT142" i="1"/>
  <c r="FT144" i="1" s="1"/>
  <c r="EZ142" i="1"/>
  <c r="EZ144" i="1" s="1"/>
  <c r="FN142" i="1"/>
  <c r="FN144" i="1" s="1"/>
  <c r="BE142" i="1"/>
  <c r="BE144" i="1" s="1"/>
  <c r="I142" i="1"/>
  <c r="I144" i="1" s="1"/>
  <c r="DR170" i="1"/>
  <c r="DR175" i="1" s="1"/>
  <c r="DR212" i="1" s="1"/>
  <c r="ES170" i="1"/>
  <c r="ES175" i="1" s="1"/>
  <c r="ES212" i="1" s="1"/>
  <c r="BY170" i="1"/>
  <c r="BY175" i="1" s="1"/>
  <c r="BY212" i="1" s="1"/>
  <c r="E170" i="1"/>
  <c r="E175" i="1" s="1"/>
  <c r="E212" i="1" s="1"/>
  <c r="FA170" i="1"/>
  <c r="FA175" i="1" s="1"/>
  <c r="FA212" i="1" s="1"/>
  <c r="FQ178" i="1"/>
  <c r="FQ195" i="1"/>
  <c r="FQ146" i="1"/>
  <c r="FQ148" i="1"/>
  <c r="FQ150" i="1" s="1"/>
  <c r="FQ100" i="1"/>
  <c r="FQ105" i="1"/>
  <c r="FQ107" i="1" s="1"/>
  <c r="FQ108" i="1"/>
  <c r="FQ111" i="1"/>
  <c r="CS173" i="1"/>
  <c r="CS170" i="1"/>
  <c r="J114" i="1"/>
  <c r="J117" i="1"/>
  <c r="EX114" i="1"/>
  <c r="EX117" i="1"/>
  <c r="AI114" i="1"/>
  <c r="AI117" i="1"/>
  <c r="FW114" i="1"/>
  <c r="FW117" i="1"/>
  <c r="BH114" i="1"/>
  <c r="BH117" i="1"/>
  <c r="BP114" i="1"/>
  <c r="BP117" i="1"/>
  <c r="DQ114" i="1"/>
  <c r="DQ117" i="1"/>
  <c r="AL114" i="1"/>
  <c r="AL117" i="1"/>
  <c r="EU117" i="1"/>
  <c r="EU114" i="1"/>
  <c r="DG114" i="1"/>
  <c r="DG117" i="1"/>
  <c r="AB117" i="1"/>
  <c r="AB114" i="1"/>
  <c r="FP117" i="1"/>
  <c r="FP114" i="1"/>
  <c r="CW117" i="1"/>
  <c r="CW114" i="1"/>
  <c r="AD117" i="1"/>
  <c r="AD114" i="1"/>
  <c r="FR117" i="1"/>
  <c r="FR114" i="1"/>
  <c r="DU195" i="1"/>
  <c r="DU178" i="1"/>
  <c r="DU148" i="1"/>
  <c r="DU100" i="1"/>
  <c r="DU105" i="1"/>
  <c r="DU107" i="1" s="1"/>
  <c r="DU109" i="1" s="1"/>
  <c r="DU119" i="1" s="1"/>
  <c r="DU108" i="1"/>
  <c r="DU111" i="1"/>
  <c r="FI195" i="1"/>
  <c r="FI178" i="1"/>
  <c r="FI148" i="1"/>
  <c r="FI146" i="1"/>
  <c r="FI108" i="1"/>
  <c r="FI111" i="1"/>
  <c r="FI100" i="1"/>
  <c r="FI105" i="1"/>
  <c r="FI107" i="1" s="1"/>
  <c r="FI109" i="1" s="1"/>
  <c r="FI119" i="1" s="1"/>
  <c r="DM195" i="1"/>
  <c r="DM178" i="1"/>
  <c r="DM148" i="1"/>
  <c r="DM108" i="1"/>
  <c r="DM111" i="1"/>
  <c r="DM100" i="1"/>
  <c r="DM105" i="1"/>
  <c r="DM107" i="1" s="1"/>
  <c r="DM109" i="1" s="1"/>
  <c r="DM119" i="1" s="1"/>
  <c r="BQ195" i="1"/>
  <c r="BQ178" i="1"/>
  <c r="BQ148" i="1"/>
  <c r="BQ146" i="1"/>
  <c r="BQ108" i="1"/>
  <c r="BQ111" i="1"/>
  <c r="BQ100" i="1"/>
  <c r="BQ105" i="1"/>
  <c r="BQ107" i="1" s="1"/>
  <c r="BQ109" i="1" s="1"/>
  <c r="BQ119" i="1" s="1"/>
  <c r="U195" i="1"/>
  <c r="U178" i="1"/>
  <c r="U148" i="1"/>
  <c r="U108" i="1"/>
  <c r="U111" i="1"/>
  <c r="U100" i="1"/>
  <c r="U105" i="1"/>
  <c r="U107" i="1" s="1"/>
  <c r="U109" i="1" s="1"/>
  <c r="U119" i="1" s="1"/>
  <c r="BG195" i="1"/>
  <c r="BG178" i="1"/>
  <c r="BG146" i="1"/>
  <c r="BG150" i="1" s="1"/>
  <c r="BG138" i="1"/>
  <c r="BG142" i="1" s="1"/>
  <c r="BG144" i="1" s="1"/>
  <c r="BG148" i="1"/>
  <c r="BG111" i="1"/>
  <c r="BG100" i="1"/>
  <c r="BG105" i="1"/>
  <c r="BG107" i="1" s="1"/>
  <c r="BG109" i="1" s="1"/>
  <c r="BG119" i="1" s="1"/>
  <c r="BG108" i="1"/>
  <c r="DF178" i="1"/>
  <c r="DF195" i="1"/>
  <c r="DF146" i="1"/>
  <c r="DF148" i="1"/>
  <c r="DF150" i="1"/>
  <c r="DF100" i="1"/>
  <c r="DF105" i="1"/>
  <c r="DF107" i="1" s="1"/>
  <c r="DF109" i="1" s="1"/>
  <c r="DF119" i="1" s="1"/>
  <c r="DF108" i="1"/>
  <c r="DF111" i="1"/>
  <c r="FC195" i="1"/>
  <c r="FC178" i="1"/>
  <c r="FC146" i="1"/>
  <c r="FC100" i="1"/>
  <c r="FC105" i="1"/>
  <c r="FC107" i="1" s="1"/>
  <c r="FC109" i="1" s="1"/>
  <c r="FC119" i="1" s="1"/>
  <c r="FC108" i="1"/>
  <c r="FC111" i="1"/>
  <c r="BW195" i="1"/>
  <c r="BW178" i="1"/>
  <c r="BW146" i="1"/>
  <c r="BW100" i="1"/>
  <c r="BW105" i="1"/>
  <c r="BW107" i="1" s="1"/>
  <c r="BW109" i="1" s="1"/>
  <c r="BW119" i="1" s="1"/>
  <c r="BW108" i="1"/>
  <c r="BW111" i="1"/>
  <c r="BJ195" i="1"/>
  <c r="BJ178" i="1"/>
  <c r="BJ146" i="1"/>
  <c r="BJ100" i="1"/>
  <c r="BJ105" i="1"/>
  <c r="BJ107" i="1" s="1"/>
  <c r="BJ109" i="1" s="1"/>
  <c r="BJ119" i="1" s="1"/>
  <c r="BJ108" i="1"/>
  <c r="BJ111" i="1"/>
  <c r="BU195" i="1"/>
  <c r="BU178" i="1"/>
  <c r="BU148" i="1"/>
  <c r="BU152" i="1"/>
  <c r="BU154" i="1"/>
  <c r="BU156" i="1"/>
  <c r="BU150" i="1"/>
  <c r="BU111" i="1"/>
  <c r="BU100" i="1"/>
  <c r="BU105" i="1"/>
  <c r="BU107" i="1" s="1"/>
  <c r="BU108" i="1"/>
  <c r="FL195" i="1"/>
  <c r="FL178" i="1"/>
  <c r="FL146" i="1"/>
  <c r="FL111" i="1"/>
  <c r="FL100" i="1"/>
  <c r="FL105" i="1"/>
  <c r="FL107" i="1" s="1"/>
  <c r="FL108" i="1"/>
  <c r="DC195" i="1"/>
  <c r="DC178" i="1"/>
  <c r="DC150" i="1"/>
  <c r="DC152" i="1"/>
  <c r="DC154" i="1"/>
  <c r="DC148" i="1"/>
  <c r="DC156" i="1"/>
  <c r="DC111" i="1"/>
  <c r="DC100" i="1"/>
  <c r="DC105" i="1"/>
  <c r="DC107" i="1" s="1"/>
  <c r="DC108" i="1"/>
  <c r="AC178" i="1"/>
  <c r="AC195" i="1"/>
  <c r="AC146" i="1"/>
  <c r="AC100" i="1"/>
  <c r="AC105" i="1"/>
  <c r="AC107" i="1" s="1"/>
  <c r="AC109" i="1" s="1"/>
  <c r="AC119" i="1" s="1"/>
  <c r="AC108" i="1"/>
  <c r="AC111" i="1"/>
  <c r="DD178" i="1"/>
  <c r="DD195" i="1"/>
  <c r="DD148" i="1"/>
  <c r="DD111" i="1"/>
  <c r="DD100" i="1"/>
  <c r="DD105" i="1"/>
  <c r="DD107" i="1" s="1"/>
  <c r="DD108" i="1"/>
  <c r="DE195" i="1"/>
  <c r="DE178" i="1"/>
  <c r="DE148" i="1"/>
  <c r="DE152" i="1"/>
  <c r="DE154" i="1"/>
  <c r="DE156" i="1"/>
  <c r="DE150" i="1"/>
  <c r="DE111" i="1"/>
  <c r="DE100" i="1"/>
  <c r="DE105" i="1"/>
  <c r="DE107" i="1" s="1"/>
  <c r="DE109" i="1" s="1"/>
  <c r="DE119" i="1" s="1"/>
  <c r="DE108" i="1"/>
  <c r="CU170" i="1"/>
  <c r="EP114" i="1"/>
  <c r="EP117" i="1"/>
  <c r="AB178" i="1"/>
  <c r="AB195" i="1"/>
  <c r="AB146" i="1"/>
  <c r="AB100" i="1"/>
  <c r="AB105" i="1"/>
  <c r="AB107" i="1" s="1"/>
  <c r="AB108" i="1"/>
  <c r="AB111" i="1"/>
  <c r="CR173" i="1"/>
  <c r="FJ142" i="1"/>
  <c r="FJ144" i="1" s="1"/>
  <c r="CP142" i="1"/>
  <c r="CP144" i="1" s="1"/>
  <c r="R142" i="1"/>
  <c r="R144" i="1" s="1"/>
  <c r="FK170" i="1"/>
  <c r="FK175" i="1" s="1"/>
  <c r="FK212" i="1" s="1"/>
  <c r="CQ170" i="1"/>
  <c r="CQ175" i="1" s="1"/>
  <c r="CQ212" i="1" s="1"/>
  <c r="W170" i="1"/>
  <c r="W175" i="1" s="1"/>
  <c r="W212" i="1" s="1"/>
  <c r="L170" i="1"/>
  <c r="L175" i="1" s="1"/>
  <c r="L212" i="1" s="1"/>
  <c r="EX170" i="1"/>
  <c r="EX175" i="1" s="1"/>
  <c r="EX212" i="1" s="1"/>
  <c r="CD170" i="1"/>
  <c r="CD175" i="1" s="1"/>
  <c r="CD212" i="1" s="1"/>
  <c r="J170" i="1"/>
  <c r="J175" i="1" s="1"/>
  <c r="J212" i="1" s="1"/>
  <c r="DM173" i="1"/>
  <c r="DM170" i="1"/>
  <c r="AS170" i="1"/>
  <c r="AS175" i="1" s="1"/>
  <c r="AS212" i="1" s="1"/>
  <c r="EV170" i="1"/>
  <c r="EV175" i="1" s="1"/>
  <c r="EV212" i="1" s="1"/>
  <c r="EV173" i="1"/>
  <c r="CB170" i="1"/>
  <c r="CB173" i="1"/>
  <c r="H170" i="1"/>
  <c r="H173" i="1"/>
  <c r="FZ173" i="1" s="1"/>
  <c r="EG178" i="1"/>
  <c r="EG195" i="1"/>
  <c r="EG148" i="1"/>
  <c r="EG100" i="1"/>
  <c r="EG105" i="1"/>
  <c r="EG107" i="1" s="1"/>
  <c r="EG109" i="1" s="1"/>
  <c r="EG119" i="1" s="1"/>
  <c r="EG108" i="1"/>
  <c r="EG111" i="1"/>
  <c r="DK170" i="1"/>
  <c r="DK175" i="1" s="1"/>
  <c r="DK212" i="1" s="1"/>
  <c r="AQ170" i="1"/>
  <c r="AQ175" i="1" s="1"/>
  <c r="AQ212" i="1" s="1"/>
  <c r="BV170" i="1"/>
  <c r="BV175" i="1" s="1"/>
  <c r="BV212" i="1" s="1"/>
  <c r="FF170" i="1"/>
  <c r="FF175" i="1" s="1"/>
  <c r="FF212" i="1" s="1"/>
  <c r="CL170" i="1"/>
  <c r="CL175" i="1" s="1"/>
  <c r="CL212" i="1" s="1"/>
  <c r="R170" i="1"/>
  <c r="R175" i="1" s="1"/>
  <c r="R212" i="1" s="1"/>
  <c r="DH170" i="1"/>
  <c r="DH175" i="1" s="1"/>
  <c r="DH212" i="1" s="1"/>
  <c r="AN170" i="1"/>
  <c r="AN175" i="1" s="1"/>
  <c r="AN212" i="1" s="1"/>
  <c r="CT170" i="1"/>
  <c r="CT175" i="1" s="1"/>
  <c r="CT212" i="1" s="1"/>
  <c r="EQ170" i="1"/>
  <c r="EQ175" i="1" s="1"/>
  <c r="EQ212" i="1" s="1"/>
  <c r="BW170" i="1"/>
  <c r="BW175" i="1" s="1"/>
  <c r="BW212" i="1" s="1"/>
  <c r="EX195" i="1"/>
  <c r="EX178" i="1"/>
  <c r="EX148" i="1"/>
  <c r="EX108" i="1"/>
  <c r="EX111" i="1"/>
  <c r="EX100" i="1"/>
  <c r="EX105" i="1"/>
  <c r="EX107" i="1" s="1"/>
  <c r="DB195" i="1"/>
  <c r="DB156" i="1"/>
  <c r="DB178" i="1"/>
  <c r="DB152" i="1"/>
  <c r="DB154" i="1"/>
  <c r="DB148" i="1"/>
  <c r="DB150" i="1"/>
  <c r="DB108" i="1"/>
  <c r="DB111" i="1"/>
  <c r="DB100" i="1"/>
  <c r="DB105" i="1"/>
  <c r="DB107" i="1" s="1"/>
  <c r="DB109" i="1" s="1"/>
  <c r="DB119" i="1" s="1"/>
  <c r="BF195" i="1"/>
  <c r="BF178" i="1"/>
  <c r="BF146" i="1"/>
  <c r="BF108" i="1"/>
  <c r="BF111" i="1"/>
  <c r="BF100" i="1"/>
  <c r="BF105" i="1"/>
  <c r="BF107" i="1" s="1"/>
  <c r="J195" i="1"/>
  <c r="J178" i="1"/>
  <c r="J148" i="1"/>
  <c r="J138" i="1"/>
  <c r="J142" i="1" s="1"/>
  <c r="J144" i="1" s="1"/>
  <c r="J146" i="1"/>
  <c r="J150" i="1" s="1"/>
  <c r="J108" i="1"/>
  <c r="J111" i="1"/>
  <c r="J100" i="1"/>
  <c r="J105" i="1"/>
  <c r="J107" i="1" s="1"/>
  <c r="V114" i="1"/>
  <c r="V117" i="1"/>
  <c r="FJ114" i="1"/>
  <c r="FJ117" i="1"/>
  <c r="AU114" i="1"/>
  <c r="AU117" i="1"/>
  <c r="AE117" i="1"/>
  <c r="AE114" i="1"/>
  <c r="BT114" i="1"/>
  <c r="BT117" i="1"/>
  <c r="FT114" i="1"/>
  <c r="FT117" i="1"/>
  <c r="EC114" i="1"/>
  <c r="EC117" i="1"/>
  <c r="AX114" i="1"/>
  <c r="AX117" i="1"/>
  <c r="T114" i="1"/>
  <c r="T117" i="1"/>
  <c r="DS114" i="1"/>
  <c r="DS117" i="1"/>
  <c r="AN117" i="1"/>
  <c r="AN114" i="1"/>
  <c r="BC117" i="1"/>
  <c r="BC114" i="1"/>
  <c r="DI117" i="1"/>
  <c r="DI114" i="1"/>
  <c r="AP117" i="1"/>
  <c r="AP114" i="1"/>
  <c r="EV195" i="1"/>
  <c r="EV178" i="1"/>
  <c r="EV148" i="1"/>
  <c r="EV108" i="1"/>
  <c r="EV140" i="1"/>
  <c r="EV142" i="1" s="1"/>
  <c r="EV144" i="1" s="1"/>
  <c r="EV111" i="1"/>
  <c r="EV100" i="1"/>
  <c r="EV105" i="1"/>
  <c r="EV107" i="1" s="1"/>
  <c r="CZ195" i="1"/>
  <c r="CZ178" i="1"/>
  <c r="CZ146" i="1"/>
  <c r="CZ148" i="1"/>
  <c r="CZ108" i="1"/>
  <c r="CZ111" i="1"/>
  <c r="CZ100" i="1"/>
  <c r="CZ105" i="1"/>
  <c r="CZ107" i="1" s="1"/>
  <c r="BD195" i="1"/>
  <c r="BD178" i="1"/>
  <c r="BD146" i="1"/>
  <c r="BD108" i="1"/>
  <c r="BD111" i="1"/>
  <c r="BD100" i="1"/>
  <c r="BD105" i="1"/>
  <c r="BD107" i="1" s="1"/>
  <c r="H195" i="1"/>
  <c r="H178" i="1"/>
  <c r="H146" i="1"/>
  <c r="H108" i="1"/>
  <c r="H111" i="1"/>
  <c r="H100" i="1"/>
  <c r="H105" i="1"/>
  <c r="H107" i="1" s="1"/>
  <c r="CK178" i="1"/>
  <c r="CK195" i="1"/>
  <c r="CK146" i="1"/>
  <c r="CK100" i="1"/>
  <c r="CK105" i="1"/>
  <c r="CK107" i="1" s="1"/>
  <c r="CK108" i="1"/>
  <c r="CK111" i="1"/>
  <c r="AX178" i="1"/>
  <c r="AX195" i="1"/>
  <c r="AX148" i="1"/>
  <c r="AX100" i="1"/>
  <c r="AX105" i="1"/>
  <c r="AX107" i="1" s="1"/>
  <c r="AX108" i="1"/>
  <c r="AX111" i="1"/>
  <c r="EU195" i="1"/>
  <c r="EU178" i="1"/>
  <c r="EU146" i="1"/>
  <c r="EU148" i="1"/>
  <c r="EU150" i="1"/>
  <c r="EU105" i="1"/>
  <c r="EU107" i="1" s="1"/>
  <c r="EU109" i="1" s="1"/>
  <c r="EU119" i="1" s="1"/>
  <c r="EU108" i="1"/>
  <c r="EU111" i="1"/>
  <c r="EU100" i="1"/>
  <c r="CY195" i="1"/>
  <c r="CY178" i="1"/>
  <c r="CY148" i="1"/>
  <c r="CY105" i="1"/>
  <c r="CY107" i="1" s="1"/>
  <c r="CY109" i="1" s="1"/>
  <c r="CY119" i="1" s="1"/>
  <c r="CY108" i="1"/>
  <c r="CY111" i="1"/>
  <c r="CY100" i="1"/>
  <c r="BC195" i="1"/>
  <c r="BC178" i="1"/>
  <c r="BC146" i="1"/>
  <c r="BC148" i="1"/>
  <c r="BC150" i="1"/>
  <c r="BC105" i="1"/>
  <c r="BC107" i="1" s="1"/>
  <c r="BC109" i="1" s="1"/>
  <c r="BC119" i="1" s="1"/>
  <c r="BC108" i="1"/>
  <c r="BC111" i="1"/>
  <c r="BC100" i="1"/>
  <c r="G195" i="1"/>
  <c r="G146" i="1"/>
  <c r="G178" i="1"/>
  <c r="G105" i="1"/>
  <c r="G107" i="1" s="1"/>
  <c r="G109" i="1" s="1"/>
  <c r="G119" i="1" s="1"/>
  <c r="G108" i="1"/>
  <c r="G111" i="1"/>
  <c r="G100" i="1"/>
  <c r="DQ195" i="1"/>
  <c r="DQ178" i="1"/>
  <c r="DQ146" i="1"/>
  <c r="DQ111" i="1"/>
  <c r="DQ100" i="1"/>
  <c r="DQ105" i="1"/>
  <c r="DQ107" i="1" s="1"/>
  <c r="DQ108" i="1"/>
  <c r="FR178" i="1"/>
  <c r="FR195" i="1"/>
  <c r="FR152" i="1"/>
  <c r="FR154" i="1"/>
  <c r="FR148" i="1"/>
  <c r="FR150" i="1"/>
  <c r="FR156" i="1"/>
  <c r="FR105" i="1"/>
  <c r="FR107" i="1" s="1"/>
  <c r="FR109" i="1" s="1"/>
  <c r="FR119" i="1" s="1"/>
  <c r="FR108" i="1"/>
  <c r="FR111" i="1"/>
  <c r="FR100" i="1"/>
  <c r="DV195" i="1"/>
  <c r="DV178" i="1"/>
  <c r="DV148" i="1"/>
  <c r="DV105" i="1"/>
  <c r="DV107" i="1" s="1"/>
  <c r="DV109" i="1" s="1"/>
  <c r="DV119" i="1" s="1"/>
  <c r="DV108" i="1"/>
  <c r="DV111" i="1"/>
  <c r="DV100" i="1"/>
  <c r="BZ178" i="1"/>
  <c r="BZ195" i="1"/>
  <c r="BZ148" i="1"/>
  <c r="BZ105" i="1"/>
  <c r="BZ107" i="1" s="1"/>
  <c r="BZ109" i="1" s="1"/>
  <c r="BZ119" i="1" s="1"/>
  <c r="BZ108" i="1"/>
  <c r="BZ111" i="1"/>
  <c r="BZ138" i="1"/>
  <c r="BZ142" i="1" s="1"/>
  <c r="BZ144" i="1" s="1"/>
  <c r="BZ100" i="1"/>
  <c r="R178" i="1"/>
  <c r="R195" i="1"/>
  <c r="R148" i="1"/>
  <c r="R150" i="1"/>
  <c r="R146" i="1"/>
  <c r="R105" i="1"/>
  <c r="R107" i="1" s="1"/>
  <c r="R108" i="1"/>
  <c r="R111" i="1"/>
  <c r="R100" i="1"/>
  <c r="DI178" i="1"/>
  <c r="DI195" i="1"/>
  <c r="DI146" i="1"/>
  <c r="DI150" i="1" s="1"/>
  <c r="DI100" i="1"/>
  <c r="DI105" i="1"/>
  <c r="DI107" i="1" s="1"/>
  <c r="DI108" i="1"/>
  <c r="DI148" i="1"/>
  <c r="DI111" i="1"/>
  <c r="O195" i="1"/>
  <c r="O178" i="1"/>
  <c r="O146" i="1"/>
  <c r="O100" i="1"/>
  <c r="O105" i="1"/>
  <c r="O107" i="1" s="1"/>
  <c r="O109" i="1" s="1"/>
  <c r="O119" i="1" s="1"/>
  <c r="O108" i="1"/>
  <c r="O111" i="1"/>
  <c r="CU195" i="1"/>
  <c r="CU178" i="1"/>
  <c r="CU150" i="1"/>
  <c r="CU154" i="1"/>
  <c r="CU156" i="1"/>
  <c r="CU152" i="1"/>
  <c r="CU148" i="1"/>
  <c r="CU100" i="1"/>
  <c r="CU105" i="1"/>
  <c r="CU107" i="1" s="1"/>
  <c r="CU108" i="1"/>
  <c r="CU111" i="1"/>
  <c r="EB178" i="1"/>
  <c r="EB195" i="1"/>
  <c r="EB148" i="1"/>
  <c r="EB150" i="1" s="1"/>
  <c r="EB146" i="1"/>
  <c r="EB111" i="1"/>
  <c r="EB100" i="1"/>
  <c r="EB105" i="1"/>
  <c r="EB107" i="1" s="1"/>
  <c r="EB108" i="1"/>
  <c r="EN195" i="1"/>
  <c r="EN178" i="1"/>
  <c r="EN146" i="1"/>
  <c r="EN148" i="1"/>
  <c r="EN150" i="1"/>
  <c r="EN111" i="1"/>
  <c r="EN100" i="1"/>
  <c r="EN105" i="1"/>
  <c r="EN107" i="1" s="1"/>
  <c r="EN108" i="1"/>
  <c r="EI170" i="1"/>
  <c r="FL114" i="1"/>
  <c r="FL117" i="1"/>
  <c r="ED178" i="1"/>
  <c r="ED195" i="1"/>
  <c r="ED146" i="1"/>
  <c r="ED100" i="1"/>
  <c r="ED105" i="1"/>
  <c r="ED107" i="1" s="1"/>
  <c r="ED109" i="1" s="1"/>
  <c r="ED119" i="1" s="1"/>
  <c r="ED108" i="1"/>
  <c r="ED111" i="1"/>
  <c r="EU142" i="1"/>
  <c r="EU144" i="1" s="1"/>
  <c r="CA142" i="1"/>
  <c r="CA144" i="1" s="1"/>
  <c r="BF142" i="1"/>
  <c r="BF144" i="1" s="1"/>
  <c r="AQ142" i="1"/>
  <c r="AQ144" i="1" s="1"/>
  <c r="AZ142" i="1"/>
  <c r="AZ144" i="1" s="1"/>
  <c r="EJ142" i="1"/>
  <c r="EJ144" i="1" s="1"/>
  <c r="DP142" i="1"/>
  <c r="DP144" i="1" s="1"/>
  <c r="ED142" i="1"/>
  <c r="ED144" i="1" s="1"/>
  <c r="EW142" i="1"/>
  <c r="EW144" i="1" s="1"/>
  <c r="F142" i="1"/>
  <c r="F144" i="1" s="1"/>
  <c r="EG170" i="1"/>
  <c r="EG175" i="1" s="1"/>
  <c r="EG212" i="1" s="1"/>
  <c r="BM173" i="1"/>
  <c r="BM170" i="1"/>
  <c r="FL170" i="1"/>
  <c r="FL175" i="1" s="1"/>
  <c r="FL212" i="1" s="1"/>
  <c r="CG170" i="1"/>
  <c r="CG175" i="1" s="1"/>
  <c r="CG212" i="1" s="1"/>
  <c r="BI195" i="1"/>
  <c r="BI178" i="1"/>
  <c r="BI148" i="1"/>
  <c r="BI140" i="1"/>
  <c r="BI138" i="1"/>
  <c r="BI111" i="1"/>
  <c r="BI100" i="1"/>
  <c r="BI105" i="1"/>
  <c r="BI107" i="1" s="1"/>
  <c r="BI109" i="1" s="1"/>
  <c r="BI119" i="1" s="1"/>
  <c r="BI108" i="1"/>
  <c r="AH114" i="1"/>
  <c r="AH117" i="1"/>
  <c r="FV114" i="1"/>
  <c r="FV117" i="1"/>
  <c r="BG114" i="1"/>
  <c r="BG117" i="1"/>
  <c r="CB114" i="1"/>
  <c r="CB117" i="1"/>
  <c r="CF114" i="1"/>
  <c r="CF117" i="1"/>
  <c r="AG114" i="1"/>
  <c r="AG117" i="1"/>
  <c r="EO114" i="1"/>
  <c r="EO117" i="1"/>
  <c r="BJ114" i="1"/>
  <c r="BJ117" i="1"/>
  <c r="I114" i="1"/>
  <c r="I117" i="1"/>
  <c r="EE114" i="1"/>
  <c r="EE117" i="1"/>
  <c r="AZ117" i="1"/>
  <c r="AZ114" i="1"/>
  <c r="FG117" i="1"/>
  <c r="FG114" i="1"/>
  <c r="DU117" i="1"/>
  <c r="DU114" i="1"/>
  <c r="BB117" i="1"/>
  <c r="BB114" i="1"/>
  <c r="AZ178" i="1"/>
  <c r="AZ195" i="1"/>
  <c r="AZ146" i="1"/>
  <c r="AZ148" i="1"/>
  <c r="AZ150" i="1"/>
  <c r="AZ100" i="1"/>
  <c r="AZ105" i="1"/>
  <c r="AZ107" i="1" s="1"/>
  <c r="AZ109" i="1" s="1"/>
  <c r="AZ119" i="1" s="1"/>
  <c r="AZ108" i="1"/>
  <c r="AZ111" i="1"/>
  <c r="AN178" i="1"/>
  <c r="AN195" i="1"/>
  <c r="AN148" i="1"/>
  <c r="AN100" i="1"/>
  <c r="AN105" i="1"/>
  <c r="AN107" i="1" s="1"/>
  <c r="AN109" i="1" s="1"/>
  <c r="AN119" i="1" s="1"/>
  <c r="AN108" i="1"/>
  <c r="AN111" i="1"/>
  <c r="ER195" i="1"/>
  <c r="ER178" i="1"/>
  <c r="ER152" i="1"/>
  <c r="ER148" i="1"/>
  <c r="ER154" i="1"/>
  <c r="ER150" i="1"/>
  <c r="ER156" i="1"/>
  <c r="ER100" i="1"/>
  <c r="ER105" i="1"/>
  <c r="ER107" i="1" s="1"/>
  <c r="ER108" i="1"/>
  <c r="ER111" i="1"/>
  <c r="DJ170" i="1"/>
  <c r="DJ175" i="1" s="1"/>
  <c r="DJ212" i="1" s="1"/>
  <c r="BL170" i="1"/>
  <c r="BL175" i="1" s="1"/>
  <c r="BL212" i="1" s="1"/>
  <c r="AA170" i="1"/>
  <c r="AA175" i="1" s="1"/>
  <c r="AA212" i="1" s="1"/>
  <c r="FI114" i="1"/>
  <c r="FI117" i="1"/>
  <c r="BW114" i="1"/>
  <c r="BW117" i="1"/>
  <c r="DG195" i="1"/>
  <c r="DG178" i="1"/>
  <c r="DG148" i="1"/>
  <c r="DG138" i="1"/>
  <c r="DG100" i="1"/>
  <c r="DG105" i="1"/>
  <c r="DG107" i="1" s="1"/>
  <c r="DG109" i="1" s="1"/>
  <c r="DG119" i="1" s="1"/>
  <c r="DG108" i="1"/>
  <c r="DG111" i="1"/>
  <c r="CU173" i="1"/>
  <c r="AE142" i="1"/>
  <c r="AE144" i="1" s="1"/>
  <c r="FA142" i="1"/>
  <c r="FA144" i="1" s="1"/>
  <c r="AX142" i="1"/>
  <c r="AX144" i="1" s="1"/>
  <c r="DL142" i="1"/>
  <c r="DL144" i="1" s="1"/>
  <c r="EX142" i="1"/>
  <c r="EX144" i="1" s="1"/>
  <c r="CD142" i="1"/>
  <c r="CD144" i="1" s="1"/>
  <c r="AS142" i="1"/>
  <c r="AS144" i="1" s="1"/>
  <c r="EY170" i="1"/>
  <c r="EY175" i="1" s="1"/>
  <c r="EY212" i="1" s="1"/>
  <c r="CE170" i="1"/>
  <c r="CE175" i="1" s="1"/>
  <c r="CE212" i="1" s="1"/>
  <c r="K170" i="1"/>
  <c r="K175" i="1" s="1"/>
  <c r="K212" i="1" s="1"/>
  <c r="EL170" i="1"/>
  <c r="EL175" i="1" s="1"/>
  <c r="EL212" i="1" s="1"/>
  <c r="BR170" i="1"/>
  <c r="BR175" i="1" s="1"/>
  <c r="BR212" i="1" s="1"/>
  <c r="FU173" i="1"/>
  <c r="FU170" i="1"/>
  <c r="DA170" i="1"/>
  <c r="DA173" i="1"/>
  <c r="AG170" i="1"/>
  <c r="AG175" i="1" s="1"/>
  <c r="AG212" i="1" s="1"/>
  <c r="EJ173" i="1"/>
  <c r="EJ170" i="1"/>
  <c r="BP173" i="1"/>
  <c r="BP170" i="1"/>
  <c r="FS170" i="1"/>
  <c r="FS175" i="1" s="1"/>
  <c r="FS212" i="1" s="1"/>
  <c r="CY170" i="1"/>
  <c r="CY175" i="1" s="1"/>
  <c r="CY212" i="1" s="1"/>
  <c r="AE170" i="1"/>
  <c r="AE175" i="1" s="1"/>
  <c r="AE212" i="1" s="1"/>
  <c r="ET170" i="1"/>
  <c r="ET175" i="1" s="1"/>
  <c r="ET212" i="1" s="1"/>
  <c r="BZ170" i="1"/>
  <c r="BZ175" i="1" s="1"/>
  <c r="BZ212" i="1" s="1"/>
  <c r="F170" i="1"/>
  <c r="F175" i="1" s="1"/>
  <c r="F212" i="1" s="1"/>
  <c r="FP170" i="1"/>
  <c r="FP175" i="1" s="1"/>
  <c r="FP212" i="1" s="1"/>
  <c r="CV170" i="1"/>
  <c r="CV175" i="1" s="1"/>
  <c r="CV212" i="1" s="1"/>
  <c r="AB170" i="1"/>
  <c r="AB175" i="1" s="1"/>
  <c r="AB212" i="1" s="1"/>
  <c r="Z173" i="1"/>
  <c r="Z170" i="1"/>
  <c r="EE170" i="1"/>
  <c r="EE175" i="1" s="1"/>
  <c r="EE212" i="1" s="1"/>
  <c r="BK170" i="1"/>
  <c r="BK175" i="1" s="1"/>
  <c r="BK212" i="1" s="1"/>
  <c r="FA195" i="1"/>
  <c r="FA178" i="1"/>
  <c r="FA146" i="1"/>
  <c r="FA111" i="1"/>
  <c r="FA100" i="1"/>
  <c r="FA105" i="1"/>
  <c r="FA107" i="1" s="1"/>
  <c r="FA109" i="1" s="1"/>
  <c r="FA119" i="1" s="1"/>
  <c r="FA108" i="1"/>
  <c r="AT114" i="1"/>
  <c r="AT117" i="1"/>
  <c r="CM117" i="1"/>
  <c r="CM114" i="1"/>
  <c r="BS114" i="1"/>
  <c r="BS117" i="1"/>
  <c r="FH114" i="1"/>
  <c r="FH117" i="1"/>
  <c r="CR114" i="1"/>
  <c r="CR117" i="1"/>
  <c r="M114" i="1"/>
  <c r="M117" i="1"/>
  <c r="FA114" i="1"/>
  <c r="FA117" i="1"/>
  <c r="BV114" i="1"/>
  <c r="BV117" i="1"/>
  <c r="EK114" i="1"/>
  <c r="EK117" i="1"/>
  <c r="EQ114" i="1"/>
  <c r="EQ117" i="1"/>
  <c r="BL117" i="1"/>
  <c r="BL114" i="1"/>
  <c r="DL114" i="1"/>
  <c r="DL117" i="1"/>
  <c r="EG117" i="1"/>
  <c r="EG114" i="1"/>
  <c r="BN117" i="1"/>
  <c r="BN114" i="1"/>
  <c r="Z178" i="1"/>
  <c r="Z195" i="1"/>
  <c r="Z156" i="1"/>
  <c r="Z154" i="1"/>
  <c r="Z148" i="1"/>
  <c r="Z150" i="1"/>
  <c r="Z100" i="1"/>
  <c r="Z152" i="1"/>
  <c r="Z105" i="1"/>
  <c r="Z107" i="1" s="1"/>
  <c r="Z108" i="1"/>
  <c r="Z111" i="1"/>
  <c r="BA178" i="1"/>
  <c r="BA195" i="1"/>
  <c r="BA146" i="1"/>
  <c r="BA150" i="1"/>
  <c r="BA148" i="1"/>
  <c r="BA100" i="1"/>
  <c r="BA105" i="1"/>
  <c r="BA107" i="1" s="1"/>
  <c r="BA108" i="1"/>
  <c r="BA111" i="1"/>
  <c r="EW195" i="1"/>
  <c r="EW178" i="1"/>
  <c r="EW146" i="1"/>
  <c r="EW108" i="1"/>
  <c r="EW111" i="1"/>
  <c r="EW100" i="1"/>
  <c r="EW105" i="1"/>
  <c r="EW107" i="1" s="1"/>
  <c r="DA195" i="1"/>
  <c r="DA178" i="1"/>
  <c r="DA156" i="1"/>
  <c r="DA148" i="1"/>
  <c r="DA150" i="1"/>
  <c r="DA152" i="1"/>
  <c r="DA154" i="1"/>
  <c r="DA108" i="1"/>
  <c r="DA111" i="1"/>
  <c r="DA100" i="1"/>
  <c r="DA105" i="1"/>
  <c r="DA107" i="1" s="1"/>
  <c r="BE195" i="1"/>
  <c r="BE178" i="1"/>
  <c r="BE146" i="1"/>
  <c r="BE108" i="1"/>
  <c r="BE111" i="1"/>
  <c r="BE100" i="1"/>
  <c r="BE105" i="1"/>
  <c r="BE107" i="1" s="1"/>
  <c r="I195" i="1"/>
  <c r="I178" i="1"/>
  <c r="I148" i="1"/>
  <c r="I150" i="1"/>
  <c r="I146" i="1"/>
  <c r="I108" i="1"/>
  <c r="I111" i="1"/>
  <c r="I100" i="1"/>
  <c r="I105" i="1"/>
  <c r="I107" i="1" s="1"/>
  <c r="BH195" i="1"/>
  <c r="BH178" i="1"/>
  <c r="BH146" i="1"/>
  <c r="BH111" i="1"/>
  <c r="BH100" i="1"/>
  <c r="BH105" i="1"/>
  <c r="BH107" i="1" s="1"/>
  <c r="BH109" i="1" s="1"/>
  <c r="BH119" i="1" s="1"/>
  <c r="BH108" i="1"/>
  <c r="BV178" i="1"/>
  <c r="BV195" i="1"/>
  <c r="BV146" i="1"/>
  <c r="BV100" i="1"/>
  <c r="BV105" i="1"/>
  <c r="BV107" i="1" s="1"/>
  <c r="BV108" i="1"/>
  <c r="BV111" i="1"/>
  <c r="EQ195" i="1"/>
  <c r="EQ178" i="1"/>
  <c r="EQ146" i="1"/>
  <c r="EQ100" i="1"/>
  <c r="EQ105" i="1"/>
  <c r="EQ107" i="1" s="1"/>
  <c r="EQ108" i="1"/>
  <c r="EQ111" i="1"/>
  <c r="AM195" i="1"/>
  <c r="AM178" i="1"/>
  <c r="AM148" i="1"/>
  <c r="AM100" i="1"/>
  <c r="AM105" i="1"/>
  <c r="AM107" i="1" s="1"/>
  <c r="AM108" i="1"/>
  <c r="AM111" i="1"/>
  <c r="W195" i="1"/>
  <c r="W178" i="1"/>
  <c r="W150" i="1"/>
  <c r="W152" i="1"/>
  <c r="W154" i="1"/>
  <c r="W156" i="1"/>
  <c r="W148" i="1"/>
  <c r="W111" i="1"/>
  <c r="W100" i="1"/>
  <c r="W105" i="1"/>
  <c r="W107" i="1" s="1"/>
  <c r="W108" i="1"/>
  <c r="EI173" i="1"/>
  <c r="DH142" i="1"/>
  <c r="DH144" i="1" s="1"/>
  <c r="CZ142" i="1"/>
  <c r="CZ144" i="1" s="1"/>
  <c r="BM140" i="1"/>
  <c r="AL142" i="1"/>
  <c r="AL144" i="1" s="1"/>
  <c r="CT142" i="1"/>
  <c r="CT144" i="1" s="1"/>
  <c r="FF142" i="1"/>
  <c r="FF144" i="1" s="1"/>
  <c r="DU170" i="1"/>
  <c r="DU175" i="1" s="1"/>
  <c r="DU212" i="1" s="1"/>
  <c r="BA170" i="1"/>
  <c r="BA175" i="1" s="1"/>
  <c r="BA212" i="1" s="1"/>
  <c r="FN170" i="1"/>
  <c r="FN175" i="1" s="1"/>
  <c r="FN212" i="1" s="1"/>
  <c r="CH170" i="1"/>
  <c r="CH175" i="1" s="1"/>
  <c r="CH212" i="1" s="1"/>
  <c r="EB170" i="1"/>
  <c r="EB175" i="1" s="1"/>
  <c r="EB212" i="1" s="1"/>
  <c r="BU173" i="1"/>
  <c r="BU170" i="1"/>
  <c r="FM195" i="1"/>
  <c r="FM178" i="1"/>
  <c r="FM146" i="1"/>
  <c r="FM111" i="1"/>
  <c r="FM100" i="1"/>
  <c r="FM105" i="1"/>
  <c r="FM107" i="1" s="1"/>
  <c r="FM109" i="1" s="1"/>
  <c r="FM119" i="1" s="1"/>
  <c r="FM108" i="1"/>
  <c r="Y195" i="1"/>
  <c r="Y178" i="1"/>
  <c r="Y148" i="1"/>
  <c r="Y150" i="1"/>
  <c r="Y146" i="1"/>
  <c r="Y111" i="1"/>
  <c r="Y100" i="1"/>
  <c r="Y105" i="1"/>
  <c r="Y107" i="1" s="1"/>
  <c r="Y109" i="1" s="1"/>
  <c r="Y119" i="1" s="1"/>
  <c r="Y108" i="1"/>
  <c r="AQ117" i="1"/>
  <c r="AQ114" i="1"/>
  <c r="BF114" i="1"/>
  <c r="BF117" i="1"/>
  <c r="AR114" i="1"/>
  <c r="AR117" i="1"/>
  <c r="CE114" i="1"/>
  <c r="CE117" i="1"/>
  <c r="U114" i="1"/>
  <c r="U117" i="1"/>
  <c r="DD114" i="1"/>
  <c r="DD117" i="1"/>
  <c r="Y114" i="1"/>
  <c r="Y117" i="1"/>
  <c r="FM114" i="1"/>
  <c r="FM117" i="1"/>
  <c r="CH114" i="1"/>
  <c r="CH117" i="1"/>
  <c r="O114" i="1"/>
  <c r="O117" i="1"/>
  <c r="FC114" i="1"/>
  <c r="FC117" i="1"/>
  <c r="BX117" i="1"/>
  <c r="BX114" i="1"/>
  <c r="E117" i="1"/>
  <c r="E114" i="1"/>
  <c r="ES117" i="1"/>
  <c r="ES114" i="1"/>
  <c r="BZ117" i="1"/>
  <c r="BZ114" i="1"/>
  <c r="EJ195" i="1"/>
  <c r="EJ178" i="1"/>
  <c r="EJ146" i="1"/>
  <c r="EJ148" i="1"/>
  <c r="EJ108" i="1"/>
  <c r="EJ111" i="1"/>
  <c r="EJ100" i="1"/>
  <c r="EJ105" i="1"/>
  <c r="EJ107" i="1" s="1"/>
  <c r="EJ109" i="1" s="1"/>
  <c r="EJ119" i="1" s="1"/>
  <c r="CN195" i="1"/>
  <c r="CN178" i="1"/>
  <c r="CN146" i="1"/>
  <c r="CN108" i="1"/>
  <c r="CN111" i="1"/>
  <c r="CN100" i="1"/>
  <c r="CN105" i="1"/>
  <c r="CN107" i="1" s="1"/>
  <c r="CN109" i="1" s="1"/>
  <c r="CN119" i="1" s="1"/>
  <c r="AR195" i="1"/>
  <c r="AR178" i="1"/>
  <c r="AR146" i="1"/>
  <c r="AR108" i="1"/>
  <c r="AR111" i="1"/>
  <c r="AR100" i="1"/>
  <c r="AR105" i="1"/>
  <c r="AR107" i="1" s="1"/>
  <c r="AR109" i="1" s="1"/>
  <c r="AR119" i="1" s="1"/>
  <c r="CT178" i="1"/>
  <c r="CT195" i="1"/>
  <c r="CT148" i="1"/>
  <c r="CT100" i="1"/>
  <c r="CT105" i="1"/>
  <c r="CT107" i="1" s="1"/>
  <c r="CT109" i="1" s="1"/>
  <c r="CT119" i="1" s="1"/>
  <c r="CT108" i="1"/>
  <c r="CT111" i="1"/>
  <c r="FB178" i="1"/>
  <c r="FB195" i="1"/>
  <c r="FB148" i="1"/>
  <c r="FB100" i="1"/>
  <c r="FB105" i="1"/>
  <c r="FB107" i="1" s="1"/>
  <c r="FB109" i="1" s="1"/>
  <c r="FB119" i="1" s="1"/>
  <c r="FB108" i="1"/>
  <c r="FB111" i="1"/>
  <c r="N178" i="1"/>
  <c r="N195" i="1"/>
  <c r="N146" i="1"/>
  <c r="N100" i="1"/>
  <c r="N105" i="1"/>
  <c r="N107" i="1" s="1"/>
  <c r="N109" i="1" s="1"/>
  <c r="N119" i="1" s="1"/>
  <c r="N108" i="1"/>
  <c r="N111" i="1"/>
  <c r="EI195" i="1"/>
  <c r="EI178" i="1"/>
  <c r="EI146" i="1"/>
  <c r="EI148" i="1"/>
  <c r="EI150" i="1"/>
  <c r="EI105" i="1"/>
  <c r="EI107" i="1" s="1"/>
  <c r="EI108" i="1"/>
  <c r="EI111" i="1"/>
  <c r="EI100" i="1"/>
  <c r="CM195" i="1"/>
  <c r="CM146" i="1"/>
  <c r="CM150" i="1" s="1"/>
  <c r="CM148" i="1"/>
  <c r="CM178" i="1"/>
  <c r="CM105" i="1"/>
  <c r="CM107" i="1" s="1"/>
  <c r="CM108" i="1"/>
  <c r="CM111" i="1"/>
  <c r="CM100" i="1"/>
  <c r="AQ195" i="1"/>
  <c r="AQ178" i="1"/>
  <c r="AQ148" i="1"/>
  <c r="AQ105" i="1"/>
  <c r="AQ107" i="1" s="1"/>
  <c r="AQ108" i="1"/>
  <c r="AQ111" i="1"/>
  <c r="AQ100" i="1"/>
  <c r="AD178" i="1"/>
  <c r="AD195" i="1"/>
  <c r="AD146" i="1"/>
  <c r="AD105" i="1"/>
  <c r="AD107" i="1" s="1"/>
  <c r="AD108" i="1"/>
  <c r="AD111" i="1"/>
  <c r="AD100" i="1"/>
  <c r="FF178" i="1"/>
  <c r="FF195" i="1"/>
  <c r="FF148" i="1"/>
  <c r="FF105" i="1"/>
  <c r="FF107" i="1" s="1"/>
  <c r="FF109" i="1" s="1"/>
  <c r="FF119" i="1" s="1"/>
  <c r="FF108" i="1"/>
  <c r="FF111" i="1"/>
  <c r="FF100" i="1"/>
  <c r="DJ178" i="1"/>
  <c r="DJ195" i="1"/>
  <c r="DJ148" i="1"/>
  <c r="DJ146" i="1"/>
  <c r="DJ105" i="1"/>
  <c r="DJ107" i="1" s="1"/>
  <c r="DJ109" i="1" s="1"/>
  <c r="DJ119" i="1" s="1"/>
  <c r="DJ108" i="1"/>
  <c r="DJ111" i="1"/>
  <c r="DJ138" i="1"/>
  <c r="DJ142" i="1" s="1"/>
  <c r="DJ144" i="1" s="1"/>
  <c r="DJ100" i="1"/>
  <c r="BN178" i="1"/>
  <c r="BN195" i="1"/>
  <c r="BN148" i="1"/>
  <c r="BN105" i="1"/>
  <c r="BN107" i="1" s="1"/>
  <c r="BN109" i="1" s="1"/>
  <c r="BN119" i="1" s="1"/>
  <c r="BN108" i="1"/>
  <c r="BN146" i="1"/>
  <c r="BN150" i="1" s="1"/>
  <c r="BN111" i="1"/>
  <c r="BN100" i="1"/>
  <c r="L178" i="1"/>
  <c r="L195" i="1"/>
  <c r="L146" i="1"/>
  <c r="L148" i="1"/>
  <c r="L111" i="1"/>
  <c r="L138" i="1"/>
  <c r="L142" i="1" s="1"/>
  <c r="L144" i="1" s="1"/>
  <c r="L100" i="1"/>
  <c r="L105" i="1"/>
  <c r="L107" i="1" s="1"/>
  <c r="L109" i="1" s="1"/>
  <c r="L119" i="1" s="1"/>
  <c r="L108" i="1"/>
  <c r="BY178" i="1"/>
  <c r="BY195" i="1"/>
  <c r="BY146" i="1"/>
  <c r="BY150" i="1" s="1"/>
  <c r="BY148" i="1"/>
  <c r="BY100" i="1"/>
  <c r="BY105" i="1"/>
  <c r="BY107" i="1" s="1"/>
  <c r="BY108" i="1"/>
  <c r="BY111" i="1"/>
  <c r="DS195" i="1"/>
  <c r="DS178" i="1"/>
  <c r="DS150" i="1"/>
  <c r="DS146" i="1"/>
  <c r="DS148" i="1"/>
  <c r="DS100" i="1"/>
  <c r="DS105" i="1"/>
  <c r="DS107" i="1" s="1"/>
  <c r="DS108" i="1"/>
  <c r="DS111" i="1"/>
  <c r="DP195" i="1"/>
  <c r="DP178" i="1"/>
  <c r="DP154" i="1"/>
  <c r="DP156" i="1"/>
  <c r="DP150" i="1"/>
  <c r="DP148" i="1"/>
  <c r="DP152" i="1"/>
  <c r="DP111" i="1"/>
  <c r="DP100" i="1"/>
  <c r="DP105" i="1"/>
  <c r="DP107" i="1" s="1"/>
  <c r="DP109" i="1" s="1"/>
  <c r="DP119" i="1" s="1"/>
  <c r="DP108" i="1"/>
  <c r="BK195" i="1"/>
  <c r="BK178" i="1"/>
  <c r="BK146" i="1"/>
  <c r="BK148" i="1"/>
  <c r="BK140" i="1"/>
  <c r="BK142" i="1" s="1"/>
  <c r="BK144" i="1" s="1"/>
  <c r="BK100" i="1"/>
  <c r="BK105" i="1"/>
  <c r="BK107" i="1" s="1"/>
  <c r="BK109" i="1" s="1"/>
  <c r="BK119" i="1" s="1"/>
  <c r="BK108" i="1"/>
  <c r="BK111" i="1"/>
  <c r="EA195" i="1"/>
  <c r="EA178" i="1"/>
  <c r="EA146" i="1"/>
  <c r="EA111" i="1"/>
  <c r="EA100" i="1"/>
  <c r="EA105" i="1"/>
  <c r="EA107" i="1" s="1"/>
  <c r="EA109" i="1" s="1"/>
  <c r="EA119" i="1" s="1"/>
  <c r="EA108" i="1"/>
  <c r="AK195" i="1"/>
  <c r="AK178" i="1"/>
  <c r="AK148" i="1"/>
  <c r="AK111" i="1"/>
  <c r="AK100" i="1"/>
  <c r="AK105" i="1"/>
  <c r="AK107" i="1" s="1"/>
  <c r="AK109" i="1" s="1"/>
  <c r="AK119" i="1" s="1"/>
  <c r="AK108" i="1"/>
  <c r="CR195" i="1"/>
  <c r="CR178" i="1"/>
  <c r="CR148" i="1"/>
  <c r="CR111" i="1"/>
  <c r="CR100" i="1"/>
  <c r="CR105" i="1"/>
  <c r="CR107" i="1" s="1"/>
  <c r="CR109" i="1" s="1"/>
  <c r="CR119" i="1" s="1"/>
  <c r="CR108" i="1"/>
  <c r="FP178" i="1"/>
  <c r="FP195" i="1"/>
  <c r="FP146" i="1"/>
  <c r="FP148" i="1"/>
  <c r="FP100" i="1"/>
  <c r="FP105" i="1"/>
  <c r="FP107" i="1" s="1"/>
  <c r="FP108" i="1"/>
  <c r="FP111" i="1"/>
  <c r="AV178" i="1"/>
  <c r="AV195" i="1"/>
  <c r="AV148" i="1"/>
  <c r="AV138" i="1"/>
  <c r="AV142" i="1" s="1"/>
  <c r="AV144" i="1" s="1"/>
  <c r="AV111" i="1"/>
  <c r="AV100" i="1"/>
  <c r="AV105" i="1"/>
  <c r="AV107" i="1" s="1"/>
  <c r="AV109" i="1" s="1"/>
  <c r="AV119" i="1" s="1"/>
  <c r="AV108" i="1"/>
  <c r="CF195" i="1"/>
  <c r="CF178" i="1"/>
  <c r="CF148" i="1"/>
  <c r="CF111" i="1"/>
  <c r="CF100" i="1"/>
  <c r="CF105" i="1"/>
  <c r="CF107" i="1" s="1"/>
  <c r="CF109" i="1" s="1"/>
  <c r="CF119" i="1" s="1"/>
  <c r="CF108" i="1"/>
  <c r="BN142" i="1"/>
  <c r="BN144" i="1" s="1"/>
  <c r="FV170" i="1"/>
  <c r="FV175" i="1" s="1"/>
  <c r="FV212" i="1" s="1"/>
  <c r="CZ170" i="1"/>
  <c r="CZ175" i="1" s="1"/>
  <c r="CZ212" i="1" s="1"/>
  <c r="CZ173" i="1"/>
  <c r="BO117" i="1"/>
  <c r="BO114" i="1"/>
  <c r="EF117" i="1"/>
  <c r="EF114" i="1"/>
  <c r="BT178" i="1"/>
  <c r="BT195" i="1"/>
  <c r="BT154" i="1"/>
  <c r="BT156" i="1"/>
  <c r="BT150" i="1"/>
  <c r="BT152" i="1"/>
  <c r="BT111" i="1"/>
  <c r="BT100" i="1"/>
  <c r="BT105" i="1"/>
  <c r="BT107" i="1" s="1"/>
  <c r="BT148" i="1"/>
  <c r="BT108" i="1"/>
  <c r="W142" i="1"/>
  <c r="W144" i="1" s="1"/>
  <c r="G142" i="1"/>
  <c r="G144" i="1" s="1"/>
  <c r="CH142" i="1"/>
  <c r="CH144" i="1" s="1"/>
  <c r="BM138" i="1"/>
  <c r="Z142" i="1"/>
  <c r="Z144" i="1" s="1"/>
  <c r="EL142" i="1"/>
  <c r="EL144" i="1" s="1"/>
  <c r="BR142" i="1"/>
  <c r="BR144" i="1" s="1"/>
  <c r="EH142" i="1"/>
  <c r="EH144" i="1" s="1"/>
  <c r="EM170" i="1"/>
  <c r="EM175" i="1" s="1"/>
  <c r="EM212" i="1" s="1"/>
  <c r="BS170" i="1"/>
  <c r="BS175" i="1" s="1"/>
  <c r="BS212" i="1" s="1"/>
  <c r="DZ170" i="1"/>
  <c r="DZ175" i="1" s="1"/>
  <c r="DZ212" i="1" s="1"/>
  <c r="BF170" i="1"/>
  <c r="BF175" i="1" s="1"/>
  <c r="BF212" i="1" s="1"/>
  <c r="FI173" i="1"/>
  <c r="FI170" i="1"/>
  <c r="CO173" i="1"/>
  <c r="CO170" i="1"/>
  <c r="U170" i="1"/>
  <c r="U175" i="1" s="1"/>
  <c r="U212" i="1" s="1"/>
  <c r="DX170" i="1"/>
  <c r="DX173" i="1"/>
  <c r="BD170" i="1"/>
  <c r="BD175" i="1" s="1"/>
  <c r="BD212" i="1" s="1"/>
  <c r="BD173" i="1"/>
  <c r="FG170" i="1"/>
  <c r="FG175" i="1" s="1"/>
  <c r="FG212" i="1" s="1"/>
  <c r="CM170" i="1"/>
  <c r="CM175" i="1" s="1"/>
  <c r="CM212" i="1" s="1"/>
  <c r="S170" i="1"/>
  <c r="S175" i="1" s="1"/>
  <c r="S212" i="1" s="1"/>
  <c r="EH170" i="1"/>
  <c r="EH175" i="1" s="1"/>
  <c r="EH212" i="1" s="1"/>
  <c r="BN170" i="1"/>
  <c r="BN175" i="1" s="1"/>
  <c r="BN212" i="1" s="1"/>
  <c r="BT170" i="1"/>
  <c r="BT175" i="1" s="1"/>
  <c r="BT212" i="1" s="1"/>
  <c r="FD170" i="1"/>
  <c r="FD175" i="1" s="1"/>
  <c r="FD212" i="1" s="1"/>
  <c r="CJ170" i="1"/>
  <c r="CJ175" i="1" s="1"/>
  <c r="CJ212" i="1" s="1"/>
  <c r="P170" i="1"/>
  <c r="P175" i="1" s="1"/>
  <c r="P212" i="1" s="1"/>
  <c r="N173" i="1"/>
  <c r="N170" i="1"/>
  <c r="N175" i="1" s="1"/>
  <c r="N212" i="1" s="1"/>
  <c r="DS170" i="1"/>
  <c r="DS175" i="1" s="1"/>
  <c r="DS212" i="1" s="1"/>
  <c r="AY170" i="1"/>
  <c r="AY175" i="1" s="1"/>
  <c r="AY212" i="1" s="1"/>
  <c r="EL195" i="1"/>
  <c r="EL178" i="1"/>
  <c r="EL146" i="1"/>
  <c r="EL148" i="1"/>
  <c r="EL108" i="1"/>
  <c r="EL111" i="1"/>
  <c r="EL100" i="1"/>
  <c r="EL105" i="1"/>
  <c r="EL107" i="1" s="1"/>
  <c r="CP195" i="1"/>
  <c r="CP178" i="1"/>
  <c r="CP150" i="1"/>
  <c r="CP146" i="1"/>
  <c r="CP108" i="1"/>
  <c r="CP111" i="1"/>
  <c r="CP148" i="1"/>
  <c r="CP100" i="1"/>
  <c r="CP105" i="1"/>
  <c r="CP107" i="1" s="1"/>
  <c r="AT195" i="1"/>
  <c r="AT178" i="1"/>
  <c r="AT146" i="1"/>
  <c r="AT108" i="1"/>
  <c r="AT111" i="1"/>
  <c r="AT100" i="1"/>
  <c r="AT105" i="1"/>
  <c r="AT107" i="1" s="1"/>
  <c r="CN114" i="1"/>
  <c r="CN117" i="1"/>
  <c r="BR114" i="1"/>
  <c r="BR117" i="1"/>
  <c r="EV114" i="1"/>
  <c r="EV117" i="1"/>
  <c r="CQ114" i="1"/>
  <c r="CQ117" i="1"/>
  <c r="BE114" i="1"/>
  <c r="BE117" i="1"/>
  <c r="DP114" i="1"/>
  <c r="DP117" i="1"/>
  <c r="AK114" i="1"/>
  <c r="AK117" i="1"/>
  <c r="G117" i="1"/>
  <c r="G114" i="1"/>
  <c r="CT114" i="1"/>
  <c r="CT117" i="1"/>
  <c r="AA114" i="1"/>
  <c r="AA117" i="1"/>
  <c r="FO114" i="1"/>
  <c r="FO117" i="1"/>
  <c r="CJ117" i="1"/>
  <c r="CJ114" i="1"/>
  <c r="Q117" i="1"/>
  <c r="Q114" i="1"/>
  <c r="FE117" i="1"/>
  <c r="FE114" i="1"/>
  <c r="CL117" i="1"/>
  <c r="CL114" i="1"/>
  <c r="FD178" i="1"/>
  <c r="FD195" i="1"/>
  <c r="FD148" i="1"/>
  <c r="FD100" i="1"/>
  <c r="FD105" i="1"/>
  <c r="FD107" i="1" s="1"/>
  <c r="FD109" i="1" s="1"/>
  <c r="FD119" i="1" s="1"/>
  <c r="FD108" i="1"/>
  <c r="FD111" i="1"/>
  <c r="P178" i="1"/>
  <c r="P195" i="1"/>
  <c r="P148" i="1"/>
  <c r="P100" i="1"/>
  <c r="P105" i="1"/>
  <c r="P107" i="1" s="1"/>
  <c r="P109" i="1" s="1"/>
  <c r="P119" i="1" s="1"/>
  <c r="P108" i="1"/>
  <c r="P111" i="1"/>
  <c r="CG195" i="1"/>
  <c r="CG178" i="1"/>
  <c r="CG148" i="1"/>
  <c r="CG111" i="1"/>
  <c r="CG100" i="1"/>
  <c r="CG105" i="1"/>
  <c r="CG107" i="1" s="1"/>
  <c r="CG108" i="1"/>
  <c r="DH178" i="1"/>
  <c r="DH195" i="1"/>
  <c r="DH146" i="1"/>
  <c r="DH148" i="1"/>
  <c r="DH150" i="1"/>
  <c r="DH100" i="1"/>
  <c r="DH105" i="1"/>
  <c r="DH107" i="1" s="1"/>
  <c r="DH109" i="1" s="1"/>
  <c r="DH119" i="1" s="1"/>
  <c r="DH108" i="1"/>
  <c r="DH111" i="1"/>
  <c r="AU170" i="1"/>
  <c r="FO170" i="1"/>
  <c r="FO175" i="1" s="1"/>
  <c r="FO212" i="1" s="1"/>
  <c r="EM114" i="1"/>
  <c r="EM117" i="1"/>
  <c r="FE178" i="1"/>
  <c r="FE195" i="1"/>
  <c r="FE148" i="1"/>
  <c r="FE100" i="1"/>
  <c r="FE105" i="1"/>
  <c r="FE107" i="1" s="1"/>
  <c r="FE108" i="1"/>
  <c r="FE111" i="1"/>
  <c r="FO195" i="1"/>
  <c r="FO178" i="1"/>
  <c r="FO150" i="1"/>
  <c r="FO148" i="1"/>
  <c r="FO146" i="1"/>
  <c r="FO100" i="1"/>
  <c r="FO140" i="1"/>
  <c r="FO105" i="1"/>
  <c r="FO107" i="1" s="1"/>
  <c r="FO108" i="1"/>
  <c r="FO111" i="1"/>
  <c r="AP173" i="1"/>
  <c r="FZ169" i="1"/>
  <c r="GA172" i="1" s="1"/>
  <c r="AF142" i="1"/>
  <c r="AF144" i="1" s="1"/>
  <c r="FW142" i="1"/>
  <c r="FW144" i="1" s="1"/>
  <c r="BP142" i="1"/>
  <c r="BP144" i="1" s="1"/>
  <c r="BA142" i="1"/>
  <c r="BA144" i="1" s="1"/>
  <c r="AY142" i="1"/>
  <c r="AY144" i="1" s="1"/>
  <c r="N142" i="1"/>
  <c r="N144" i="1" s="1"/>
  <c r="BJ142" i="1"/>
  <c r="BJ144" i="1" s="1"/>
  <c r="AG142" i="1"/>
  <c r="AG144" i="1" s="1"/>
  <c r="DV142" i="1"/>
  <c r="DV144" i="1" s="1"/>
  <c r="M170" i="1"/>
  <c r="M175" i="1" s="1"/>
  <c r="M212" i="1" s="1"/>
  <c r="EZ170" i="1"/>
  <c r="EZ175" i="1" s="1"/>
  <c r="EZ212" i="1" s="1"/>
  <c r="EP170" i="1"/>
  <c r="EP175" i="1" s="1"/>
  <c r="EP212" i="1" s="1"/>
  <c r="DI170" i="1"/>
  <c r="DI175" i="1" s="1"/>
  <c r="DI212" i="1" s="1"/>
  <c r="AO170" i="1"/>
  <c r="AO175" i="1" s="1"/>
  <c r="AO212" i="1" s="1"/>
  <c r="DF170" i="1"/>
  <c r="DF175" i="1" s="1"/>
  <c r="DF212" i="1" s="1"/>
  <c r="CF170" i="1"/>
  <c r="CF175" i="1" s="1"/>
  <c r="CF212" i="1" s="1"/>
  <c r="FX170" i="1"/>
  <c r="FX175" i="1" s="1"/>
  <c r="FX212" i="1" s="1"/>
  <c r="BI173" i="1"/>
  <c r="BI170" i="1"/>
  <c r="DW117" i="1"/>
  <c r="DW114" i="1"/>
  <c r="CD114" i="1"/>
  <c r="CD117" i="1"/>
  <c r="AS114" i="1"/>
  <c r="AS117" i="1"/>
  <c r="DC114" i="1"/>
  <c r="DC117" i="1"/>
  <c r="DY114" i="1"/>
  <c r="DY117" i="1"/>
  <c r="EB114" i="1"/>
  <c r="EB117" i="1"/>
  <c r="AW114" i="1"/>
  <c r="AW117" i="1"/>
  <c r="CY117" i="1"/>
  <c r="CY114" i="1"/>
  <c r="DF114" i="1"/>
  <c r="DF117" i="1"/>
  <c r="AM114" i="1"/>
  <c r="AM117" i="1"/>
  <c r="S117" i="1"/>
  <c r="S114" i="1"/>
  <c r="CV117" i="1"/>
  <c r="CV114" i="1"/>
  <c r="AC117" i="1"/>
  <c r="AC114" i="1"/>
  <c r="FQ117" i="1"/>
  <c r="FQ114" i="1"/>
  <c r="CX117" i="1"/>
  <c r="CX114" i="1"/>
  <c r="BS195" i="1"/>
  <c r="BS178" i="1"/>
  <c r="BS146" i="1"/>
  <c r="BS150" i="1" s="1"/>
  <c r="BS148" i="1"/>
  <c r="BS111" i="1"/>
  <c r="BS100" i="1"/>
  <c r="BS105" i="1"/>
  <c r="BS107" i="1" s="1"/>
  <c r="BS109" i="1" s="1"/>
  <c r="BS119" i="1" s="1"/>
  <c r="BS108" i="1"/>
  <c r="Q178" i="1"/>
  <c r="Q195" i="1"/>
  <c r="Q146" i="1"/>
  <c r="Q150" i="1" s="1"/>
  <c r="Q148" i="1"/>
  <c r="Q100" i="1"/>
  <c r="Q105" i="1"/>
  <c r="Q107" i="1" s="1"/>
  <c r="Q108" i="1"/>
  <c r="Q111" i="1"/>
  <c r="EK195" i="1"/>
  <c r="EK178" i="1"/>
  <c r="EK146" i="1"/>
  <c r="EK108" i="1"/>
  <c r="EK111" i="1"/>
  <c r="EK100" i="1"/>
  <c r="EK105" i="1"/>
  <c r="EK107" i="1" s="1"/>
  <c r="CO195" i="1"/>
  <c r="CO178" i="1"/>
  <c r="CO146" i="1"/>
  <c r="CO108" i="1"/>
  <c r="CO111" i="1"/>
  <c r="CO100" i="1"/>
  <c r="CO105" i="1"/>
  <c r="CO107" i="1" s="1"/>
  <c r="AS195" i="1"/>
  <c r="AS178" i="1"/>
  <c r="AS108" i="1"/>
  <c r="AS111" i="1"/>
  <c r="AS146" i="1"/>
  <c r="AS100" i="1"/>
  <c r="AS105" i="1"/>
  <c r="AS107" i="1" s="1"/>
  <c r="FN178" i="1"/>
  <c r="FN195" i="1"/>
  <c r="FN146" i="1"/>
  <c r="FN148" i="1"/>
  <c r="FN150" i="1"/>
  <c r="FN100" i="1"/>
  <c r="FN105" i="1"/>
  <c r="FN107" i="1" s="1"/>
  <c r="FN109" i="1" s="1"/>
  <c r="FN119" i="1" s="1"/>
  <c r="FN108" i="1"/>
  <c r="FN111" i="1"/>
  <c r="AL195" i="1"/>
  <c r="AL178" i="1"/>
  <c r="AL148" i="1"/>
  <c r="AL100" i="1"/>
  <c r="AL105" i="1"/>
  <c r="AL107" i="1" s="1"/>
  <c r="AL109" i="1" s="1"/>
  <c r="AL119" i="1" s="1"/>
  <c r="AL108" i="1"/>
  <c r="AL111" i="1"/>
  <c r="EE195" i="1"/>
  <c r="EE178" i="1"/>
  <c r="EE148" i="1"/>
  <c r="EE100" i="1"/>
  <c r="EE105" i="1"/>
  <c r="EE107" i="1" s="1"/>
  <c r="EE140" i="1"/>
  <c r="EE142" i="1" s="1"/>
  <c r="EE144" i="1" s="1"/>
  <c r="EE108" i="1"/>
  <c r="EE111" i="1"/>
  <c r="EZ178" i="1"/>
  <c r="EZ195" i="1"/>
  <c r="EZ148" i="1"/>
  <c r="EZ111" i="1"/>
  <c r="EZ100" i="1"/>
  <c r="EZ105" i="1"/>
  <c r="EZ107" i="1" s="1"/>
  <c r="EZ109" i="1" s="1"/>
  <c r="EZ119" i="1" s="1"/>
  <c r="EZ108" i="1"/>
  <c r="X195" i="1"/>
  <c r="X178" i="1"/>
  <c r="X148" i="1"/>
  <c r="X111" i="1"/>
  <c r="X138" i="1"/>
  <c r="X142" i="1" s="1"/>
  <c r="X144" i="1" s="1"/>
  <c r="X100" i="1"/>
  <c r="X105" i="1"/>
  <c r="X107" i="1" s="1"/>
  <c r="X108" i="1"/>
  <c r="CW178" i="1"/>
  <c r="CW195" i="1"/>
  <c r="CW148" i="1"/>
  <c r="CW100" i="1"/>
  <c r="CW105" i="1"/>
  <c r="CW107" i="1" s="1"/>
  <c r="CW109" i="1" s="1"/>
  <c r="CW119" i="1" s="1"/>
  <c r="CW108" i="1"/>
  <c r="CW111" i="1"/>
  <c r="FK195" i="1"/>
  <c r="FK178" i="1"/>
  <c r="FK146" i="1"/>
  <c r="FK150" i="1" s="1"/>
  <c r="FK138" i="1"/>
  <c r="FK142" i="1" s="1"/>
  <c r="FK144" i="1" s="1"/>
  <c r="FK148" i="1"/>
  <c r="FK111" i="1"/>
  <c r="FK100" i="1"/>
  <c r="FK105" i="1"/>
  <c r="FK107" i="1" s="1"/>
  <c r="FK108" i="1"/>
  <c r="EY195" i="1"/>
  <c r="EY178" i="1"/>
  <c r="EY146" i="1"/>
  <c r="EY150" i="1"/>
  <c r="EY111" i="1"/>
  <c r="EY148" i="1"/>
  <c r="EY100" i="1"/>
  <c r="EY105" i="1"/>
  <c r="EY107" i="1" s="1"/>
  <c r="EY108" i="1"/>
  <c r="DO170" i="1"/>
  <c r="DO175" i="1" s="1"/>
  <c r="DO212" i="1" s="1"/>
  <c r="DB170" i="1"/>
  <c r="DB175" i="1" s="1"/>
  <c r="DB212" i="1" s="1"/>
  <c r="BQ170" i="1"/>
  <c r="BQ175" i="1" s="1"/>
  <c r="BQ212" i="1" s="1"/>
  <c r="BQ173" i="1"/>
  <c r="AF170" i="1"/>
  <c r="AF175" i="1" s="1"/>
  <c r="AF212" i="1" s="1"/>
  <c r="EJ114" i="1"/>
  <c r="EJ117" i="1"/>
  <c r="EP195" i="1"/>
  <c r="EP178" i="1"/>
  <c r="EP156" i="1"/>
  <c r="EP148" i="1"/>
  <c r="EP154" i="1"/>
  <c r="EP152" i="1"/>
  <c r="EP150" i="1"/>
  <c r="EP100" i="1"/>
  <c r="EP105" i="1"/>
  <c r="EP107" i="1" s="1"/>
  <c r="EP109" i="1" s="1"/>
  <c r="EP119" i="1" s="1"/>
  <c r="EP108" i="1"/>
  <c r="EP111" i="1"/>
  <c r="DG140" i="1"/>
  <c r="FE138" i="1"/>
  <c r="FE142" i="1" s="1"/>
  <c r="FE144" i="1" s="1"/>
  <c r="AO142" i="1"/>
  <c r="AO144" i="1" s="1"/>
  <c r="AN142" i="1"/>
  <c r="AN144" i="1" s="1"/>
  <c r="AM142" i="1"/>
  <c r="AM144" i="1" s="1"/>
  <c r="DZ142" i="1"/>
  <c r="DZ144" i="1" s="1"/>
  <c r="CX142" i="1"/>
  <c r="CX144" i="1" s="1"/>
  <c r="EA170" i="1"/>
  <c r="EA175" i="1" s="1"/>
  <c r="EA212" i="1" s="1"/>
  <c r="BG170" i="1"/>
  <c r="BG175" i="1" s="1"/>
  <c r="BG212" i="1" s="1"/>
  <c r="DN170" i="1"/>
  <c r="DN175" i="1" s="1"/>
  <c r="DN212" i="1" s="1"/>
  <c r="AT170" i="1"/>
  <c r="AT175" i="1" s="1"/>
  <c r="AT212" i="1" s="1"/>
  <c r="EW170" i="1"/>
  <c r="EW173" i="1"/>
  <c r="CC170" i="1"/>
  <c r="CC175" i="1" s="1"/>
  <c r="CC212" i="1" s="1"/>
  <c r="CC173" i="1"/>
  <c r="I173" i="1"/>
  <c r="I170" i="1"/>
  <c r="I175" i="1" s="1"/>
  <c r="I212" i="1" s="1"/>
  <c r="DL173" i="1"/>
  <c r="DL170" i="1"/>
  <c r="AR170" i="1"/>
  <c r="AR173" i="1"/>
  <c r="EU170" i="1"/>
  <c r="EU175" i="1" s="1"/>
  <c r="EU212" i="1" s="1"/>
  <c r="CA170" i="1"/>
  <c r="CA175" i="1" s="1"/>
  <c r="CA212" i="1" s="1"/>
  <c r="G170" i="1"/>
  <c r="G175" i="1" s="1"/>
  <c r="G212" i="1" s="1"/>
  <c r="DV170" i="1"/>
  <c r="DV175" i="1" s="1"/>
  <c r="DV212" i="1" s="1"/>
  <c r="BB170" i="1"/>
  <c r="BB175" i="1" s="1"/>
  <c r="BB212" i="1" s="1"/>
  <c r="ER170" i="1"/>
  <c r="ER175" i="1" s="1"/>
  <c r="ER212" i="1" s="1"/>
  <c r="BX170" i="1"/>
  <c r="BX175" i="1" s="1"/>
  <c r="BX212" i="1" s="1"/>
  <c r="D170" i="1"/>
  <c r="D175" i="1" s="1"/>
  <c r="D212" i="1" s="1"/>
  <c r="DG170" i="1"/>
  <c r="DG175" i="1" s="1"/>
  <c r="DG212" i="1" s="1"/>
  <c r="AM170" i="1"/>
  <c r="AM175" i="1" s="1"/>
  <c r="AM212" i="1" s="1"/>
  <c r="EN170" i="1"/>
  <c r="EN175" i="1" s="1"/>
  <c r="EN212" i="1" s="1"/>
  <c r="FV195" i="1"/>
  <c r="FV178" i="1"/>
  <c r="FV146" i="1"/>
  <c r="FV148" i="1"/>
  <c r="FV108" i="1"/>
  <c r="FV111" i="1"/>
  <c r="FV100" i="1"/>
  <c r="FV105" i="1"/>
  <c r="FV107" i="1" s="1"/>
  <c r="DX114" i="1"/>
  <c r="DX117" i="1"/>
  <c r="CP114" i="1"/>
  <c r="CP117" i="1"/>
  <c r="CC114" i="1"/>
  <c r="CC117" i="1"/>
  <c r="DO114" i="1"/>
  <c r="DO117" i="1"/>
  <c r="FU114" i="1"/>
  <c r="FU117" i="1"/>
  <c r="EN114" i="1"/>
  <c r="EN117" i="1"/>
  <c r="BI114" i="1"/>
  <c r="BI117" i="1"/>
  <c r="CZ114" i="1"/>
  <c r="CZ117" i="1"/>
  <c r="DR114" i="1"/>
  <c r="DR117" i="1"/>
  <c r="AY114" i="1"/>
  <c r="AY117" i="1"/>
  <c r="DK117" i="1"/>
  <c r="DK114" i="1"/>
  <c r="DH117" i="1"/>
  <c r="DH114" i="1"/>
  <c r="AO117" i="1"/>
  <c r="AO114" i="1"/>
  <c r="CA117" i="1"/>
  <c r="CA114" i="1"/>
  <c r="DJ117" i="1"/>
  <c r="DJ114" i="1"/>
  <c r="DT195" i="1"/>
  <c r="DT178" i="1"/>
  <c r="DT148" i="1"/>
  <c r="DT100" i="1"/>
  <c r="DT105" i="1"/>
  <c r="DT107" i="1" s="1"/>
  <c r="DT109" i="1" s="1"/>
  <c r="DT119" i="1" s="1"/>
  <c r="DT108" i="1"/>
  <c r="DT111" i="1"/>
  <c r="FT195" i="1"/>
  <c r="FT178" i="1"/>
  <c r="FT108" i="1"/>
  <c r="FT148" i="1"/>
  <c r="FT111" i="1"/>
  <c r="FT100" i="1"/>
  <c r="FT105" i="1"/>
  <c r="FT107" i="1" s="1"/>
  <c r="DO195" i="1"/>
  <c r="DO178" i="1"/>
  <c r="DO146" i="1"/>
  <c r="DO150" i="1" s="1"/>
  <c r="DO148" i="1"/>
  <c r="DO111" i="1"/>
  <c r="DO100" i="1"/>
  <c r="DO105" i="1"/>
  <c r="DO107" i="1" s="1"/>
  <c r="DO109" i="1" s="1"/>
  <c r="DO119" i="1" s="1"/>
  <c r="DO108" i="1"/>
  <c r="DR195" i="1"/>
  <c r="DR178" i="1"/>
  <c r="DR146" i="1"/>
  <c r="DR148" i="1"/>
  <c r="DR150" i="1"/>
  <c r="DR100" i="1"/>
  <c r="DR105" i="1"/>
  <c r="DR107" i="1" s="1"/>
  <c r="DR108" i="1"/>
  <c r="DR111" i="1"/>
  <c r="FS195" i="1"/>
  <c r="FS154" i="1"/>
  <c r="FS148" i="1"/>
  <c r="FS178" i="1"/>
  <c r="FS150" i="1"/>
  <c r="FS152" i="1"/>
  <c r="FS156" i="1"/>
  <c r="FS105" i="1"/>
  <c r="FS107" i="1" s="1"/>
  <c r="FS109" i="1" s="1"/>
  <c r="FS119" i="1" s="1"/>
  <c r="FS108" i="1"/>
  <c r="FS111" i="1"/>
  <c r="FS100" i="1"/>
  <c r="F178" i="1"/>
  <c r="F195" i="1"/>
  <c r="F148" i="1"/>
  <c r="F150" i="1" s="1"/>
  <c r="F146" i="1"/>
  <c r="F105" i="1"/>
  <c r="F107" i="1" s="1"/>
  <c r="F108" i="1"/>
  <c r="F111" i="1"/>
  <c r="F100" i="1"/>
  <c r="ET178" i="1"/>
  <c r="ET195" i="1"/>
  <c r="ET148" i="1"/>
  <c r="ET105" i="1"/>
  <c r="ET107" i="1" s="1"/>
  <c r="ET109" i="1" s="1"/>
  <c r="ET119" i="1" s="1"/>
  <c r="ET108" i="1"/>
  <c r="ET138" i="1"/>
  <c r="ET142" i="1" s="1"/>
  <c r="ET144" i="1" s="1"/>
  <c r="ET111" i="1"/>
  <c r="ET100" i="1"/>
  <c r="CX178" i="1"/>
  <c r="CX195" i="1"/>
  <c r="CX148" i="1"/>
  <c r="CX150" i="1"/>
  <c r="CX146" i="1"/>
  <c r="CX105" i="1"/>
  <c r="CX107" i="1" s="1"/>
  <c r="CX108" i="1"/>
  <c r="CX111" i="1"/>
  <c r="CX100" i="1"/>
  <c r="BB178" i="1"/>
  <c r="BB195" i="1"/>
  <c r="BB148" i="1"/>
  <c r="BB146" i="1"/>
  <c r="BB105" i="1"/>
  <c r="BB107" i="1" s="1"/>
  <c r="BB108" i="1"/>
  <c r="BB111" i="1"/>
  <c r="BB100" i="1"/>
  <c r="K195" i="1"/>
  <c r="K178" i="1"/>
  <c r="K111" i="1"/>
  <c r="K100" i="1"/>
  <c r="K105" i="1"/>
  <c r="K107" i="1" s="1"/>
  <c r="K109" i="1" s="1"/>
  <c r="K119" i="1" s="1"/>
  <c r="K108" i="1"/>
  <c r="K148" i="1"/>
  <c r="AO178" i="1"/>
  <c r="AO195" i="1"/>
  <c r="AO146" i="1"/>
  <c r="AO148" i="1"/>
  <c r="AO150" i="1" s="1"/>
  <c r="AO100" i="1"/>
  <c r="AO105" i="1"/>
  <c r="AO107" i="1" s="1"/>
  <c r="AO109" i="1" s="1"/>
  <c r="AO119" i="1" s="1"/>
  <c r="AO108" i="1"/>
  <c r="AO111" i="1"/>
  <c r="CI195" i="1"/>
  <c r="CI178" i="1"/>
  <c r="CI150" i="1"/>
  <c r="CI148" i="1"/>
  <c r="CI146" i="1"/>
  <c r="CI100" i="1"/>
  <c r="CI105" i="1"/>
  <c r="CI107" i="1" s="1"/>
  <c r="CI109" i="1" s="1"/>
  <c r="CI119" i="1" s="1"/>
  <c r="CI108" i="1"/>
  <c r="CI111" i="1"/>
  <c r="BX178" i="1"/>
  <c r="BX195" i="1"/>
  <c r="BX148" i="1"/>
  <c r="BX100" i="1"/>
  <c r="BX105" i="1"/>
  <c r="BX107" i="1" s="1"/>
  <c r="BX108" i="1"/>
  <c r="BX111" i="1"/>
  <c r="AA195" i="1"/>
  <c r="AA178" i="1"/>
  <c r="AA146" i="1"/>
  <c r="AA100" i="1"/>
  <c r="AA105" i="1"/>
  <c r="AA107" i="1" s="1"/>
  <c r="AA108" i="1"/>
  <c r="AA111" i="1"/>
  <c r="CE195" i="1"/>
  <c r="CE178" i="1"/>
  <c r="CE148" i="1"/>
  <c r="CE111" i="1"/>
  <c r="CE100" i="1"/>
  <c r="CE105" i="1"/>
  <c r="CE107" i="1" s="1"/>
  <c r="CE109" i="1" s="1"/>
  <c r="CE119" i="1" s="1"/>
  <c r="CE108" i="1"/>
  <c r="AU195" i="1"/>
  <c r="AU178" i="1"/>
  <c r="AU150" i="1"/>
  <c r="AU152" i="1"/>
  <c r="AU154" i="1"/>
  <c r="AU148" i="1"/>
  <c r="AU156" i="1"/>
  <c r="AU111" i="1"/>
  <c r="AU100" i="1"/>
  <c r="AU105" i="1"/>
  <c r="AU107" i="1" s="1"/>
  <c r="AU109" i="1" s="1"/>
  <c r="AU119" i="1" s="1"/>
  <c r="AU108" i="1"/>
  <c r="EF178" i="1"/>
  <c r="EF195" i="1"/>
  <c r="EF146" i="1"/>
  <c r="EF150" i="1" s="1"/>
  <c r="EF148" i="1"/>
  <c r="EF100" i="1"/>
  <c r="EF105" i="1"/>
  <c r="EF107" i="1" s="1"/>
  <c r="EF108" i="1"/>
  <c r="EF111" i="1"/>
  <c r="BL195" i="1"/>
  <c r="BL178" i="1"/>
  <c r="BL148" i="1"/>
  <c r="BL100" i="1"/>
  <c r="BL105" i="1"/>
  <c r="BL107" i="1" s="1"/>
  <c r="BL109" i="1" s="1"/>
  <c r="BL119" i="1" s="1"/>
  <c r="BL108" i="1"/>
  <c r="BL111" i="1"/>
  <c r="DP170" i="1"/>
  <c r="DP175" i="1" s="1"/>
  <c r="DP212" i="1" s="1"/>
  <c r="CG114" i="1"/>
  <c r="CG117" i="1"/>
  <c r="BD114" i="1"/>
  <c r="BD117" i="1"/>
  <c r="EF173" i="1"/>
  <c r="AU173" i="1"/>
  <c r="DK142" i="1"/>
  <c r="DK144" i="1" s="1"/>
  <c r="FH142" i="1"/>
  <c r="FH144" i="1" s="1"/>
  <c r="EM142" i="1"/>
  <c r="EM144" i="1" s="1"/>
  <c r="FO138" i="1"/>
  <c r="FO142" i="1" s="1"/>
  <c r="FO144" i="1" s="1"/>
  <c r="AK142" i="1"/>
  <c r="AK144" i="1" s="1"/>
  <c r="DY142" i="1"/>
  <c r="DY144" i="1" s="1"/>
  <c r="AK170" i="1"/>
  <c r="AK175" i="1" s="1"/>
  <c r="AK212" i="1" s="1"/>
  <c r="AK173" i="1"/>
  <c r="DD170" i="1"/>
  <c r="DD175" i="1" s="1"/>
  <c r="DD212" i="1" s="1"/>
  <c r="AX170" i="1"/>
  <c r="AX173" i="1"/>
  <c r="FQ170" i="1"/>
  <c r="FQ175" i="1" s="1"/>
  <c r="FQ212" i="1" s="1"/>
  <c r="CW170" i="1"/>
  <c r="CW175" i="1" s="1"/>
  <c r="CW212" i="1" s="1"/>
  <c r="AC170" i="1"/>
  <c r="AC175" i="1" s="1"/>
  <c r="AC212" i="1" s="1"/>
  <c r="AC173" i="1"/>
  <c r="AL170" i="1"/>
  <c r="AL175" i="1" s="1"/>
  <c r="AL212" i="1" s="1"/>
  <c r="AL173" i="1"/>
  <c r="FM173" i="1"/>
  <c r="FM170" i="1"/>
  <c r="AV170" i="1"/>
  <c r="AV175" i="1" s="1"/>
  <c r="AV212" i="1" s="1"/>
  <c r="ED170" i="1"/>
  <c r="ED175" i="1" s="1"/>
  <c r="ED212" i="1" s="1"/>
  <c r="DQ173" i="1"/>
  <c r="DQ170" i="1"/>
  <c r="DQ175" i="1" s="1"/>
  <c r="DQ212" i="1" s="1"/>
  <c r="AW173" i="1"/>
  <c r="AW170" i="1"/>
  <c r="EC195" i="1"/>
  <c r="EC178" i="1"/>
  <c r="EC148" i="1"/>
  <c r="EC152" i="1"/>
  <c r="EC154" i="1"/>
  <c r="EC156" i="1"/>
  <c r="EC150" i="1"/>
  <c r="EC111" i="1"/>
  <c r="EC100" i="1"/>
  <c r="EC105" i="1"/>
  <c r="EC107" i="1" s="1"/>
  <c r="EC109" i="1" s="1"/>
  <c r="EC119" i="1" s="1"/>
  <c r="EC108" i="1"/>
  <c r="DZ195" i="1"/>
  <c r="DZ178" i="1"/>
  <c r="DZ146" i="1"/>
  <c r="DZ108" i="1"/>
  <c r="DZ111" i="1"/>
  <c r="DZ100" i="1"/>
  <c r="DZ105" i="1"/>
  <c r="DZ107" i="1" s="1"/>
  <c r="CD195" i="1"/>
  <c r="CD156" i="1"/>
  <c r="CD152" i="1"/>
  <c r="CD178" i="1"/>
  <c r="CD154" i="1"/>
  <c r="CD148" i="1"/>
  <c r="CD150" i="1"/>
  <c r="CD108" i="1"/>
  <c r="CD111" i="1"/>
  <c r="CD100" i="1"/>
  <c r="CD105" i="1"/>
  <c r="CD107" i="1" s="1"/>
  <c r="AH195" i="1"/>
  <c r="AH178" i="1"/>
  <c r="AH138" i="1"/>
  <c r="AH142" i="1" s="1"/>
  <c r="AH144" i="1" s="1"/>
  <c r="AH146" i="1"/>
  <c r="AH150" i="1" s="1"/>
  <c r="AH148" i="1"/>
  <c r="AH108" i="1"/>
  <c r="AH111" i="1"/>
  <c r="AH100" i="1"/>
  <c r="AH105" i="1"/>
  <c r="AH107" i="1" s="1"/>
  <c r="AH109" i="1" s="1"/>
  <c r="AH119" i="1" s="1"/>
  <c r="DA114" i="1"/>
  <c r="DA117" i="1"/>
  <c r="DB114" i="1"/>
  <c r="DB117" i="1"/>
  <c r="DM114" i="1"/>
  <c r="DM117" i="1"/>
  <c r="EA114" i="1"/>
  <c r="EA117" i="1"/>
  <c r="L114" i="1"/>
  <c r="L117" i="1"/>
  <c r="EZ114" i="1"/>
  <c r="EZ117" i="1"/>
  <c r="BU114" i="1"/>
  <c r="BU117" i="1"/>
  <c r="BQ114" i="1"/>
  <c r="BQ117" i="1"/>
  <c r="ED114" i="1"/>
  <c r="ED117" i="1"/>
  <c r="BK114" i="1"/>
  <c r="BK117" i="1"/>
  <c r="H114" i="1"/>
  <c r="H117" i="1"/>
  <c r="DT117" i="1"/>
  <c r="DT114" i="1"/>
  <c r="BA117" i="1"/>
  <c r="BA114" i="1"/>
  <c r="EI117" i="1"/>
  <c r="EI114" i="1"/>
  <c r="DV117" i="1"/>
  <c r="DV114" i="1"/>
  <c r="DX195" i="1"/>
  <c r="DX178" i="1"/>
  <c r="DX154" i="1"/>
  <c r="DX156" i="1"/>
  <c r="DX150" i="1"/>
  <c r="DX152" i="1"/>
  <c r="DX148" i="1"/>
  <c r="DX108" i="1"/>
  <c r="DX111" i="1"/>
  <c r="DX100" i="1"/>
  <c r="DX105" i="1"/>
  <c r="DX107" i="1" s="1"/>
  <c r="CB195" i="1"/>
  <c r="CB178" i="1"/>
  <c r="CB146" i="1"/>
  <c r="CB108" i="1"/>
  <c r="CB111" i="1"/>
  <c r="CB100" i="1"/>
  <c r="CB105" i="1"/>
  <c r="CB107" i="1" s="1"/>
  <c r="AF195" i="1"/>
  <c r="AF178" i="1"/>
  <c r="AF108" i="1"/>
  <c r="AF111" i="1"/>
  <c r="AF100" i="1"/>
  <c r="AF148" i="1"/>
  <c r="AF105" i="1"/>
  <c r="AF107" i="1" s="1"/>
  <c r="AF109" i="1" s="1"/>
  <c r="AF119" i="1" s="1"/>
  <c r="DW195" i="1"/>
  <c r="DW178" i="1"/>
  <c r="DW148" i="1"/>
  <c r="DW105" i="1"/>
  <c r="DW107" i="1" s="1"/>
  <c r="DW109" i="1" s="1"/>
  <c r="DW119" i="1" s="1"/>
  <c r="DW108" i="1"/>
  <c r="DW111" i="1"/>
  <c r="DW100" i="1"/>
  <c r="CA195" i="1"/>
  <c r="CA154" i="1"/>
  <c r="CA148" i="1"/>
  <c r="CA152" i="1"/>
  <c r="CA156" i="1"/>
  <c r="CA178" i="1"/>
  <c r="CA105" i="1"/>
  <c r="CA107" i="1" s="1"/>
  <c r="CA109" i="1" s="1"/>
  <c r="CA119" i="1" s="1"/>
  <c r="CA108" i="1"/>
  <c r="CA111" i="1"/>
  <c r="CA100" i="1"/>
  <c r="CA150" i="1"/>
  <c r="AE195" i="1"/>
  <c r="AE178" i="1"/>
  <c r="AE148" i="1"/>
  <c r="AE105" i="1"/>
  <c r="AE107" i="1" s="1"/>
  <c r="AE109" i="1" s="1"/>
  <c r="AE119" i="1" s="1"/>
  <c r="AE108" i="1"/>
  <c r="AE111" i="1"/>
  <c r="AE100" i="1"/>
  <c r="AW195" i="1"/>
  <c r="AW178" i="1"/>
  <c r="AW148" i="1"/>
  <c r="AW152" i="1"/>
  <c r="AW154" i="1"/>
  <c r="AW156" i="1"/>
  <c r="AW150" i="1"/>
  <c r="AW111" i="1"/>
  <c r="AW100" i="1"/>
  <c r="AW105" i="1"/>
  <c r="AW107" i="1" s="1"/>
  <c r="AW109" i="1" s="1"/>
  <c r="AW119" i="1" s="1"/>
  <c r="AW108" i="1"/>
  <c r="AJ195" i="1"/>
  <c r="AJ178" i="1"/>
  <c r="AJ148" i="1"/>
  <c r="AJ111" i="1"/>
  <c r="AJ138" i="1"/>
  <c r="AJ142" i="1" s="1"/>
  <c r="AJ144" i="1" s="1"/>
  <c r="AJ100" i="1"/>
  <c r="AJ105" i="1"/>
  <c r="AJ107" i="1" s="1"/>
  <c r="AJ108" i="1"/>
  <c r="CI188" i="1" l="1"/>
  <c r="CI182" i="1"/>
  <c r="DQ115" i="1"/>
  <c r="DQ118" i="1"/>
  <c r="BJ115" i="1"/>
  <c r="BJ118" i="1"/>
  <c r="BW115" i="1"/>
  <c r="BW118" i="1"/>
  <c r="FC115" i="1"/>
  <c r="FC118" i="1"/>
  <c r="FC120" i="1" s="1"/>
  <c r="DF115" i="1"/>
  <c r="DF118" i="1"/>
  <c r="BG182" i="1"/>
  <c r="BG188" i="1"/>
  <c r="U188" i="1"/>
  <c r="U180" i="1"/>
  <c r="U189" i="1"/>
  <c r="U215" i="1" s="1"/>
  <c r="U182" i="1"/>
  <c r="U184" i="1"/>
  <c r="U186" i="1"/>
  <c r="BQ182" i="1"/>
  <c r="BQ188" i="1"/>
  <c r="DM180" i="1"/>
  <c r="DM182" i="1"/>
  <c r="DM184" i="1"/>
  <c r="DM186" i="1"/>
  <c r="DM188" i="1"/>
  <c r="DM189" i="1"/>
  <c r="DM215" i="1" s="1"/>
  <c r="FI188" i="1"/>
  <c r="FI182" i="1"/>
  <c r="DU188" i="1"/>
  <c r="DU189" i="1"/>
  <c r="DU215" i="1" s="1"/>
  <c r="DU180" i="1"/>
  <c r="DU182" i="1"/>
  <c r="DU184" i="1"/>
  <c r="DU186" i="1"/>
  <c r="AP175" i="1"/>
  <c r="AP212" i="1" s="1"/>
  <c r="AY189" i="1"/>
  <c r="AY215" i="1" s="1"/>
  <c r="AY186" i="1"/>
  <c r="AY188" i="1"/>
  <c r="AY180" i="1"/>
  <c r="AY182" i="1"/>
  <c r="AY184" i="1"/>
  <c r="S188" i="1"/>
  <c r="S182" i="1"/>
  <c r="AJ109" i="1"/>
  <c r="AJ119" i="1" s="1"/>
  <c r="CA180" i="1"/>
  <c r="CA182" i="1"/>
  <c r="CA184" i="1"/>
  <c r="CA186" i="1"/>
  <c r="CA188" i="1"/>
  <c r="CA189" i="1"/>
  <c r="CA215" i="1" s="1"/>
  <c r="CB118" i="1"/>
  <c r="CB115" i="1"/>
  <c r="DX118" i="1"/>
  <c r="DX115" i="1"/>
  <c r="EF109" i="1"/>
  <c r="EF119" i="1" s="1"/>
  <c r="AU115" i="1"/>
  <c r="AU118" i="1"/>
  <c r="AA115" i="1"/>
  <c r="AA120" i="1" s="1"/>
  <c r="AA118" i="1"/>
  <c r="BX115" i="1"/>
  <c r="BX118" i="1"/>
  <c r="CI197" i="1"/>
  <c r="CI253" i="1"/>
  <c r="AO182" i="1"/>
  <c r="AO188" i="1"/>
  <c r="K253" i="1"/>
  <c r="K197" i="1"/>
  <c r="BB188" i="1"/>
  <c r="BB182" i="1"/>
  <c r="CX188" i="1"/>
  <c r="CX182" i="1"/>
  <c r="ET253" i="1"/>
  <c r="ET197" i="1"/>
  <c r="FV109" i="1"/>
  <c r="FV119" i="1" s="1"/>
  <c r="AR175" i="1"/>
  <c r="AR212" i="1" s="1"/>
  <c r="EW175" i="1"/>
  <c r="EW212" i="1" s="1"/>
  <c r="X115" i="1"/>
  <c r="X118" i="1"/>
  <c r="FN115" i="1"/>
  <c r="FN118" i="1"/>
  <c r="AS109" i="1"/>
  <c r="AS119" i="1" s="1"/>
  <c r="CO109" i="1"/>
  <c r="CO119" i="1" s="1"/>
  <c r="EK109" i="1"/>
  <c r="EK119" i="1" s="1"/>
  <c r="Q115" i="1"/>
  <c r="Q118" i="1"/>
  <c r="FO115" i="1"/>
  <c r="FO118" i="1"/>
  <c r="FO253" i="1"/>
  <c r="FO197" i="1"/>
  <c r="FE186" i="1"/>
  <c r="FE188" i="1"/>
  <c r="FE180" i="1"/>
  <c r="FE189" i="1"/>
  <c r="FE215" i="1" s="1"/>
  <c r="FE182" i="1"/>
  <c r="FE184" i="1"/>
  <c r="P188" i="1"/>
  <c r="P186" i="1"/>
  <c r="P189" i="1"/>
  <c r="P215" i="1" s="1"/>
  <c r="P180" i="1"/>
  <c r="P182" i="1"/>
  <c r="P184" i="1"/>
  <c r="FD186" i="1"/>
  <c r="FD188" i="1"/>
  <c r="FD189" i="1"/>
  <c r="FD215" i="1" s="1"/>
  <c r="FD180" i="1"/>
  <c r="FD182" i="1"/>
  <c r="FD184" i="1"/>
  <c r="BM142" i="1"/>
  <c r="BM144" i="1" s="1"/>
  <c r="CF182" i="1"/>
  <c r="CF184" i="1"/>
  <c r="CF186" i="1"/>
  <c r="CF188" i="1"/>
  <c r="CF189" i="1"/>
  <c r="CF215" i="1" s="1"/>
  <c r="CF180" i="1"/>
  <c r="DS109" i="1"/>
  <c r="DS119" i="1" s="1"/>
  <c r="BY109" i="1"/>
  <c r="BY119" i="1" s="1"/>
  <c r="BN118" i="1"/>
  <c r="BN115" i="1"/>
  <c r="AD188" i="1"/>
  <c r="AD189" i="1"/>
  <c r="AD215" i="1" s="1"/>
  <c r="AD180" i="1"/>
  <c r="AD182" i="1"/>
  <c r="AD184" i="1"/>
  <c r="AD186" i="1"/>
  <c r="AQ253" i="1"/>
  <c r="AQ197" i="1"/>
  <c r="CM253" i="1"/>
  <c r="CM197" i="1"/>
  <c r="EI253" i="1"/>
  <c r="EI197" i="1"/>
  <c r="N184" i="1"/>
  <c r="N186" i="1"/>
  <c r="N188" i="1"/>
  <c r="N189" i="1"/>
  <c r="N215" i="1" s="1"/>
  <c r="N180" i="1"/>
  <c r="N182" i="1"/>
  <c r="FB186" i="1"/>
  <c r="FB184" i="1"/>
  <c r="FB188" i="1"/>
  <c r="FB189" i="1"/>
  <c r="FB215" i="1" s="1"/>
  <c r="FB180" i="1"/>
  <c r="FB182" i="1"/>
  <c r="CT184" i="1"/>
  <c r="CT186" i="1"/>
  <c r="CT180" i="1"/>
  <c r="CT188" i="1"/>
  <c r="CT189" i="1"/>
  <c r="CT215" i="1" s="1"/>
  <c r="CT182" i="1"/>
  <c r="AR197" i="1"/>
  <c r="AR253" i="1"/>
  <c r="CN253" i="1"/>
  <c r="CN197" i="1"/>
  <c r="EJ197" i="1"/>
  <c r="EJ253" i="1"/>
  <c r="AM109" i="1"/>
  <c r="AM119" i="1" s="1"/>
  <c r="EQ109" i="1"/>
  <c r="EQ119" i="1" s="1"/>
  <c r="BV109" i="1"/>
  <c r="BV119" i="1" s="1"/>
  <c r="I118" i="1"/>
  <c r="I120" i="1" s="1"/>
  <c r="I115" i="1"/>
  <c r="BE118" i="1"/>
  <c r="BE115" i="1"/>
  <c r="DA118" i="1"/>
  <c r="DA115" i="1"/>
  <c r="EW118" i="1"/>
  <c r="EW115" i="1"/>
  <c r="BA109" i="1"/>
  <c r="BA119" i="1" s="1"/>
  <c r="Z109" i="1"/>
  <c r="Z119" i="1" s="1"/>
  <c r="FA188" i="1"/>
  <c r="FA184" i="1"/>
  <c r="FA186" i="1"/>
  <c r="FA189" i="1"/>
  <c r="FA215" i="1" s="1"/>
  <c r="FA180" i="1"/>
  <c r="FA182" i="1"/>
  <c r="DA175" i="1"/>
  <c r="DA212" i="1" s="1"/>
  <c r="ER115" i="1"/>
  <c r="ER118" i="1"/>
  <c r="AN188" i="1"/>
  <c r="AN186" i="1"/>
  <c r="AN189" i="1"/>
  <c r="AN215" i="1" s="1"/>
  <c r="AN180" i="1"/>
  <c r="AN182" i="1"/>
  <c r="AN184" i="1"/>
  <c r="ED253" i="1"/>
  <c r="ED197" i="1"/>
  <c r="CB175" i="1"/>
  <c r="CB212" i="1" s="1"/>
  <c r="DD109" i="1"/>
  <c r="DD119" i="1" s="1"/>
  <c r="DC109" i="1"/>
  <c r="DC119" i="1" s="1"/>
  <c r="FL109" i="1"/>
  <c r="FL119" i="1" s="1"/>
  <c r="FL120" i="1" s="1"/>
  <c r="BU109" i="1"/>
  <c r="BU119" i="1" s="1"/>
  <c r="BG253" i="1"/>
  <c r="BG197" i="1"/>
  <c r="U253" i="1"/>
  <c r="U197" i="1"/>
  <c r="BQ197" i="1"/>
  <c r="BQ253" i="1"/>
  <c r="DM253" i="1"/>
  <c r="DM197" i="1"/>
  <c r="FI253" i="1"/>
  <c r="FI197" i="1"/>
  <c r="DU253" i="1"/>
  <c r="DU197" i="1"/>
  <c r="FQ109" i="1"/>
  <c r="FQ119" i="1" s="1"/>
  <c r="M109" i="1"/>
  <c r="M119" i="1" s="1"/>
  <c r="FW109" i="1"/>
  <c r="FW119" i="1" s="1"/>
  <c r="CN175" i="1"/>
  <c r="CN212" i="1" s="1"/>
  <c r="AY197" i="1"/>
  <c r="AY253" i="1"/>
  <c r="AP253" i="1"/>
  <c r="AP197" i="1"/>
  <c r="CL253" i="1"/>
  <c r="CL197" i="1"/>
  <c r="EH253" i="1"/>
  <c r="EH197" i="1"/>
  <c r="V189" i="1"/>
  <c r="V215" i="1" s="1"/>
  <c r="V188" i="1"/>
  <c r="V180" i="1"/>
  <c r="V182" i="1"/>
  <c r="V184" i="1"/>
  <c r="V186" i="1"/>
  <c r="DN182" i="1"/>
  <c r="DN188" i="1"/>
  <c r="AO197" i="1"/>
  <c r="AO253" i="1"/>
  <c r="FT118" i="1"/>
  <c r="FT115" i="1"/>
  <c r="AS253" i="1"/>
  <c r="AS197" i="1"/>
  <c r="FO188" i="1"/>
  <c r="FO182" i="1"/>
  <c r="DJ188" i="1"/>
  <c r="DJ182" i="1"/>
  <c r="AR188" i="1"/>
  <c r="AR189" i="1"/>
  <c r="AR215" i="1" s="1"/>
  <c r="AR180" i="1"/>
  <c r="AR182" i="1"/>
  <c r="AR184" i="1"/>
  <c r="AR186" i="1"/>
  <c r="DG197" i="1"/>
  <c r="DG253" i="1"/>
  <c r="AF118" i="1"/>
  <c r="AF115" i="1"/>
  <c r="AF120" i="1" s="1"/>
  <c r="FS180" i="1"/>
  <c r="FS186" i="1"/>
  <c r="FS182" i="1"/>
  <c r="FS188" i="1"/>
  <c r="FS184" i="1"/>
  <c r="FS189" i="1"/>
  <c r="FS215" i="1" s="1"/>
  <c r="CG188" i="1"/>
  <c r="CG184" i="1"/>
  <c r="CG186" i="1"/>
  <c r="CG189" i="1"/>
  <c r="CG215" i="1" s="1"/>
  <c r="CG180" i="1"/>
  <c r="CG182" i="1"/>
  <c r="FD115" i="1"/>
  <c r="FD118" i="1"/>
  <c r="CF253" i="1"/>
  <c r="CF197" i="1"/>
  <c r="DP115" i="1"/>
  <c r="DP118" i="1"/>
  <c r="DJ118" i="1"/>
  <c r="DJ115" i="1"/>
  <c r="DJ120" i="1" s="1"/>
  <c r="FF118" i="1"/>
  <c r="FF115" i="1"/>
  <c r="FB115" i="1"/>
  <c r="FB118" i="1"/>
  <c r="BH115" i="1"/>
  <c r="BH118" i="1"/>
  <c r="FA253" i="1"/>
  <c r="FA197" i="1"/>
  <c r="AN115" i="1"/>
  <c r="AN118" i="1"/>
  <c r="ED184" i="1"/>
  <c r="ED186" i="1"/>
  <c r="ED180" i="1"/>
  <c r="ED188" i="1"/>
  <c r="ED189" i="1"/>
  <c r="ED215" i="1" s="1"/>
  <c r="ED182" i="1"/>
  <c r="DE115" i="1"/>
  <c r="DE120" i="1" s="1"/>
  <c r="DE118" i="1"/>
  <c r="DU115" i="1"/>
  <c r="DU118" i="1"/>
  <c r="AY115" i="1"/>
  <c r="AY118" i="1"/>
  <c r="AY120" i="1" s="1"/>
  <c r="ES186" i="1"/>
  <c r="ES189" i="1"/>
  <c r="ES215" i="1" s="1"/>
  <c r="ES180" i="1"/>
  <c r="ES182" i="1"/>
  <c r="ES184" i="1"/>
  <c r="ES188" i="1"/>
  <c r="AP188" i="1"/>
  <c r="AP182" i="1"/>
  <c r="CL188" i="1"/>
  <c r="CL189" i="1"/>
  <c r="CL215" i="1" s="1"/>
  <c r="CL180" i="1"/>
  <c r="CL182" i="1"/>
  <c r="CL184" i="1"/>
  <c r="CL186" i="1"/>
  <c r="EH188" i="1"/>
  <c r="EH189" i="1"/>
  <c r="EH215" i="1" s="1"/>
  <c r="EH180" i="1"/>
  <c r="EH182" i="1"/>
  <c r="EH184" i="1"/>
  <c r="EH186" i="1"/>
  <c r="DK182" i="1"/>
  <c r="DK188" i="1"/>
  <c r="DL150" i="1"/>
  <c r="BR189" i="1"/>
  <c r="BR215" i="1" s="1"/>
  <c r="BR180" i="1"/>
  <c r="BR182" i="1"/>
  <c r="BR188" i="1"/>
  <c r="BR184" i="1"/>
  <c r="BR186" i="1"/>
  <c r="FJ189" i="1"/>
  <c r="FJ215" i="1" s="1"/>
  <c r="FJ188" i="1"/>
  <c r="FJ180" i="1"/>
  <c r="FJ182" i="1"/>
  <c r="FJ184" i="1"/>
  <c r="FJ186" i="1"/>
  <c r="CO253" i="1"/>
  <c r="CO197" i="1"/>
  <c r="P115" i="1"/>
  <c r="P118" i="1"/>
  <c r="P120" i="1" s="1"/>
  <c r="AV253" i="1"/>
  <c r="AV197" i="1"/>
  <c r="AA109" i="1"/>
  <c r="AA119" i="1" s="1"/>
  <c r="BX109" i="1"/>
  <c r="BX119" i="1" s="1"/>
  <c r="BB118" i="1"/>
  <c r="BB115" i="1"/>
  <c r="CX118" i="1"/>
  <c r="CX115" i="1"/>
  <c r="CX120" i="1" s="1"/>
  <c r="ET118" i="1"/>
  <c r="ET115" i="1"/>
  <c r="F188" i="1"/>
  <c r="F182" i="1"/>
  <c r="DO120" i="1"/>
  <c r="DO180" i="1" s="1"/>
  <c r="DO184" i="1" s="1"/>
  <c r="DO186" i="1" s="1"/>
  <c r="FV115" i="1"/>
  <c r="FV118" i="1"/>
  <c r="DL175" i="1"/>
  <c r="DL212" i="1" s="1"/>
  <c r="CO118" i="1"/>
  <c r="CO115" i="1"/>
  <c r="CO120" i="1" s="1"/>
  <c r="EK118" i="1"/>
  <c r="EK115" i="1"/>
  <c r="Q109" i="1"/>
  <c r="Q119" i="1" s="1"/>
  <c r="CY120" i="1"/>
  <c r="FO109" i="1"/>
  <c r="FO119" i="1" s="1"/>
  <c r="CG197" i="1"/>
  <c r="CG253" i="1"/>
  <c r="DX175" i="1"/>
  <c r="DX212" i="1" s="1"/>
  <c r="BT253" i="1"/>
  <c r="BT197" i="1"/>
  <c r="AV182" i="1"/>
  <c r="AV184" i="1"/>
  <c r="AV186" i="1"/>
  <c r="AV188" i="1"/>
  <c r="AV189" i="1"/>
  <c r="AV215" i="1" s="1"/>
  <c r="AV180" i="1"/>
  <c r="FP188" i="1"/>
  <c r="FP182" i="1"/>
  <c r="CR189" i="1"/>
  <c r="CR215" i="1" s="1"/>
  <c r="CR182" i="1"/>
  <c r="CR184" i="1"/>
  <c r="CR186" i="1"/>
  <c r="CR188" i="1"/>
  <c r="CR180" i="1"/>
  <c r="AK188" i="1"/>
  <c r="AK184" i="1"/>
  <c r="AK189" i="1"/>
  <c r="AK215" i="1" s="1"/>
  <c r="AK186" i="1"/>
  <c r="AK180" i="1"/>
  <c r="AK182" i="1"/>
  <c r="EA189" i="1"/>
  <c r="EA215" i="1" s="1"/>
  <c r="EA182" i="1"/>
  <c r="EA184" i="1"/>
  <c r="EA186" i="1"/>
  <c r="EA188" i="1"/>
  <c r="EA180" i="1"/>
  <c r="L115" i="1"/>
  <c r="L118" i="1"/>
  <c r="AD118" i="1"/>
  <c r="AD115" i="1"/>
  <c r="AQ118" i="1"/>
  <c r="AQ115" i="1"/>
  <c r="AQ120" i="1" s="1"/>
  <c r="CM118" i="1"/>
  <c r="CM115" i="1"/>
  <c r="EI118" i="1"/>
  <c r="EI115" i="1"/>
  <c r="EI120" i="1" s="1"/>
  <c r="FU175" i="1"/>
  <c r="FU212" i="1" s="1"/>
  <c r="BW120" i="1"/>
  <c r="ER109" i="1"/>
  <c r="ER119" i="1" s="1"/>
  <c r="BI188" i="1"/>
  <c r="BI184" i="1"/>
  <c r="BI186" i="1"/>
  <c r="BI180" i="1"/>
  <c r="BI189" i="1"/>
  <c r="BI215" i="1" s="1"/>
  <c r="BI182" i="1"/>
  <c r="ED115" i="1"/>
  <c r="ED118" i="1"/>
  <c r="EB197" i="1"/>
  <c r="EB253" i="1"/>
  <c r="CU189" i="1"/>
  <c r="CU215" i="1" s="1"/>
  <c r="CU186" i="1"/>
  <c r="CU180" i="1"/>
  <c r="CU188" i="1"/>
  <c r="CU182" i="1"/>
  <c r="CU184" i="1"/>
  <c r="G180" i="1"/>
  <c r="G182" i="1"/>
  <c r="G184" i="1"/>
  <c r="G186" i="1"/>
  <c r="G188" i="1"/>
  <c r="G189" i="1"/>
  <c r="G215" i="1" s="1"/>
  <c r="CZ150" i="1"/>
  <c r="T120" i="1"/>
  <c r="AU120" i="1"/>
  <c r="DD115" i="1"/>
  <c r="DD120" i="1" s="1"/>
  <c r="DD118" i="1"/>
  <c r="DC115" i="1"/>
  <c r="DC118" i="1"/>
  <c r="FL115" i="1"/>
  <c r="FL118" i="1"/>
  <c r="BU115" i="1"/>
  <c r="BU118" i="1"/>
  <c r="AI120" i="1"/>
  <c r="M115" i="1"/>
  <c r="M120" i="1" s="1"/>
  <c r="M118" i="1"/>
  <c r="FW115" i="1"/>
  <c r="FW118" i="1"/>
  <c r="FW120" i="1" s="1"/>
  <c r="AI182" i="1"/>
  <c r="AI188" i="1"/>
  <c r="AI184" i="1"/>
  <c r="AI189" i="1"/>
  <c r="AI215" i="1" s="1"/>
  <c r="AI186" i="1"/>
  <c r="AI180" i="1"/>
  <c r="FD120" i="1"/>
  <c r="CV253" i="1"/>
  <c r="CV197" i="1"/>
  <c r="FX182" i="1"/>
  <c r="FX186" i="1"/>
  <c r="FX188" i="1"/>
  <c r="FX184" i="1"/>
  <c r="FX189" i="1"/>
  <c r="FX215" i="1" s="1"/>
  <c r="FX180" i="1"/>
  <c r="ES115" i="1"/>
  <c r="ES118" i="1"/>
  <c r="ES120" i="1" s="1"/>
  <c r="BO182" i="1"/>
  <c r="BO188" i="1"/>
  <c r="CH184" i="1"/>
  <c r="CH186" i="1"/>
  <c r="CH188" i="1"/>
  <c r="CH189" i="1"/>
  <c r="CH215" i="1" s="1"/>
  <c r="CH180" i="1"/>
  <c r="CH182" i="1"/>
  <c r="ER120" i="1"/>
  <c r="V109" i="1"/>
  <c r="V119" i="1" s="1"/>
  <c r="V197" i="1"/>
  <c r="V253" i="1"/>
  <c r="BR197" i="1"/>
  <c r="BR253" i="1"/>
  <c r="DN197" i="1"/>
  <c r="DN253" i="1"/>
  <c r="FJ197" i="1"/>
  <c r="FJ253" i="1"/>
  <c r="EC115" i="1"/>
  <c r="EC118" i="1"/>
  <c r="EC120" i="1" s="1"/>
  <c r="BX188" i="1"/>
  <c r="BX186" i="1"/>
  <c r="BX189" i="1"/>
  <c r="BX215" i="1" s="1"/>
  <c r="BX180" i="1"/>
  <c r="BX182" i="1"/>
  <c r="BX184" i="1"/>
  <c r="AL115" i="1"/>
  <c r="AL118" i="1"/>
  <c r="DC120" i="1"/>
  <c r="FF186" i="1"/>
  <c r="FF188" i="1"/>
  <c r="FF189" i="1"/>
  <c r="FF215" i="1" s="1"/>
  <c r="FF180" i="1"/>
  <c r="FF182" i="1"/>
  <c r="FF184" i="1"/>
  <c r="CN188" i="1"/>
  <c r="CN189" i="1"/>
  <c r="CN215" i="1" s="1"/>
  <c r="CN180" i="1"/>
  <c r="CN182" i="1"/>
  <c r="CN184" i="1"/>
  <c r="CN186" i="1"/>
  <c r="FE115" i="1"/>
  <c r="FE118" i="1"/>
  <c r="FE120" i="1" s="1"/>
  <c r="AJ115" i="1"/>
  <c r="AJ118" i="1"/>
  <c r="AE180" i="1"/>
  <c r="AE182" i="1"/>
  <c r="AE188" i="1"/>
  <c r="AE189" i="1"/>
  <c r="AE215" i="1" s="1"/>
  <c r="AE184" i="1"/>
  <c r="AE186" i="1"/>
  <c r="CD189" i="1"/>
  <c r="CD215" i="1" s="1"/>
  <c r="CD180" i="1"/>
  <c r="CD182" i="1"/>
  <c r="CD184" i="1"/>
  <c r="CD186" i="1"/>
  <c r="CD188" i="1"/>
  <c r="CE115" i="1"/>
  <c r="CE118" i="1"/>
  <c r="EP186" i="1"/>
  <c r="EP184" i="1"/>
  <c r="EP188" i="1"/>
  <c r="EP189" i="1"/>
  <c r="EP215" i="1" s="1"/>
  <c r="EP180" i="1"/>
  <c r="EP182" i="1"/>
  <c r="EY182" i="1"/>
  <c r="EY188" i="1"/>
  <c r="AS118" i="1"/>
  <c r="AS115" i="1"/>
  <c r="AS120" i="1" s="1"/>
  <c r="BS115" i="1"/>
  <c r="BS118" i="1"/>
  <c r="BT182" i="1"/>
  <c r="BT188" i="1"/>
  <c r="BT184" i="1"/>
  <c r="BT189" i="1"/>
  <c r="BT215" i="1" s="1"/>
  <c r="BT186" i="1"/>
  <c r="BT180" i="1"/>
  <c r="FP115" i="1"/>
  <c r="FP120" i="1" s="1"/>
  <c r="FP118" i="1"/>
  <c r="CR253" i="1"/>
  <c r="CR197" i="1"/>
  <c r="AK253" i="1"/>
  <c r="AK197" i="1"/>
  <c r="EA197" i="1"/>
  <c r="EA253" i="1"/>
  <c r="AR118" i="1"/>
  <c r="AR115" i="1"/>
  <c r="CN118" i="1"/>
  <c r="CN115" i="1"/>
  <c r="EJ118" i="1"/>
  <c r="EJ115" i="1"/>
  <c r="BX120" i="1"/>
  <c r="BP175" i="1"/>
  <c r="BP212" i="1" s="1"/>
  <c r="AZ253" i="1"/>
  <c r="AZ197" i="1"/>
  <c r="BI253" i="1"/>
  <c r="BI197" i="1"/>
  <c r="EB182" i="1"/>
  <c r="EB188" i="1"/>
  <c r="CU197" i="1"/>
  <c r="CU253" i="1"/>
  <c r="O189" i="1"/>
  <c r="O215" i="1" s="1"/>
  <c r="O186" i="1"/>
  <c r="O188" i="1"/>
  <c r="O180" i="1"/>
  <c r="O182" i="1"/>
  <c r="O184" i="1"/>
  <c r="CY180" i="1"/>
  <c r="CY182" i="1"/>
  <c r="CY188" i="1"/>
  <c r="CY189" i="1"/>
  <c r="CY215" i="1" s="1"/>
  <c r="CY184" i="1"/>
  <c r="CY186" i="1"/>
  <c r="AB253" i="1"/>
  <c r="AB197" i="1"/>
  <c r="BG115" i="1"/>
  <c r="BG118" i="1"/>
  <c r="U118" i="1"/>
  <c r="U115" i="1"/>
  <c r="BQ118" i="1"/>
  <c r="BQ120" i="1" s="1"/>
  <c r="BQ115" i="1"/>
  <c r="DM118" i="1"/>
  <c r="DM115" i="1"/>
  <c r="FI118" i="1"/>
  <c r="FI115" i="1"/>
  <c r="FI120" i="1" s="1"/>
  <c r="BM180" i="1"/>
  <c r="BM188" i="1"/>
  <c r="BM182" i="1"/>
  <c r="BM189" i="1"/>
  <c r="BM215" i="1" s="1"/>
  <c r="BM184" i="1"/>
  <c r="BM186" i="1"/>
  <c r="D188" i="1"/>
  <c r="D182" i="1"/>
  <c r="E197" i="1"/>
  <c r="E253" i="1"/>
  <c r="AI253" i="1"/>
  <c r="AI197" i="1"/>
  <c r="FH175" i="1"/>
  <c r="FH212" i="1" s="1"/>
  <c r="FZ170" i="1"/>
  <c r="FZ175" i="1" s="1"/>
  <c r="GB175" i="1" s="1"/>
  <c r="CV188" i="1"/>
  <c r="CV186" i="1"/>
  <c r="CV180" i="1"/>
  <c r="CV182" i="1"/>
  <c r="CV189" i="1"/>
  <c r="CV215" i="1" s="1"/>
  <c r="CV184" i="1"/>
  <c r="FX253" i="1"/>
  <c r="FX197" i="1"/>
  <c r="AP118" i="1"/>
  <c r="AP115" i="1"/>
  <c r="AP120" i="1" s="1"/>
  <c r="CL118" i="1"/>
  <c r="CL115" i="1"/>
  <c r="CL120" i="1" s="1"/>
  <c r="EH118" i="1"/>
  <c r="EH115" i="1"/>
  <c r="S253" i="1"/>
  <c r="S197" i="1"/>
  <c r="BO253" i="1"/>
  <c r="BO197" i="1"/>
  <c r="DK253" i="1"/>
  <c r="DK197" i="1"/>
  <c r="FG253" i="1"/>
  <c r="FG197" i="1"/>
  <c r="CH197" i="1"/>
  <c r="CH253" i="1"/>
  <c r="T188" i="1"/>
  <c r="T189" i="1"/>
  <c r="T215" i="1" s="1"/>
  <c r="T180" i="1"/>
  <c r="T182" i="1"/>
  <c r="T184" i="1"/>
  <c r="T186" i="1"/>
  <c r="BP188" i="1"/>
  <c r="BP189" i="1"/>
  <c r="BP215" i="1" s="1"/>
  <c r="BP180" i="1"/>
  <c r="BP182" i="1"/>
  <c r="BP184" i="1"/>
  <c r="BP186" i="1"/>
  <c r="CE253" i="1"/>
  <c r="CE197" i="1"/>
  <c r="K182" i="1"/>
  <c r="K184" i="1"/>
  <c r="K186" i="1"/>
  <c r="K188" i="1"/>
  <c r="K189" i="1"/>
  <c r="K215" i="1" s="1"/>
  <c r="K180" i="1"/>
  <c r="FB197" i="1"/>
  <c r="FB253" i="1"/>
  <c r="ER253" i="1"/>
  <c r="ER197" i="1"/>
  <c r="ET188" i="1"/>
  <c r="ET189" i="1"/>
  <c r="ET215" i="1" s="1"/>
  <c r="ET180" i="1"/>
  <c r="ET182" i="1"/>
  <c r="ET184" i="1"/>
  <c r="ET186" i="1"/>
  <c r="AW188" i="1"/>
  <c r="AW184" i="1"/>
  <c r="AW186" i="1"/>
  <c r="AW189" i="1"/>
  <c r="AW215" i="1" s="1"/>
  <c r="AW180" i="1"/>
  <c r="AW182" i="1"/>
  <c r="DW188" i="1"/>
  <c r="DW189" i="1"/>
  <c r="DW215" i="1" s="1"/>
  <c r="DW180" i="1"/>
  <c r="DW182" i="1"/>
  <c r="DW184" i="1"/>
  <c r="DW186" i="1"/>
  <c r="AH182" i="1"/>
  <c r="AH188" i="1"/>
  <c r="DZ189" i="1"/>
  <c r="DZ215" i="1" s="1"/>
  <c r="DZ188" i="1"/>
  <c r="DZ180" i="1"/>
  <c r="DZ182" i="1"/>
  <c r="DZ184" i="1"/>
  <c r="DZ186" i="1"/>
  <c r="BB109" i="1"/>
  <c r="BB119" i="1" s="1"/>
  <c r="F118" i="1"/>
  <c r="F115" i="1"/>
  <c r="DR188" i="1"/>
  <c r="DR182" i="1"/>
  <c r="DO182" i="1"/>
  <c r="DO188" i="1"/>
  <c r="DR120" i="1"/>
  <c r="EP197" i="1"/>
  <c r="EP253" i="1"/>
  <c r="EY253" i="1"/>
  <c r="EY197" i="1"/>
  <c r="FK182" i="1"/>
  <c r="FK188" i="1"/>
  <c r="AC120" i="1"/>
  <c r="FE109" i="1"/>
  <c r="FE119" i="1" s="1"/>
  <c r="CG109" i="1"/>
  <c r="CG119" i="1" s="1"/>
  <c r="AT189" i="1"/>
  <c r="AT215" i="1" s="1"/>
  <c r="AT180" i="1"/>
  <c r="AT182" i="1"/>
  <c r="AT184" i="1"/>
  <c r="AT186" i="1"/>
  <c r="AT188" i="1"/>
  <c r="CP188" i="1"/>
  <c r="CP182" i="1"/>
  <c r="AQ109" i="1"/>
  <c r="AQ119" i="1" s="1"/>
  <c r="CM109" i="1"/>
  <c r="CM119" i="1" s="1"/>
  <c r="EI109" i="1"/>
  <c r="EI119" i="1" s="1"/>
  <c r="Y188" i="1"/>
  <c r="Y182" i="1"/>
  <c r="FM188" i="1"/>
  <c r="FM184" i="1"/>
  <c r="FM189" i="1"/>
  <c r="FM215" i="1" s="1"/>
  <c r="FM186" i="1"/>
  <c r="FM180" i="1"/>
  <c r="FM182" i="1"/>
  <c r="BL120" i="1"/>
  <c r="DG142" i="1"/>
  <c r="DG144" i="1" s="1"/>
  <c r="AZ188" i="1"/>
  <c r="AZ182" i="1"/>
  <c r="CU115" i="1"/>
  <c r="CU118" i="1"/>
  <c r="O253" i="1"/>
  <c r="O197" i="1"/>
  <c r="DI253" i="1"/>
  <c r="DI197" i="1"/>
  <c r="R253" i="1"/>
  <c r="R197" i="1"/>
  <c r="BC188" i="1"/>
  <c r="BC182" i="1"/>
  <c r="J182" i="1"/>
  <c r="J188" i="1"/>
  <c r="AB188" i="1"/>
  <c r="AB186" i="1"/>
  <c r="AB180" i="1"/>
  <c r="AB182" i="1"/>
  <c r="AB189" i="1"/>
  <c r="AB215" i="1" s="1"/>
  <c r="AB184" i="1"/>
  <c r="AL120" i="1"/>
  <c r="BM253" i="1"/>
  <c r="BM197" i="1"/>
  <c r="FZ88" i="1"/>
  <c r="GB88" i="1" s="1"/>
  <c r="C94" i="1"/>
  <c r="D253" i="1"/>
  <c r="D197" i="1"/>
  <c r="CQ182" i="1"/>
  <c r="CQ188" i="1"/>
  <c r="CS188" i="1"/>
  <c r="CS184" i="1"/>
  <c r="CS186" i="1"/>
  <c r="CS180" i="1"/>
  <c r="CS189" i="1"/>
  <c r="CS215" i="1" s="1"/>
  <c r="CS182" i="1"/>
  <c r="CH115" i="1"/>
  <c r="CH118" i="1"/>
  <c r="T253" i="1"/>
  <c r="T197" i="1"/>
  <c r="BP253" i="1"/>
  <c r="BP197" i="1"/>
  <c r="DL188" i="1"/>
  <c r="DL182" i="1"/>
  <c r="FH188" i="1"/>
  <c r="FH189" i="1"/>
  <c r="FH215" i="1" s="1"/>
  <c r="FH186" i="1"/>
  <c r="FH180" i="1"/>
  <c r="FH182" i="1"/>
  <c r="FH184" i="1"/>
  <c r="V115" i="1"/>
  <c r="V120" i="1" s="1"/>
  <c r="V118" i="1"/>
  <c r="AJ253" i="1"/>
  <c r="AJ197" i="1"/>
  <c r="BB253" i="1"/>
  <c r="BB197" i="1"/>
  <c r="FD253" i="1"/>
  <c r="FD197" i="1"/>
  <c r="EI182" i="1"/>
  <c r="EI188" i="1"/>
  <c r="DG115" i="1"/>
  <c r="DG120" i="1" s="1"/>
  <c r="DG118" i="1"/>
  <c r="DF120" i="1"/>
  <c r="CT115" i="1"/>
  <c r="CT120" i="1" s="1"/>
  <c r="CT118" i="1"/>
  <c r="AW253" i="1"/>
  <c r="AW197" i="1"/>
  <c r="BU120" i="1"/>
  <c r="DA120" i="1"/>
  <c r="BL188" i="1"/>
  <c r="BL186" i="1"/>
  <c r="BL180" i="1"/>
  <c r="BL182" i="1"/>
  <c r="BL189" i="1"/>
  <c r="BL215" i="1" s="1"/>
  <c r="BL184" i="1"/>
  <c r="K115" i="1"/>
  <c r="K118" i="1"/>
  <c r="CX109" i="1"/>
  <c r="CX119" i="1" s="1"/>
  <c r="FS253" i="1"/>
  <c r="FS197" i="1"/>
  <c r="DR197" i="1"/>
  <c r="DR253" i="1"/>
  <c r="DO197" i="1"/>
  <c r="DO253" i="1"/>
  <c r="EP115" i="1"/>
  <c r="EP118" i="1"/>
  <c r="FK253" i="1"/>
  <c r="FK197" i="1"/>
  <c r="CW253" i="1"/>
  <c r="CW197" i="1"/>
  <c r="AU175" i="1"/>
  <c r="AU212" i="1" s="1"/>
  <c r="Q120" i="1"/>
  <c r="AT197" i="1"/>
  <c r="AT253" i="1"/>
  <c r="EL182" i="1"/>
  <c r="EL188" i="1"/>
  <c r="CF115" i="1"/>
  <c r="CF120" i="1" s="1"/>
  <c r="CF118" i="1"/>
  <c r="AV115" i="1"/>
  <c r="AV118" i="1"/>
  <c r="AD109" i="1"/>
  <c r="AD119" i="1" s="1"/>
  <c r="AD120" i="1" s="1"/>
  <c r="Y253" i="1"/>
  <c r="Y197" i="1"/>
  <c r="FM253" i="1"/>
  <c r="FM197" i="1"/>
  <c r="W189" i="1"/>
  <c r="W215" i="1" s="1"/>
  <c r="W182" i="1"/>
  <c r="W184" i="1"/>
  <c r="W186" i="1"/>
  <c r="W180" i="1"/>
  <c r="W188" i="1"/>
  <c r="FA115" i="1"/>
  <c r="FA120" i="1" s="1"/>
  <c r="FA118" i="1"/>
  <c r="AZ115" i="1"/>
  <c r="AZ120" i="1" s="1"/>
  <c r="AZ118" i="1"/>
  <c r="BG120" i="1"/>
  <c r="BI115" i="1"/>
  <c r="BI118" i="1"/>
  <c r="EI175" i="1"/>
  <c r="EI212" i="1" s="1"/>
  <c r="EN182" i="1"/>
  <c r="EN188" i="1"/>
  <c r="EB109" i="1"/>
  <c r="EB119" i="1" s="1"/>
  <c r="O115" i="1"/>
  <c r="O118" i="1"/>
  <c r="DI182" i="1"/>
  <c r="DI188" i="1"/>
  <c r="R188" i="1"/>
  <c r="R182" i="1"/>
  <c r="BZ253" i="1"/>
  <c r="BZ197" i="1"/>
  <c r="DV188" i="1"/>
  <c r="DV189" i="1"/>
  <c r="DV215" i="1" s="1"/>
  <c r="DV180" i="1"/>
  <c r="DV182" i="1"/>
  <c r="DV184" i="1"/>
  <c r="DV186" i="1"/>
  <c r="FR253" i="1"/>
  <c r="FR197" i="1"/>
  <c r="DQ188" i="1"/>
  <c r="DQ184" i="1"/>
  <c r="DQ186" i="1"/>
  <c r="DQ189" i="1"/>
  <c r="DQ215" i="1" s="1"/>
  <c r="DQ180" i="1"/>
  <c r="DQ182" i="1"/>
  <c r="EU182" i="1"/>
  <c r="EU188" i="1"/>
  <c r="AX253" i="1"/>
  <c r="AX197" i="1"/>
  <c r="CK253" i="1"/>
  <c r="CK197" i="1"/>
  <c r="H188" i="1"/>
  <c r="H189" i="1"/>
  <c r="H215" i="1" s="1"/>
  <c r="H180" i="1"/>
  <c r="H182" i="1"/>
  <c r="H184" i="1"/>
  <c r="H186" i="1"/>
  <c r="BD188" i="1"/>
  <c r="BD189" i="1"/>
  <c r="BD215" i="1" s="1"/>
  <c r="BD180" i="1"/>
  <c r="BD182" i="1"/>
  <c r="BD184" i="1"/>
  <c r="BD186" i="1"/>
  <c r="CZ188" i="1"/>
  <c r="CZ182" i="1"/>
  <c r="BF189" i="1"/>
  <c r="BF215" i="1" s="1"/>
  <c r="BF188" i="1"/>
  <c r="BF180" i="1"/>
  <c r="BF182" i="1"/>
  <c r="BF184" i="1"/>
  <c r="BF186" i="1"/>
  <c r="DB189" i="1"/>
  <c r="DB215" i="1" s="1"/>
  <c r="DB180" i="1"/>
  <c r="DB182" i="1"/>
  <c r="DB188" i="1"/>
  <c r="DB184" i="1"/>
  <c r="DB186" i="1"/>
  <c r="BM115" i="1"/>
  <c r="BM118" i="1"/>
  <c r="EH120" i="1"/>
  <c r="D115" i="1"/>
  <c r="D120" i="1" s="1"/>
  <c r="D118" i="1"/>
  <c r="CQ253" i="1"/>
  <c r="CQ197" i="1"/>
  <c r="AI109" i="1"/>
  <c r="AI119" i="1" s="1"/>
  <c r="AV120" i="1"/>
  <c r="CS197" i="1"/>
  <c r="CS253" i="1"/>
  <c r="CV115" i="1"/>
  <c r="CV118" i="1"/>
  <c r="FX109" i="1"/>
  <c r="FX119" i="1" s="1"/>
  <c r="EO188" i="1"/>
  <c r="EO184" i="1"/>
  <c r="EO186" i="1"/>
  <c r="EO189" i="1"/>
  <c r="EO215" i="1" s="1"/>
  <c r="EO180" i="1"/>
  <c r="EO182" i="1"/>
  <c r="AP109" i="1"/>
  <c r="AP119" i="1" s="1"/>
  <c r="CL109" i="1"/>
  <c r="CL119" i="1" s="1"/>
  <c r="S118" i="1"/>
  <c r="S115" i="1"/>
  <c r="BO118" i="1"/>
  <c r="BO115" i="1"/>
  <c r="BO120" i="1" s="1"/>
  <c r="DK118" i="1"/>
  <c r="DK115" i="1"/>
  <c r="DK120" i="1" s="1"/>
  <c r="FG118" i="1"/>
  <c r="FG115" i="1"/>
  <c r="T109" i="1"/>
  <c r="T119" i="1" s="1"/>
  <c r="BP109" i="1"/>
  <c r="BP119" i="1" s="1"/>
  <c r="DL109" i="1"/>
  <c r="DL119" i="1" s="1"/>
  <c r="DL253" i="1"/>
  <c r="DL197" i="1"/>
  <c r="FH197" i="1"/>
  <c r="FH253" i="1"/>
  <c r="EM182" i="1"/>
  <c r="EM188" i="1"/>
  <c r="EM184" i="1"/>
  <c r="EM186" i="1"/>
  <c r="EM189" i="1"/>
  <c r="EM215" i="1" s="1"/>
  <c r="EM180" i="1"/>
  <c r="AG180" i="1"/>
  <c r="AG182" i="1"/>
  <c r="AG188" i="1"/>
  <c r="AG184" i="1"/>
  <c r="AG189" i="1"/>
  <c r="AG215" i="1" s="1"/>
  <c r="AG186" i="1"/>
  <c r="CC180" i="1"/>
  <c r="CC182" i="1"/>
  <c r="CC184" i="1"/>
  <c r="CC186" i="1"/>
  <c r="CC188" i="1"/>
  <c r="CC189" i="1"/>
  <c r="CC215" i="1" s="1"/>
  <c r="DY188" i="1"/>
  <c r="DY180" i="1"/>
  <c r="DY189" i="1"/>
  <c r="DY215" i="1" s="1"/>
  <c r="DY182" i="1"/>
  <c r="DY184" i="1"/>
  <c r="DY186" i="1"/>
  <c r="FU182" i="1"/>
  <c r="FU188" i="1"/>
  <c r="AJ120" i="1"/>
  <c r="BR115" i="1"/>
  <c r="BR120" i="1" s="1"/>
  <c r="BR118" i="1"/>
  <c r="DN115" i="1"/>
  <c r="DN118" i="1"/>
  <c r="FJ115" i="1"/>
  <c r="FJ120" i="1" s="1"/>
  <c r="FJ118" i="1"/>
  <c r="Y175" i="1"/>
  <c r="Y212" i="1" s="1"/>
  <c r="CX253" i="1"/>
  <c r="CX197" i="1"/>
  <c r="FV197" i="1"/>
  <c r="FV253" i="1"/>
  <c r="BS253" i="1"/>
  <c r="BS197" i="1"/>
  <c r="N253" i="1"/>
  <c r="N197" i="1"/>
  <c r="AN253" i="1"/>
  <c r="AN197" i="1"/>
  <c r="DM120" i="1"/>
  <c r="CI115" i="1"/>
  <c r="CI118" i="1"/>
  <c r="F253" i="1"/>
  <c r="F197" i="1"/>
  <c r="EZ115" i="1"/>
  <c r="EZ118" i="1"/>
  <c r="N115" i="1"/>
  <c r="N120" i="1" s="1"/>
  <c r="N118" i="1"/>
  <c r="AE253" i="1"/>
  <c r="AE197" i="1"/>
  <c r="CA197" i="1"/>
  <c r="CA253" i="1"/>
  <c r="DW253" i="1"/>
  <c r="DW197" i="1"/>
  <c r="AH197" i="1"/>
  <c r="AH253" i="1"/>
  <c r="CD253" i="1"/>
  <c r="CD197" i="1"/>
  <c r="DZ197" i="1"/>
  <c r="DZ253" i="1"/>
  <c r="EC188" i="1"/>
  <c r="EC184" i="1"/>
  <c r="EC186" i="1"/>
  <c r="EC180" i="1"/>
  <c r="EC189" i="1"/>
  <c r="EC215" i="1" s="1"/>
  <c r="EC182" i="1"/>
  <c r="FM175" i="1"/>
  <c r="FM212" i="1" s="1"/>
  <c r="BL253" i="1"/>
  <c r="BL197" i="1"/>
  <c r="F109" i="1"/>
  <c r="F119" i="1" s="1"/>
  <c r="DR115" i="1"/>
  <c r="DR118" i="1"/>
  <c r="CZ120" i="1"/>
  <c r="FV150" i="1"/>
  <c r="EY109" i="1"/>
  <c r="EY119" i="1" s="1"/>
  <c r="FK109" i="1"/>
  <c r="FK119" i="1" s="1"/>
  <c r="CW180" i="1"/>
  <c r="CW188" i="1"/>
  <c r="CW182" i="1"/>
  <c r="CW189" i="1"/>
  <c r="CW215" i="1" s="1"/>
  <c r="CW184" i="1"/>
  <c r="CW186" i="1"/>
  <c r="X189" i="1"/>
  <c r="X215" i="1" s="1"/>
  <c r="X182" i="1"/>
  <c r="X184" i="1"/>
  <c r="X186" i="1"/>
  <c r="X188" i="1"/>
  <c r="X180" i="1"/>
  <c r="CV120" i="1"/>
  <c r="BI175" i="1"/>
  <c r="BI212" i="1" s="1"/>
  <c r="DH253" i="1"/>
  <c r="DH197" i="1"/>
  <c r="CN120" i="1"/>
  <c r="CP253" i="1"/>
  <c r="CP197" i="1"/>
  <c r="EL197" i="1"/>
  <c r="EL253" i="1"/>
  <c r="CO175" i="1"/>
  <c r="CO212" i="1" s="1"/>
  <c r="BT109" i="1"/>
  <c r="BT119" i="1" s="1"/>
  <c r="FP109" i="1"/>
  <c r="FP119" i="1" s="1"/>
  <c r="BK150" i="1"/>
  <c r="L150" i="1"/>
  <c r="DJ150" i="1"/>
  <c r="U120" i="1"/>
  <c r="BU175" i="1"/>
  <c r="BU212" i="1" s="1"/>
  <c r="W253" i="1"/>
  <c r="W197" i="1"/>
  <c r="Z175" i="1"/>
  <c r="Z212" i="1" s="1"/>
  <c r="EJ175" i="1"/>
  <c r="EJ212" i="1" s="1"/>
  <c r="BB120" i="1"/>
  <c r="BI142" i="1"/>
  <c r="BI144" i="1" s="1"/>
  <c r="EN197" i="1"/>
  <c r="EN253" i="1"/>
  <c r="CU109" i="1"/>
  <c r="CU119" i="1" s="1"/>
  <c r="CU120" i="1" s="1"/>
  <c r="DI115" i="1"/>
  <c r="DI118" i="1"/>
  <c r="DI120" i="1" s="1"/>
  <c r="BZ188" i="1"/>
  <c r="BZ189" i="1"/>
  <c r="BZ215" i="1" s="1"/>
  <c r="BZ180" i="1"/>
  <c r="BZ182" i="1"/>
  <c r="BZ184" i="1"/>
  <c r="BZ186" i="1"/>
  <c r="DV253" i="1"/>
  <c r="DV197" i="1"/>
  <c r="FR186" i="1"/>
  <c r="FR188" i="1"/>
  <c r="FR189" i="1"/>
  <c r="FR215" i="1" s="1"/>
  <c r="FR180" i="1"/>
  <c r="FR182" i="1"/>
  <c r="FR184" i="1"/>
  <c r="DQ197" i="1"/>
  <c r="DQ253" i="1"/>
  <c r="G197" i="1"/>
  <c r="G253" i="1"/>
  <c r="BC253" i="1"/>
  <c r="BC197" i="1"/>
  <c r="CY253" i="1"/>
  <c r="CY197" i="1"/>
  <c r="EU197" i="1"/>
  <c r="EU253" i="1"/>
  <c r="AX184" i="1"/>
  <c r="AX186" i="1"/>
  <c r="AX188" i="1"/>
  <c r="AX189" i="1"/>
  <c r="AX215" i="1" s="1"/>
  <c r="AX180" i="1"/>
  <c r="AX182" i="1"/>
  <c r="CK188" i="1"/>
  <c r="CK189" i="1"/>
  <c r="CK215" i="1" s="1"/>
  <c r="CK180" i="1"/>
  <c r="CK182" i="1"/>
  <c r="CK184" i="1"/>
  <c r="CK186" i="1"/>
  <c r="H253" i="1"/>
  <c r="H197" i="1"/>
  <c r="BD253" i="1"/>
  <c r="BD197" i="1"/>
  <c r="CZ253" i="1"/>
  <c r="CZ197" i="1"/>
  <c r="EV188" i="1"/>
  <c r="EV189" i="1"/>
  <c r="EV215" i="1" s="1"/>
  <c r="EV180" i="1"/>
  <c r="EV182" i="1"/>
  <c r="EV184" i="1"/>
  <c r="EV186" i="1"/>
  <c r="EX189" i="1"/>
  <c r="EX215" i="1" s="1"/>
  <c r="EX180" i="1"/>
  <c r="EX182" i="1"/>
  <c r="EX184" i="1"/>
  <c r="EX186" i="1"/>
  <c r="EX188" i="1"/>
  <c r="EG253" i="1"/>
  <c r="EG197" i="1"/>
  <c r="AB115" i="1"/>
  <c r="AB118" i="1"/>
  <c r="CQ109" i="1"/>
  <c r="CQ119" i="1" s="1"/>
  <c r="E182" i="1"/>
  <c r="E188" i="1"/>
  <c r="CJ253" i="1"/>
  <c r="CJ197" i="1"/>
  <c r="EO197" i="1"/>
  <c r="EO253" i="1"/>
  <c r="EH109" i="1"/>
  <c r="EH119" i="1" s="1"/>
  <c r="CH109" i="1"/>
  <c r="CH119" i="1" s="1"/>
  <c r="FH109" i="1"/>
  <c r="FH119" i="1" s="1"/>
  <c r="EM197" i="1"/>
  <c r="EM253" i="1"/>
  <c r="AG253" i="1"/>
  <c r="AG197" i="1"/>
  <c r="CC253" i="1"/>
  <c r="CC197" i="1"/>
  <c r="DY253" i="1"/>
  <c r="DY197" i="1"/>
  <c r="FU253" i="1"/>
  <c r="FU197" i="1"/>
  <c r="BO175" i="1"/>
  <c r="BO212" i="1" s="1"/>
  <c r="EJ188" i="1"/>
  <c r="EJ182" i="1"/>
  <c r="ED120" i="1"/>
  <c r="FP253" i="1"/>
  <c r="FP197" i="1"/>
  <c r="EZ120" i="1"/>
  <c r="CD109" i="1"/>
  <c r="CD119" i="1" s="1"/>
  <c r="DZ109" i="1"/>
  <c r="DZ119" i="1" s="1"/>
  <c r="EC197" i="1"/>
  <c r="EC253" i="1"/>
  <c r="EF197" i="1"/>
  <c r="EF253" i="1"/>
  <c r="AU182" i="1"/>
  <c r="AU184" i="1"/>
  <c r="AU186" i="1"/>
  <c r="AU188" i="1"/>
  <c r="AU189" i="1"/>
  <c r="AU215" i="1" s="1"/>
  <c r="AU180" i="1"/>
  <c r="FS118" i="1"/>
  <c r="FS115" i="1"/>
  <c r="FS120" i="1" s="1"/>
  <c r="FT188" i="1"/>
  <c r="FT189" i="1"/>
  <c r="FT215" i="1" s="1"/>
  <c r="FT180" i="1"/>
  <c r="FT186" i="1"/>
  <c r="FT182" i="1"/>
  <c r="FT184" i="1"/>
  <c r="DT188" i="1"/>
  <c r="DT186" i="1"/>
  <c r="DT189" i="1"/>
  <c r="DT215" i="1" s="1"/>
  <c r="DT180" i="1"/>
  <c r="DT182" i="1"/>
  <c r="DT184" i="1"/>
  <c r="EJ120" i="1"/>
  <c r="CW115" i="1"/>
  <c r="CW120" i="1" s="1"/>
  <c r="CW118" i="1"/>
  <c r="X253" i="1"/>
  <c r="X197" i="1"/>
  <c r="DH188" i="1"/>
  <c r="DH182" i="1"/>
  <c r="CG115" i="1"/>
  <c r="CG120" i="1" s="1"/>
  <c r="CG118" i="1"/>
  <c r="AT109" i="1"/>
  <c r="AT119" i="1" s="1"/>
  <c r="CP109" i="1"/>
  <c r="CP119" i="1" s="1"/>
  <c r="EL109" i="1"/>
  <c r="EL119" i="1" s="1"/>
  <c r="CR115" i="1"/>
  <c r="CR120" i="1" s="1"/>
  <c r="CR118" i="1"/>
  <c r="AK115" i="1"/>
  <c r="AK120" i="1" s="1"/>
  <c r="AK118" i="1"/>
  <c r="EA115" i="1"/>
  <c r="EA120" i="1" s="1"/>
  <c r="EA118" i="1"/>
  <c r="BK188" i="1"/>
  <c r="BK182" i="1"/>
  <c r="BJ120" i="1"/>
  <c r="FV120" i="1"/>
  <c r="FV180" i="1" s="1"/>
  <c r="FV184" i="1" s="1"/>
  <c r="FV186" i="1" s="1"/>
  <c r="EB115" i="1"/>
  <c r="EB120" i="1" s="1"/>
  <c r="EB118" i="1"/>
  <c r="R118" i="1"/>
  <c r="R115" i="1"/>
  <c r="AX115" i="1"/>
  <c r="AX120" i="1" s="1"/>
  <c r="AX118" i="1"/>
  <c r="CK115" i="1"/>
  <c r="CK120" i="1" s="1"/>
  <c r="CK118" i="1"/>
  <c r="H109" i="1"/>
  <c r="H119" i="1" s="1"/>
  <c r="BD109" i="1"/>
  <c r="BD119" i="1" s="1"/>
  <c r="CZ109" i="1"/>
  <c r="CZ119" i="1" s="1"/>
  <c r="EV109" i="1"/>
  <c r="EV119" i="1" s="1"/>
  <c r="EV253" i="1"/>
  <c r="EV197" i="1"/>
  <c r="J109" i="1"/>
  <c r="J119" i="1" s="1"/>
  <c r="J197" i="1"/>
  <c r="J253" i="1"/>
  <c r="BF197" i="1"/>
  <c r="BF253" i="1"/>
  <c r="DB197" i="1"/>
  <c r="DB253" i="1"/>
  <c r="EX197" i="1"/>
  <c r="EX253" i="1"/>
  <c r="EG180" i="1"/>
  <c r="EG188" i="1"/>
  <c r="EG182" i="1"/>
  <c r="EG189" i="1"/>
  <c r="EG215" i="1" s="1"/>
  <c r="EG184" i="1"/>
  <c r="EG186" i="1"/>
  <c r="DM175" i="1"/>
  <c r="DM212" i="1" s="1"/>
  <c r="EP120" i="1"/>
  <c r="CS175" i="1"/>
  <c r="CS212" i="1" s="1"/>
  <c r="E115" i="1"/>
  <c r="E120" i="1" s="1"/>
  <c r="E118" i="1"/>
  <c r="AI115" i="1"/>
  <c r="AI118" i="1"/>
  <c r="CJ188" i="1"/>
  <c r="CJ182" i="1"/>
  <c r="FK120" i="1"/>
  <c r="FK180" i="1" s="1"/>
  <c r="FK184" i="1" s="1"/>
  <c r="FK186" i="1" s="1"/>
  <c r="BM120" i="1"/>
  <c r="FX115" i="1"/>
  <c r="FX120" i="1" s="1"/>
  <c r="FX118" i="1"/>
  <c r="T118" i="1"/>
  <c r="T115" i="1"/>
  <c r="BP118" i="1"/>
  <c r="BP115" i="1"/>
  <c r="AG109" i="1"/>
  <c r="AG119" i="1" s="1"/>
  <c r="CC109" i="1"/>
  <c r="CC119" i="1" s="1"/>
  <c r="DY109" i="1"/>
  <c r="DY119" i="1" s="1"/>
  <c r="FU109" i="1"/>
  <c r="FU119" i="1" s="1"/>
  <c r="CI120" i="1"/>
  <c r="Q188" i="1"/>
  <c r="Q180" i="1"/>
  <c r="Q182" i="1"/>
  <c r="Q184" i="1"/>
  <c r="Q186" i="1" s="1"/>
  <c r="P253" i="1"/>
  <c r="P197" i="1"/>
  <c r="CT253" i="1"/>
  <c r="CT197" i="1"/>
  <c r="AC115" i="1"/>
  <c r="AC118" i="1"/>
  <c r="EE109" i="1"/>
  <c r="EE119" i="1" s="1"/>
  <c r="BL115" i="1"/>
  <c r="BL118" i="1"/>
  <c r="AE118" i="1"/>
  <c r="AE115" i="1"/>
  <c r="AE120" i="1" s="1"/>
  <c r="DW118" i="1"/>
  <c r="DW115" i="1"/>
  <c r="DW120" i="1" s="1"/>
  <c r="AF188" i="1"/>
  <c r="AF189" i="1"/>
  <c r="AF215" i="1" s="1"/>
  <c r="AF180" i="1"/>
  <c r="AF182" i="1"/>
  <c r="AF184" i="1"/>
  <c r="AF186" i="1"/>
  <c r="CB188" i="1"/>
  <c r="CB189" i="1"/>
  <c r="CB215" i="1" s="1"/>
  <c r="CB180" i="1"/>
  <c r="CB182" i="1"/>
  <c r="CB184" i="1"/>
  <c r="CB186" i="1"/>
  <c r="DX188" i="1"/>
  <c r="DX189" i="1"/>
  <c r="DX215" i="1" s="1"/>
  <c r="DX180" i="1"/>
  <c r="DX182" i="1"/>
  <c r="DX184" i="1"/>
  <c r="DX186" i="1"/>
  <c r="AH115" i="1"/>
  <c r="AH118" i="1"/>
  <c r="AW175" i="1"/>
  <c r="AW212" i="1" s="1"/>
  <c r="AX175" i="1"/>
  <c r="AX212" i="1" s="1"/>
  <c r="EF188" i="1"/>
  <c r="EF182" i="1"/>
  <c r="AU253" i="1"/>
  <c r="AU197" i="1"/>
  <c r="BB150" i="1"/>
  <c r="DR109" i="1"/>
  <c r="DR119" i="1" s="1"/>
  <c r="FT253" i="1"/>
  <c r="FT197" i="1"/>
  <c r="DT253" i="1"/>
  <c r="DT197" i="1"/>
  <c r="BI120" i="1"/>
  <c r="FK115" i="1"/>
  <c r="FK118" i="1"/>
  <c r="X109" i="1"/>
  <c r="X119" i="1" s="1"/>
  <c r="X120" i="1" s="1"/>
  <c r="EZ197" i="1"/>
  <c r="EZ253" i="1"/>
  <c r="S120" i="1"/>
  <c r="DH115" i="1"/>
  <c r="DH118" i="1"/>
  <c r="DH120" i="1" s="1"/>
  <c r="DP120" i="1"/>
  <c r="EL150" i="1"/>
  <c r="BT115" i="1"/>
  <c r="BT118" i="1"/>
  <c r="FP150" i="1"/>
  <c r="BK115" i="1"/>
  <c r="BK118" i="1"/>
  <c r="BK197" i="1"/>
  <c r="BK253" i="1"/>
  <c r="DP182" i="1"/>
  <c r="DP184" i="1"/>
  <c r="DP186" i="1"/>
  <c r="DP188" i="1"/>
  <c r="DP189" i="1"/>
  <c r="DP215" i="1" s="1"/>
  <c r="DP180" i="1"/>
  <c r="DS188" i="1"/>
  <c r="DS182" i="1"/>
  <c r="BY253" i="1"/>
  <c r="BY197" i="1"/>
  <c r="BN253" i="1"/>
  <c r="BN197" i="1"/>
  <c r="CM188" i="1"/>
  <c r="CM182" i="1"/>
  <c r="EJ150" i="1"/>
  <c r="O120" i="1"/>
  <c r="CE120" i="1"/>
  <c r="W109" i="1"/>
  <c r="W119" i="1" s="1"/>
  <c r="AM189" i="1"/>
  <c r="AM215" i="1" s="1"/>
  <c r="AM188" i="1"/>
  <c r="AM186" i="1"/>
  <c r="AM180" i="1"/>
  <c r="AM182" i="1"/>
  <c r="AM184" i="1"/>
  <c r="EQ189" i="1"/>
  <c r="EQ215" i="1" s="1"/>
  <c r="EQ188" i="1"/>
  <c r="EQ186" i="1"/>
  <c r="EQ180" i="1"/>
  <c r="EQ182" i="1"/>
  <c r="EQ184" i="1"/>
  <c r="BV253" i="1"/>
  <c r="BV197" i="1"/>
  <c r="BH189" i="1"/>
  <c r="BH215" i="1" s="1"/>
  <c r="BH182" i="1"/>
  <c r="BH184" i="1"/>
  <c r="BH186" i="1"/>
  <c r="BH188" i="1"/>
  <c r="BH180" i="1"/>
  <c r="I182" i="1"/>
  <c r="I188" i="1"/>
  <c r="BE188" i="1"/>
  <c r="BE180" i="1"/>
  <c r="BE189" i="1"/>
  <c r="BE215" i="1" s="1"/>
  <c r="BE182" i="1"/>
  <c r="BE184" i="1"/>
  <c r="BE186" i="1"/>
  <c r="DA180" i="1"/>
  <c r="DA182" i="1"/>
  <c r="DA188" i="1"/>
  <c r="DA184" i="1"/>
  <c r="DA189" i="1"/>
  <c r="DA215" i="1" s="1"/>
  <c r="DA186" i="1"/>
  <c r="EW189" i="1"/>
  <c r="EW215" i="1" s="1"/>
  <c r="EW180" i="1"/>
  <c r="EW182" i="1"/>
  <c r="EW184" i="1"/>
  <c r="EW186" i="1"/>
  <c r="EW188" i="1"/>
  <c r="BA197" i="1"/>
  <c r="BA253" i="1"/>
  <c r="Z253" i="1"/>
  <c r="Z197" i="1"/>
  <c r="DU120" i="1"/>
  <c r="BM175" i="1"/>
  <c r="BM212" i="1" s="1"/>
  <c r="EN109" i="1"/>
  <c r="EN119" i="1" s="1"/>
  <c r="BZ118" i="1"/>
  <c r="BZ115" i="1"/>
  <c r="BZ120" i="1" s="1"/>
  <c r="DV118" i="1"/>
  <c r="DV115" i="1"/>
  <c r="DV120" i="1" s="1"/>
  <c r="FR118" i="1"/>
  <c r="FR115" i="1"/>
  <c r="FR120" i="1" s="1"/>
  <c r="G118" i="1"/>
  <c r="G115" i="1"/>
  <c r="G120" i="1" s="1"/>
  <c r="BC118" i="1"/>
  <c r="BC115" i="1"/>
  <c r="BC120" i="1" s="1"/>
  <c r="CY118" i="1"/>
  <c r="CY115" i="1"/>
  <c r="EU118" i="1"/>
  <c r="EU115" i="1"/>
  <c r="EU120" i="1" s="1"/>
  <c r="BF109" i="1"/>
  <c r="BF119" i="1" s="1"/>
  <c r="EX109" i="1"/>
  <c r="EX119" i="1" s="1"/>
  <c r="EG115" i="1"/>
  <c r="EG120" i="1" s="1"/>
  <c r="EG118" i="1"/>
  <c r="AB109" i="1"/>
  <c r="AB119" i="1" s="1"/>
  <c r="AB120" i="1" s="1"/>
  <c r="CU175" i="1"/>
  <c r="CU212" i="1" s="1"/>
  <c r="DE188" i="1"/>
  <c r="DE184" i="1"/>
  <c r="DE189" i="1"/>
  <c r="DE215" i="1" s="1"/>
  <c r="DE186" i="1"/>
  <c r="DE180" i="1"/>
  <c r="DE182" i="1"/>
  <c r="BQ150" i="1"/>
  <c r="FI150" i="1"/>
  <c r="BP120" i="1"/>
  <c r="FQ197" i="1"/>
  <c r="FQ253" i="1"/>
  <c r="EW120" i="1"/>
  <c r="CQ115" i="1"/>
  <c r="CQ120" i="1" s="1"/>
  <c r="CQ118" i="1"/>
  <c r="CJ115" i="1"/>
  <c r="CJ120" i="1" s="1"/>
  <c r="CJ118" i="1"/>
  <c r="FF120" i="1"/>
  <c r="ES197" i="1"/>
  <c r="ES253" i="1"/>
  <c r="S150" i="1"/>
  <c r="DL118" i="1"/>
  <c r="DL115" i="1"/>
  <c r="DL120" i="1" s="1"/>
  <c r="FH118" i="1"/>
  <c r="FH115" i="1"/>
  <c r="FH120" i="1" s="1"/>
  <c r="ET120" i="1"/>
  <c r="FT175" i="1"/>
  <c r="FT212" i="1" s="1"/>
  <c r="AA253" i="1"/>
  <c r="AA197" i="1"/>
  <c r="EK197" i="1"/>
  <c r="EK253" i="1"/>
  <c r="AO115" i="1"/>
  <c r="AO120" i="1" s="1"/>
  <c r="AO118" i="1"/>
  <c r="AW115" i="1"/>
  <c r="AW120" i="1" s="1"/>
  <c r="AW118" i="1"/>
  <c r="CA118" i="1"/>
  <c r="CA115" i="1"/>
  <c r="CA120" i="1" s="1"/>
  <c r="AF253" i="1"/>
  <c r="AF197" i="1"/>
  <c r="CB253" i="1"/>
  <c r="CB197" i="1"/>
  <c r="DX253" i="1"/>
  <c r="DX197" i="1"/>
  <c r="H120" i="1"/>
  <c r="L120" i="1"/>
  <c r="CD115" i="1"/>
  <c r="CD120" i="1" s="1"/>
  <c r="CD118" i="1"/>
  <c r="DZ115" i="1"/>
  <c r="DZ120" i="1" s="1"/>
  <c r="DZ118" i="1"/>
  <c r="EF115" i="1"/>
  <c r="EF120" i="1" s="1"/>
  <c r="EF118" i="1"/>
  <c r="DO115" i="1"/>
  <c r="DO118" i="1"/>
  <c r="FT109" i="1"/>
  <c r="FT119" i="1" s="1"/>
  <c r="FT120" i="1" s="1"/>
  <c r="DT115" i="1"/>
  <c r="DT120" i="1" s="1"/>
  <c r="DT118" i="1"/>
  <c r="EY115" i="1"/>
  <c r="EY120" i="1" s="1"/>
  <c r="EY118" i="1"/>
  <c r="EZ182" i="1"/>
  <c r="EZ184" i="1"/>
  <c r="EZ186" i="1"/>
  <c r="EZ188" i="1"/>
  <c r="EZ189" i="1"/>
  <c r="EZ215" i="1" s="1"/>
  <c r="EZ180" i="1"/>
  <c r="EE189" i="1"/>
  <c r="EE215" i="1" s="1"/>
  <c r="EE186" i="1"/>
  <c r="EE180" i="1"/>
  <c r="EE188" i="1"/>
  <c r="EE182" i="1"/>
  <c r="EE184" i="1"/>
  <c r="AL184" i="1"/>
  <c r="AL188" i="1"/>
  <c r="AL189" i="1"/>
  <c r="AL215" i="1" s="1"/>
  <c r="AL186" i="1"/>
  <c r="AL180" i="1"/>
  <c r="AL182" i="1"/>
  <c r="FN253" i="1"/>
  <c r="FN197" i="1"/>
  <c r="AT115" i="1"/>
  <c r="AT120" i="1" s="1"/>
  <c r="AT118" i="1"/>
  <c r="FI175" i="1"/>
  <c r="FI212" i="1" s="1"/>
  <c r="DP197" i="1"/>
  <c r="DP253" i="1"/>
  <c r="DS253" i="1"/>
  <c r="DS197" i="1"/>
  <c r="BY182" i="1"/>
  <c r="BY188" i="1"/>
  <c r="L197" i="1"/>
  <c r="L253" i="1"/>
  <c r="Y115" i="1"/>
  <c r="Y120" i="1" s="1"/>
  <c r="Y118" i="1"/>
  <c r="FM115" i="1"/>
  <c r="FM120" i="1" s="1"/>
  <c r="FM118" i="1"/>
  <c r="AM253" i="1"/>
  <c r="AM197" i="1"/>
  <c r="EQ253" i="1"/>
  <c r="EQ197" i="1"/>
  <c r="BV184" i="1"/>
  <c r="BV188" i="1"/>
  <c r="BV189" i="1"/>
  <c r="BV215" i="1" s="1"/>
  <c r="BV186" i="1"/>
  <c r="BV180" i="1"/>
  <c r="BV182" i="1"/>
  <c r="BH253" i="1"/>
  <c r="BH197" i="1"/>
  <c r="I253" i="1"/>
  <c r="I197" i="1"/>
  <c r="BE253" i="1"/>
  <c r="BE197" i="1"/>
  <c r="DA253" i="1"/>
  <c r="DA197" i="1"/>
  <c r="EW253" i="1"/>
  <c r="EW197" i="1"/>
  <c r="BA188" i="1"/>
  <c r="BA182" i="1"/>
  <c r="Z184" i="1"/>
  <c r="Z186" i="1"/>
  <c r="Z180" i="1"/>
  <c r="Z188" i="1"/>
  <c r="Z189" i="1"/>
  <c r="Z215" i="1" s="1"/>
  <c r="Z182" i="1"/>
  <c r="EK120" i="1"/>
  <c r="BS120" i="1"/>
  <c r="AH120" i="1"/>
  <c r="AH180" i="1" s="1"/>
  <c r="AH184" i="1" s="1"/>
  <c r="AH186" i="1" s="1"/>
  <c r="DI109" i="1"/>
  <c r="DI119" i="1" s="1"/>
  <c r="R109" i="1"/>
  <c r="R119" i="1" s="1"/>
  <c r="DQ109" i="1"/>
  <c r="DQ119" i="1" s="1"/>
  <c r="DQ120" i="1" s="1"/>
  <c r="AX109" i="1"/>
  <c r="AX119" i="1" s="1"/>
  <c r="CK109" i="1"/>
  <c r="CK119" i="1" s="1"/>
  <c r="H118" i="1"/>
  <c r="H115" i="1"/>
  <c r="BD118" i="1"/>
  <c r="BD115" i="1"/>
  <c r="BD120" i="1" s="1"/>
  <c r="CZ118" i="1"/>
  <c r="CZ115" i="1"/>
  <c r="EV118" i="1"/>
  <c r="EV115" i="1"/>
  <c r="EV120" i="1" s="1"/>
  <c r="AN120" i="1"/>
  <c r="J115" i="1"/>
  <c r="J120" i="1" s="1"/>
  <c r="J118" i="1"/>
  <c r="H175" i="1"/>
  <c r="H212" i="1" s="1"/>
  <c r="FZ212" i="1" s="1"/>
  <c r="DE253" i="1"/>
  <c r="DE197" i="1"/>
  <c r="DD253" i="1"/>
  <c r="DD197" i="1"/>
  <c r="AC197" i="1"/>
  <c r="AC253" i="1"/>
  <c r="DC182" i="1"/>
  <c r="DC188" i="1"/>
  <c r="DC184" i="1"/>
  <c r="DC189" i="1"/>
  <c r="DC215" i="1" s="1"/>
  <c r="DC186" i="1"/>
  <c r="DC180" i="1"/>
  <c r="FL182" i="1"/>
  <c r="FL184" i="1"/>
  <c r="FL189" i="1"/>
  <c r="FL215" i="1" s="1"/>
  <c r="FL186" i="1"/>
  <c r="FL188" i="1"/>
  <c r="FL180" i="1"/>
  <c r="BU188" i="1"/>
  <c r="BU184" i="1"/>
  <c r="BU189" i="1"/>
  <c r="BU215" i="1" s="1"/>
  <c r="BU186" i="1"/>
  <c r="BU180" i="1"/>
  <c r="BU182" i="1"/>
  <c r="BJ184" i="1"/>
  <c r="BJ186" i="1"/>
  <c r="BJ180" i="1"/>
  <c r="BJ188" i="1"/>
  <c r="BJ189" i="1"/>
  <c r="BJ215" i="1" s="1"/>
  <c r="BJ182" i="1"/>
  <c r="BW189" i="1"/>
  <c r="BW215" i="1" s="1"/>
  <c r="BW188" i="1"/>
  <c r="BW186" i="1"/>
  <c r="BW180" i="1"/>
  <c r="BW182" i="1"/>
  <c r="BW184" i="1"/>
  <c r="FC189" i="1"/>
  <c r="FC215" i="1" s="1"/>
  <c r="FC186" i="1"/>
  <c r="FC188" i="1"/>
  <c r="FC180" i="1"/>
  <c r="FC182" i="1"/>
  <c r="FC184" i="1"/>
  <c r="DF253" i="1"/>
  <c r="DF197" i="1"/>
  <c r="FQ188" i="1"/>
  <c r="FQ182" i="1"/>
  <c r="EF175" i="1"/>
  <c r="EF212" i="1" s="1"/>
  <c r="M188" i="1"/>
  <c r="M182" i="1"/>
  <c r="FW186" i="1"/>
  <c r="FW182" i="1"/>
  <c r="FW188" i="1"/>
  <c r="FW184" i="1"/>
  <c r="FW189" i="1"/>
  <c r="FW215" i="1" s="1"/>
  <c r="FW180" i="1"/>
  <c r="FN120" i="1"/>
  <c r="CS115" i="1"/>
  <c r="CS120" i="1" s="1"/>
  <c r="CS118" i="1"/>
  <c r="T175" i="1"/>
  <c r="T212" i="1" s="1"/>
  <c r="FG186" i="1"/>
  <c r="FG188" i="1"/>
  <c r="FG180" i="1"/>
  <c r="FG182" i="1"/>
  <c r="FG189" i="1"/>
  <c r="FG215" i="1" s="1"/>
  <c r="FG184" i="1"/>
  <c r="AG118" i="1"/>
  <c r="AG115" i="1"/>
  <c r="AG120" i="1" s="1"/>
  <c r="CC118" i="1"/>
  <c r="CC115" i="1"/>
  <c r="CC120" i="1" s="1"/>
  <c r="DY118" i="1"/>
  <c r="DY115" i="1"/>
  <c r="DY120" i="1" s="1"/>
  <c r="FU118" i="1"/>
  <c r="FU115" i="1"/>
  <c r="FU120" i="1" s="1"/>
  <c r="FB120" i="1"/>
  <c r="K120" i="1"/>
  <c r="BJ175" i="1"/>
  <c r="BJ212" i="1" s="1"/>
  <c r="BK120" i="1"/>
  <c r="FN188" i="1"/>
  <c r="FN182" i="1"/>
  <c r="FE197" i="1"/>
  <c r="FE253" i="1"/>
  <c r="AD253" i="1"/>
  <c r="AD197" i="1"/>
  <c r="AJ182" i="1"/>
  <c r="AJ188" i="1"/>
  <c r="AJ184" i="1"/>
  <c r="AJ189" i="1"/>
  <c r="AJ215" i="1" s="1"/>
  <c r="AJ186" i="1"/>
  <c r="AJ180" i="1"/>
  <c r="CB109" i="1"/>
  <c r="CB119" i="1" s="1"/>
  <c r="CB120" i="1" s="1"/>
  <c r="DX109" i="1"/>
  <c r="DX119" i="1" s="1"/>
  <c r="DX120" i="1" s="1"/>
  <c r="CE182" i="1"/>
  <c r="CE184" i="1"/>
  <c r="CE186" i="1"/>
  <c r="CE188" i="1"/>
  <c r="CE189" i="1"/>
  <c r="CE215" i="1" s="1"/>
  <c r="CE180" i="1"/>
  <c r="AA189" i="1"/>
  <c r="AA215" i="1" s="1"/>
  <c r="AA186" i="1"/>
  <c r="AA180" i="1"/>
  <c r="AA188" i="1"/>
  <c r="AA182" i="1"/>
  <c r="AA184" i="1"/>
  <c r="BX253" i="1"/>
  <c r="BX197" i="1"/>
  <c r="FV182" i="1"/>
  <c r="FV188" i="1"/>
  <c r="EE115" i="1"/>
  <c r="EE120" i="1" s="1"/>
  <c r="EE118" i="1"/>
  <c r="EE253" i="1"/>
  <c r="EE197" i="1"/>
  <c r="AL253" i="1"/>
  <c r="AL197" i="1"/>
  <c r="AS180" i="1"/>
  <c r="AS182" i="1"/>
  <c r="AS184" i="1"/>
  <c r="AS186" i="1"/>
  <c r="AS188" i="1"/>
  <c r="AS189" i="1"/>
  <c r="AS215" i="1" s="1"/>
  <c r="CO188" i="1"/>
  <c r="CO180" i="1"/>
  <c r="CO189" i="1"/>
  <c r="CO215" i="1" s="1"/>
  <c r="CO182" i="1"/>
  <c r="CO184" i="1"/>
  <c r="CO186" i="1"/>
  <c r="EK180" i="1"/>
  <c r="EK182" i="1"/>
  <c r="EK188" i="1"/>
  <c r="EK184" i="1"/>
  <c r="EK189" i="1"/>
  <c r="EK215" i="1" s="1"/>
  <c r="EK186" i="1"/>
  <c r="Q197" i="1"/>
  <c r="Q253" i="1"/>
  <c r="BS182" i="1"/>
  <c r="BS188" i="1"/>
  <c r="BS180" i="1"/>
  <c r="BS184" i="1" s="1"/>
  <c r="BS186" i="1" s="1"/>
  <c r="FO120" i="1"/>
  <c r="BE120" i="1"/>
  <c r="CP115" i="1"/>
  <c r="CP120" i="1" s="1"/>
  <c r="CP118" i="1"/>
  <c r="EL115" i="1"/>
  <c r="EL120" i="1" s="1"/>
  <c r="EL118" i="1"/>
  <c r="DS115" i="1"/>
  <c r="DS120" i="1" s="1"/>
  <c r="DS118" i="1"/>
  <c r="BY115" i="1"/>
  <c r="BY120" i="1" s="1"/>
  <c r="BY118" i="1"/>
  <c r="L182" i="1"/>
  <c r="L184" i="1"/>
  <c r="L186" i="1" s="1"/>
  <c r="L188" i="1"/>
  <c r="L180" i="1"/>
  <c r="BN188" i="1"/>
  <c r="BN182" i="1"/>
  <c r="DJ253" i="1"/>
  <c r="DJ197" i="1"/>
  <c r="FF253" i="1"/>
  <c r="FF197" i="1"/>
  <c r="AQ180" i="1"/>
  <c r="AQ182" i="1"/>
  <c r="AQ184" i="1"/>
  <c r="AQ186" i="1"/>
  <c r="AQ188" i="1"/>
  <c r="AQ189" i="1"/>
  <c r="AQ215" i="1" s="1"/>
  <c r="CH120" i="1"/>
  <c r="AR120" i="1"/>
  <c r="W115" i="1"/>
  <c r="W120" i="1" s="1"/>
  <c r="W118" i="1"/>
  <c r="AM115" i="1"/>
  <c r="AM120" i="1" s="1"/>
  <c r="AM118" i="1"/>
  <c r="EQ115" i="1"/>
  <c r="EQ120" i="1" s="1"/>
  <c r="EQ118" i="1"/>
  <c r="BV115" i="1"/>
  <c r="BV120" i="1" s="1"/>
  <c r="BV118" i="1"/>
  <c r="I109" i="1"/>
  <c r="I119" i="1" s="1"/>
  <c r="BE109" i="1"/>
  <c r="BE119" i="1" s="1"/>
  <c r="DA109" i="1"/>
  <c r="DA119" i="1" s="1"/>
  <c r="EW109" i="1"/>
  <c r="EW119" i="1" s="1"/>
  <c r="BA115" i="1"/>
  <c r="BA120" i="1" s="1"/>
  <c r="BA118" i="1"/>
  <c r="Z115" i="1"/>
  <c r="Z118" i="1"/>
  <c r="Z120" i="1" s="1"/>
  <c r="BN120" i="1"/>
  <c r="BN180" i="1" s="1"/>
  <c r="BN184" i="1" s="1"/>
  <c r="BN186" i="1" s="1"/>
  <c r="CM120" i="1"/>
  <c r="DG189" i="1"/>
  <c r="DG215" i="1" s="1"/>
  <c r="DG188" i="1"/>
  <c r="DG186" i="1"/>
  <c r="DG180" i="1"/>
  <c r="DG182" i="1"/>
  <c r="DG184" i="1"/>
  <c r="ER188" i="1"/>
  <c r="ER189" i="1"/>
  <c r="ER215" i="1" s="1"/>
  <c r="ER186" i="1"/>
  <c r="ER180" i="1"/>
  <c r="ER182" i="1"/>
  <c r="ER184" i="1"/>
  <c r="FG120" i="1"/>
  <c r="EN115" i="1"/>
  <c r="EN120" i="1" s="1"/>
  <c r="EN118" i="1"/>
  <c r="BT120" i="1"/>
  <c r="BF115" i="1"/>
  <c r="BF120" i="1" s="1"/>
  <c r="BF118" i="1"/>
  <c r="DB115" i="1"/>
  <c r="DB120" i="1" s="1"/>
  <c r="DB118" i="1"/>
  <c r="EX115" i="1"/>
  <c r="EX120" i="1" s="1"/>
  <c r="EX118" i="1"/>
  <c r="DD182" i="1"/>
  <c r="DD188" i="1"/>
  <c r="DD184" i="1"/>
  <c r="DD189" i="1"/>
  <c r="DD215" i="1" s="1"/>
  <c r="DD186" i="1"/>
  <c r="DD180" i="1"/>
  <c r="AC180" i="1"/>
  <c r="AC188" i="1"/>
  <c r="AC182" i="1"/>
  <c r="AC189" i="1"/>
  <c r="AC215" i="1" s="1"/>
  <c r="AC184" i="1"/>
  <c r="AC186" i="1"/>
  <c r="DC253" i="1"/>
  <c r="DC197" i="1"/>
  <c r="FL253" i="1"/>
  <c r="FL197" i="1"/>
  <c r="BU253" i="1"/>
  <c r="BU197" i="1"/>
  <c r="BJ253" i="1"/>
  <c r="BJ197" i="1"/>
  <c r="BW197" i="1"/>
  <c r="BW253" i="1"/>
  <c r="FC253" i="1"/>
  <c r="FC197" i="1"/>
  <c r="DF188" i="1"/>
  <c r="DF180" i="1"/>
  <c r="DF184" i="1" s="1"/>
  <c r="DF186" i="1" s="1"/>
  <c r="DF182" i="1"/>
  <c r="BH120" i="1"/>
  <c r="FQ115" i="1"/>
  <c r="FQ120" i="1" s="1"/>
  <c r="FQ118" i="1"/>
  <c r="M253" i="1"/>
  <c r="M197" i="1"/>
  <c r="FW253" i="1"/>
  <c r="FW197" i="1"/>
  <c r="R120" i="1"/>
  <c r="DN120" i="1"/>
  <c r="EO115" i="1"/>
  <c r="EO120" i="1" s="1"/>
  <c r="EO118" i="1"/>
  <c r="EM115" i="1"/>
  <c r="EM120" i="1" s="1"/>
  <c r="EM118" i="1"/>
  <c r="F120" i="1"/>
  <c r="F180" i="1" s="1"/>
  <c r="F184" i="1" s="1"/>
  <c r="F186" i="1" s="1"/>
  <c r="EK175" i="1"/>
  <c r="EK212" i="1" s="1"/>
  <c r="CB163" i="1" l="1"/>
  <c r="CB164" i="1" s="1"/>
  <c r="CB165" i="1" s="1"/>
  <c r="CB211" i="1" s="1"/>
  <c r="CB124" i="1"/>
  <c r="CB208" i="1" s="1"/>
  <c r="CB148" i="1"/>
  <c r="BC163" i="1"/>
  <c r="BC164" i="1" s="1"/>
  <c r="BC165" i="1" s="1"/>
  <c r="BC211" i="1" s="1"/>
  <c r="BC152" i="1"/>
  <c r="BC124" i="1"/>
  <c r="BC208" i="1" s="1"/>
  <c r="BC180" i="1"/>
  <c r="BC184" i="1" s="1"/>
  <c r="BC186" i="1" s="1"/>
  <c r="DH163" i="1"/>
  <c r="DH164" i="1" s="1"/>
  <c r="DH165" i="1" s="1"/>
  <c r="DH211" i="1" s="1"/>
  <c r="DH124" i="1"/>
  <c r="DH208" i="1" s="1"/>
  <c r="DH152" i="1"/>
  <c r="DH180" i="1"/>
  <c r="DH184" i="1" s="1"/>
  <c r="DH186" i="1" s="1"/>
  <c r="EB163" i="1"/>
  <c r="EB164" i="1" s="1"/>
  <c r="EB165" i="1" s="1"/>
  <c r="EB211" i="1" s="1"/>
  <c r="EB152" i="1"/>
  <c r="EB124" i="1"/>
  <c r="EB208" i="1" s="1"/>
  <c r="EB180" i="1"/>
  <c r="EB184" i="1" s="1"/>
  <c r="EB186" i="1" s="1"/>
  <c r="DK163" i="1"/>
  <c r="DK164" i="1" s="1"/>
  <c r="DK165" i="1" s="1"/>
  <c r="DK211" i="1" s="1"/>
  <c r="DK152" i="1"/>
  <c r="DK124" i="1"/>
  <c r="DK208" i="1" s="1"/>
  <c r="DK180" i="1"/>
  <c r="DK184" i="1" s="1"/>
  <c r="DK186" i="1" s="1"/>
  <c r="D163" i="1"/>
  <c r="D164" i="1" s="1"/>
  <c r="D165" i="1" s="1"/>
  <c r="D211" i="1" s="1"/>
  <c r="D152" i="1"/>
  <c r="D124" i="1"/>
  <c r="D208" i="1" s="1"/>
  <c r="D180" i="1"/>
  <c r="D184" i="1" s="1"/>
  <c r="D186" i="1" s="1"/>
  <c r="AQ163" i="1"/>
  <c r="AQ164" i="1" s="1"/>
  <c r="AQ165" i="1" s="1"/>
  <c r="AQ211" i="1" s="1"/>
  <c r="AQ146" i="1"/>
  <c r="AQ124" i="1"/>
  <c r="AQ208" i="1" s="1"/>
  <c r="P163" i="1"/>
  <c r="P164" i="1" s="1"/>
  <c r="P165" i="1" s="1"/>
  <c r="P211" i="1" s="1"/>
  <c r="P146" i="1"/>
  <c r="P124" i="1"/>
  <c r="P208" i="1" s="1"/>
  <c r="AA163" i="1"/>
  <c r="AA164" i="1" s="1"/>
  <c r="AA165" i="1" s="1"/>
  <c r="AA211" i="1" s="1"/>
  <c r="AA124" i="1"/>
  <c r="AA208" i="1" s="1"/>
  <c r="AA148" i="1"/>
  <c r="FQ163" i="1"/>
  <c r="FQ164" i="1" s="1"/>
  <c r="FQ165" i="1" s="1"/>
  <c r="FQ211" i="1" s="1"/>
  <c r="FQ152" i="1"/>
  <c r="FQ124" i="1"/>
  <c r="FQ208" i="1" s="1"/>
  <c r="FQ180" i="1"/>
  <c r="FQ184" i="1" s="1"/>
  <c r="FQ186" i="1" s="1"/>
  <c r="EF163" i="1"/>
  <c r="EF164" i="1" s="1"/>
  <c r="EF165" i="1" s="1"/>
  <c r="EF211" i="1" s="1"/>
  <c r="EF124" i="1"/>
  <c r="EF208" i="1" s="1"/>
  <c r="EF152" i="1"/>
  <c r="EF180" i="1"/>
  <c r="EF184" i="1" s="1"/>
  <c r="EF186" i="1" s="1"/>
  <c r="CQ163" i="1"/>
  <c r="CQ164" i="1" s="1"/>
  <c r="CQ165" i="1" s="1"/>
  <c r="CQ211" i="1" s="1"/>
  <c r="CQ152" i="1"/>
  <c r="CQ124" i="1"/>
  <c r="CQ208" i="1" s="1"/>
  <c r="CQ180" i="1"/>
  <c r="CQ184" i="1" s="1"/>
  <c r="CQ186" i="1" s="1"/>
  <c r="AS163" i="1"/>
  <c r="AS164" i="1" s="1"/>
  <c r="AS165" i="1" s="1"/>
  <c r="AS211" i="1" s="1"/>
  <c r="AS124" i="1"/>
  <c r="AS208" i="1" s="1"/>
  <c r="AS148" i="1"/>
  <c r="DJ163" i="1"/>
  <c r="DJ164" i="1" s="1"/>
  <c r="DJ165" i="1" s="1"/>
  <c r="DJ211" i="1" s="1"/>
  <c r="DJ152" i="1"/>
  <c r="DJ124" i="1"/>
  <c r="DJ208" i="1" s="1"/>
  <c r="DJ180" i="1"/>
  <c r="DJ184" i="1" s="1"/>
  <c r="DJ186" i="1" s="1"/>
  <c r="EN163" i="1"/>
  <c r="EN164" i="1" s="1"/>
  <c r="EN165" i="1" s="1"/>
  <c r="EN211" i="1" s="1"/>
  <c r="EN124" i="1"/>
  <c r="EN208" i="1" s="1"/>
  <c r="EN152" i="1"/>
  <c r="EN180" i="1"/>
  <c r="EN184" i="1" s="1"/>
  <c r="EN186" i="1" s="1"/>
  <c r="BD163" i="1"/>
  <c r="BD164" i="1" s="1"/>
  <c r="BD165" i="1" s="1"/>
  <c r="BD211" i="1" s="1"/>
  <c r="BD124" i="1"/>
  <c r="BD208" i="1" s="1"/>
  <c r="BD148" i="1"/>
  <c r="CA163" i="1"/>
  <c r="CA164" i="1" s="1"/>
  <c r="CA165" i="1" s="1"/>
  <c r="CA211" i="1" s="1"/>
  <c r="CA124" i="1"/>
  <c r="CA208" i="1" s="1"/>
  <c r="CA210" i="1" s="1"/>
  <c r="CA213" i="1" s="1"/>
  <c r="CA218" i="1" s="1"/>
  <c r="CA146" i="1"/>
  <c r="CA158" i="1" s="1"/>
  <c r="CA209" i="1" s="1"/>
  <c r="FH163" i="1"/>
  <c r="FH164" i="1" s="1"/>
  <c r="FH165" i="1" s="1"/>
  <c r="FH211" i="1" s="1"/>
  <c r="FH124" i="1"/>
  <c r="FH208" i="1" s="1"/>
  <c r="FH146" i="1"/>
  <c r="G163" i="1"/>
  <c r="G164" i="1" s="1"/>
  <c r="G165" i="1" s="1"/>
  <c r="G211" i="1" s="1"/>
  <c r="G124" i="1"/>
  <c r="G208" i="1" s="1"/>
  <c r="G148" i="1"/>
  <c r="DI163" i="1"/>
  <c r="DI164" i="1" s="1"/>
  <c r="DI165" i="1" s="1"/>
  <c r="DI211" i="1" s="1"/>
  <c r="DI152" i="1"/>
  <c r="DI124" i="1"/>
  <c r="DI208" i="1" s="1"/>
  <c r="DI180" i="1"/>
  <c r="DI184" i="1" s="1"/>
  <c r="DI186" i="1" s="1"/>
  <c r="BO163" i="1"/>
  <c r="BO164" i="1" s="1"/>
  <c r="BO165" i="1" s="1"/>
  <c r="BO211" i="1" s="1"/>
  <c r="BO152" i="1"/>
  <c r="BO124" i="1"/>
  <c r="BO208" i="1" s="1"/>
  <c r="BO180" i="1"/>
  <c r="BO184" i="1" s="1"/>
  <c r="BO186" i="1" s="1"/>
  <c r="EC163" i="1"/>
  <c r="EC164" i="1" s="1"/>
  <c r="EC165" i="1" s="1"/>
  <c r="EC211" i="1" s="1"/>
  <c r="EC124" i="1"/>
  <c r="EC208" i="1" s="1"/>
  <c r="EC210" i="1" s="1"/>
  <c r="EC213" i="1" s="1"/>
  <c r="EC218" i="1" s="1"/>
  <c r="EC146" i="1"/>
  <c r="EC158" i="1" s="1"/>
  <c r="EC209" i="1" s="1"/>
  <c r="FL163" i="1"/>
  <c r="FL164" i="1" s="1"/>
  <c r="FL165" i="1" s="1"/>
  <c r="FL211" i="1" s="1"/>
  <c r="FL124" i="1"/>
  <c r="FL208" i="1" s="1"/>
  <c r="FL148" i="1"/>
  <c r="FC163" i="1"/>
  <c r="FC164" i="1" s="1"/>
  <c r="FC165" i="1" s="1"/>
  <c r="FC211" i="1" s="1"/>
  <c r="FC148" i="1"/>
  <c r="FC124" i="1"/>
  <c r="FC208" i="1" s="1"/>
  <c r="EM163" i="1"/>
  <c r="EM164" i="1" s="1"/>
  <c r="EM165" i="1" s="1"/>
  <c r="EM211" i="1" s="1"/>
  <c r="EM124" i="1"/>
  <c r="EM208" i="1" s="1"/>
  <c r="EM146" i="1"/>
  <c r="BV163" i="1"/>
  <c r="BV164" i="1" s="1"/>
  <c r="BV165" i="1" s="1"/>
  <c r="BV211" i="1" s="1"/>
  <c r="BV124" i="1"/>
  <c r="BV208" i="1" s="1"/>
  <c r="BV148" i="1"/>
  <c r="DZ163" i="1"/>
  <c r="DZ164" i="1" s="1"/>
  <c r="DZ165" i="1" s="1"/>
  <c r="DZ211" i="1" s="1"/>
  <c r="DZ124" i="1"/>
  <c r="DZ208" i="1" s="1"/>
  <c r="DZ148" i="1"/>
  <c r="AB163" i="1"/>
  <c r="AB164" i="1" s="1"/>
  <c r="AB165" i="1" s="1"/>
  <c r="AB211" i="1" s="1"/>
  <c r="AB124" i="1"/>
  <c r="AB208" i="1" s="1"/>
  <c r="AB148" i="1"/>
  <c r="CG163" i="1"/>
  <c r="CG164" i="1" s="1"/>
  <c r="CG165" i="1" s="1"/>
  <c r="CG211" i="1" s="1"/>
  <c r="CG146" i="1"/>
  <c r="CG124" i="1"/>
  <c r="CG208" i="1" s="1"/>
  <c r="CL163" i="1"/>
  <c r="CL164" i="1" s="1"/>
  <c r="CL165" i="1" s="1"/>
  <c r="CL211" i="1" s="1"/>
  <c r="CL148" i="1"/>
  <c r="CL124" i="1"/>
  <c r="CL208" i="1" s="1"/>
  <c r="FE163" i="1"/>
  <c r="FE164" i="1" s="1"/>
  <c r="FE165" i="1" s="1"/>
  <c r="FE211" i="1" s="1"/>
  <c r="FE146" i="1"/>
  <c r="FE124" i="1"/>
  <c r="FE208" i="1" s="1"/>
  <c r="FW163" i="1"/>
  <c r="FW164" i="1" s="1"/>
  <c r="FW165" i="1" s="1"/>
  <c r="FW211" i="1" s="1"/>
  <c r="FW146" i="1"/>
  <c r="FW124" i="1"/>
  <c r="FW208" i="1" s="1"/>
  <c r="DD163" i="1"/>
  <c r="DD164" i="1" s="1"/>
  <c r="DD165" i="1" s="1"/>
  <c r="DD211" i="1" s="1"/>
  <c r="DD124" i="1"/>
  <c r="DD208" i="1" s="1"/>
  <c r="DD146" i="1"/>
  <c r="AY163" i="1"/>
  <c r="AY164" i="1" s="1"/>
  <c r="AY165" i="1" s="1"/>
  <c r="AY211" i="1" s="1"/>
  <c r="AY146" i="1"/>
  <c r="AY124" i="1"/>
  <c r="AY208" i="1" s="1"/>
  <c r="DF189" i="1"/>
  <c r="DF215" i="1" s="1"/>
  <c r="DL163" i="1"/>
  <c r="DL164" i="1" s="1"/>
  <c r="DL165" i="1" s="1"/>
  <c r="DL211" i="1" s="1"/>
  <c r="DL124" i="1"/>
  <c r="DL208" i="1" s="1"/>
  <c r="DL152" i="1"/>
  <c r="DL180" i="1"/>
  <c r="DL184" i="1" s="1"/>
  <c r="DL186" i="1" s="1"/>
  <c r="FR163" i="1"/>
  <c r="FR164" i="1" s="1"/>
  <c r="FR165" i="1" s="1"/>
  <c r="FR211" i="1" s="1"/>
  <c r="FR124" i="1"/>
  <c r="FR208" i="1" s="1"/>
  <c r="FR146" i="1"/>
  <c r="FR158" i="1" s="1"/>
  <c r="FR209" i="1" s="1"/>
  <c r="E163" i="1"/>
  <c r="E164" i="1" s="1"/>
  <c r="E165" i="1" s="1"/>
  <c r="E211" i="1" s="1"/>
  <c r="E152" i="1"/>
  <c r="E124" i="1"/>
  <c r="E208" i="1" s="1"/>
  <c r="E180" i="1"/>
  <c r="E184" i="1" s="1"/>
  <c r="E186" i="1" s="1"/>
  <c r="CU163" i="1"/>
  <c r="CU164" i="1" s="1"/>
  <c r="CU165" i="1" s="1"/>
  <c r="CU211" i="1" s="1"/>
  <c r="CU146" i="1"/>
  <c r="CU158" i="1" s="1"/>
  <c r="CU209" i="1" s="1"/>
  <c r="CU124" i="1"/>
  <c r="CU208" i="1" s="1"/>
  <c r="CU210" i="1" s="1"/>
  <c r="FP163" i="1"/>
  <c r="FP164" i="1" s="1"/>
  <c r="FP165" i="1" s="1"/>
  <c r="FP211" i="1" s="1"/>
  <c r="FP124" i="1"/>
  <c r="FP208" i="1" s="1"/>
  <c r="FP152" i="1"/>
  <c r="FP180" i="1"/>
  <c r="FP184" i="1" s="1"/>
  <c r="FP186" i="1" s="1"/>
  <c r="CX163" i="1"/>
  <c r="CX164" i="1" s="1"/>
  <c r="CX165" i="1" s="1"/>
  <c r="CX211" i="1" s="1"/>
  <c r="CX152" i="1"/>
  <c r="CX124" i="1"/>
  <c r="CX208" i="1" s="1"/>
  <c r="CX180" i="1"/>
  <c r="CX184" i="1" s="1"/>
  <c r="CX186" i="1" s="1"/>
  <c r="EO163" i="1"/>
  <c r="EO164" i="1" s="1"/>
  <c r="EO165" i="1" s="1"/>
  <c r="EO211" i="1" s="1"/>
  <c r="EO124" i="1"/>
  <c r="EO208" i="1" s="1"/>
  <c r="EO146" i="1"/>
  <c r="EQ163" i="1"/>
  <c r="EQ164" i="1" s="1"/>
  <c r="EQ165" i="1" s="1"/>
  <c r="EQ211" i="1" s="1"/>
  <c r="EQ124" i="1"/>
  <c r="EQ208" i="1" s="1"/>
  <c r="EQ148" i="1"/>
  <c r="BY163" i="1"/>
  <c r="BY164" i="1" s="1"/>
  <c r="BY165" i="1" s="1"/>
  <c r="BY211" i="1" s="1"/>
  <c r="BY124" i="1"/>
  <c r="BY208" i="1" s="1"/>
  <c r="BY152" i="1"/>
  <c r="BY180" i="1"/>
  <c r="BY184" i="1" s="1"/>
  <c r="BY186" i="1" s="1"/>
  <c r="FU163" i="1"/>
  <c r="FU164" i="1" s="1"/>
  <c r="FU165" i="1" s="1"/>
  <c r="FU211" i="1" s="1"/>
  <c r="FU124" i="1"/>
  <c r="FU208" i="1" s="1"/>
  <c r="FU152" i="1"/>
  <c r="FU180" i="1"/>
  <c r="FU184" i="1" s="1"/>
  <c r="FU186" i="1" s="1"/>
  <c r="CD163" i="1"/>
  <c r="CD164" i="1" s="1"/>
  <c r="CD165" i="1" s="1"/>
  <c r="CD211" i="1" s="1"/>
  <c r="CD124" i="1"/>
  <c r="CD208" i="1" s="1"/>
  <c r="CD146" i="1"/>
  <c r="CD158" i="1" s="1"/>
  <c r="CD209" i="1" s="1"/>
  <c r="AW163" i="1"/>
  <c r="AW164" i="1" s="1"/>
  <c r="AW165" i="1" s="1"/>
  <c r="AW211" i="1" s="1"/>
  <c r="AW146" i="1"/>
  <c r="AW158" i="1" s="1"/>
  <c r="AW209" i="1" s="1"/>
  <c r="AW124" i="1"/>
  <c r="AW208" i="1" s="1"/>
  <c r="EG163" i="1"/>
  <c r="EG164" i="1" s="1"/>
  <c r="EG165" i="1" s="1"/>
  <c r="EG211" i="1" s="1"/>
  <c r="EG146" i="1"/>
  <c r="EG124" i="1"/>
  <c r="EG208" i="1" s="1"/>
  <c r="X163" i="1"/>
  <c r="X164" i="1" s="1"/>
  <c r="X165" i="1" s="1"/>
  <c r="X211" i="1" s="1"/>
  <c r="X146" i="1"/>
  <c r="X124" i="1"/>
  <c r="X208" i="1" s="1"/>
  <c r="DW163" i="1"/>
  <c r="DW164" i="1" s="1"/>
  <c r="DW165" i="1" s="1"/>
  <c r="DW211" i="1" s="1"/>
  <c r="DW124" i="1"/>
  <c r="DW208" i="1" s="1"/>
  <c r="DW146" i="1"/>
  <c r="AP163" i="1"/>
  <c r="AP164" i="1" s="1"/>
  <c r="AP165" i="1" s="1"/>
  <c r="AP211" i="1" s="1"/>
  <c r="AP152" i="1"/>
  <c r="AP124" i="1"/>
  <c r="AP208" i="1" s="1"/>
  <c r="AP180" i="1"/>
  <c r="AP184" i="1" s="1"/>
  <c r="AP186" i="1" s="1"/>
  <c r="FI163" i="1"/>
  <c r="FI164" i="1" s="1"/>
  <c r="FI165" i="1" s="1"/>
  <c r="FI211" i="1" s="1"/>
  <c r="FI152" i="1"/>
  <c r="FI124" i="1"/>
  <c r="FI208" i="1" s="1"/>
  <c r="FI180" i="1"/>
  <c r="FI184" i="1" s="1"/>
  <c r="FI186" i="1" s="1"/>
  <c r="Z163" i="1"/>
  <c r="Z164" i="1" s="1"/>
  <c r="Z165" i="1" s="1"/>
  <c r="Z211" i="1" s="1"/>
  <c r="Z124" i="1"/>
  <c r="Z208" i="1" s="1"/>
  <c r="Z146" i="1"/>
  <c r="Z158" i="1" s="1"/>
  <c r="Z209" i="1" s="1"/>
  <c r="EE163" i="1"/>
  <c r="EE164" i="1" s="1"/>
  <c r="EE165" i="1" s="1"/>
  <c r="EE211" i="1" s="1"/>
  <c r="EE124" i="1"/>
  <c r="EE208" i="1" s="1"/>
  <c r="EE146" i="1"/>
  <c r="EY163" i="1"/>
  <c r="EY164" i="1" s="1"/>
  <c r="EY165" i="1" s="1"/>
  <c r="EY211" i="1" s="1"/>
  <c r="EY124" i="1"/>
  <c r="EY208" i="1" s="1"/>
  <c r="EY152" i="1"/>
  <c r="EY180" i="1"/>
  <c r="EY184" i="1" s="1"/>
  <c r="EY186" i="1" s="1"/>
  <c r="DV163" i="1"/>
  <c r="DV164" i="1" s="1"/>
  <c r="DV165" i="1" s="1"/>
  <c r="DV211" i="1" s="1"/>
  <c r="DV124" i="1"/>
  <c r="DV208" i="1" s="1"/>
  <c r="DV146" i="1"/>
  <c r="CK163" i="1"/>
  <c r="CK164" i="1" s="1"/>
  <c r="CK165" i="1" s="1"/>
  <c r="CK211" i="1" s="1"/>
  <c r="CK148" i="1"/>
  <c r="CK124" i="1"/>
  <c r="CK208" i="1" s="1"/>
  <c r="EA163" i="1"/>
  <c r="EA164" i="1" s="1"/>
  <c r="EA165" i="1" s="1"/>
  <c r="EA211" i="1" s="1"/>
  <c r="EA124" i="1"/>
  <c r="EA208" i="1" s="1"/>
  <c r="EA148" i="1"/>
  <c r="AZ163" i="1"/>
  <c r="AZ164" i="1" s="1"/>
  <c r="AZ165" i="1" s="1"/>
  <c r="AZ211" i="1" s="1"/>
  <c r="AZ152" i="1"/>
  <c r="AZ124" i="1"/>
  <c r="AZ208" i="1" s="1"/>
  <c r="AZ180" i="1"/>
  <c r="AZ184" i="1" s="1"/>
  <c r="AZ186" i="1" s="1"/>
  <c r="M163" i="1"/>
  <c r="M164" i="1" s="1"/>
  <c r="M165" i="1" s="1"/>
  <c r="M211" i="1" s="1"/>
  <c r="M152" i="1"/>
  <c r="M124" i="1"/>
  <c r="M208" i="1" s="1"/>
  <c r="M180" i="1"/>
  <c r="M184" i="1" s="1"/>
  <c r="M186" i="1" s="1"/>
  <c r="CO163" i="1"/>
  <c r="CO164" i="1" s="1"/>
  <c r="CO165" i="1" s="1"/>
  <c r="CO211" i="1" s="1"/>
  <c r="CO148" i="1"/>
  <c r="CO124" i="1"/>
  <c r="CO208" i="1" s="1"/>
  <c r="EX163" i="1"/>
  <c r="EX164" i="1" s="1"/>
  <c r="EX165" i="1" s="1"/>
  <c r="EX211" i="1" s="1"/>
  <c r="EX124" i="1"/>
  <c r="EX208" i="1" s="1"/>
  <c r="EX146" i="1"/>
  <c r="AM163" i="1"/>
  <c r="AM164" i="1" s="1"/>
  <c r="AM165" i="1" s="1"/>
  <c r="AM211" i="1" s="1"/>
  <c r="AM146" i="1"/>
  <c r="AM124" i="1"/>
  <c r="AM208" i="1" s="1"/>
  <c r="DS163" i="1"/>
  <c r="DS164" i="1" s="1"/>
  <c r="DS165" i="1" s="1"/>
  <c r="DS211" i="1" s="1"/>
  <c r="DS124" i="1"/>
  <c r="DS208" i="1" s="1"/>
  <c r="DS152" i="1"/>
  <c r="DS180" i="1"/>
  <c r="DS184" i="1" s="1"/>
  <c r="DS186" i="1" s="1"/>
  <c r="DY163" i="1"/>
  <c r="DY164" i="1" s="1"/>
  <c r="DY165" i="1" s="1"/>
  <c r="DY211" i="1" s="1"/>
  <c r="DY124" i="1"/>
  <c r="DY208" i="1" s="1"/>
  <c r="DY210" i="1" s="1"/>
  <c r="DY213" i="1" s="1"/>
  <c r="DY218" i="1" s="1"/>
  <c r="DY146" i="1"/>
  <c r="DY158" i="1" s="1"/>
  <c r="DY209" i="1" s="1"/>
  <c r="FM163" i="1"/>
  <c r="FM164" i="1" s="1"/>
  <c r="FM165" i="1" s="1"/>
  <c r="FM211" i="1" s="1"/>
  <c r="FM124" i="1"/>
  <c r="FM208" i="1" s="1"/>
  <c r="FM148" i="1"/>
  <c r="AO163" i="1"/>
  <c r="AO164" i="1" s="1"/>
  <c r="AO165" i="1" s="1"/>
  <c r="AO211" i="1" s="1"/>
  <c r="AO152" i="1"/>
  <c r="AO124" i="1"/>
  <c r="AO208" i="1" s="1"/>
  <c r="AO180" i="1"/>
  <c r="AO184" i="1" s="1"/>
  <c r="AO186" i="1" s="1"/>
  <c r="AE163" i="1"/>
  <c r="AE164" i="1" s="1"/>
  <c r="AE165" i="1" s="1"/>
  <c r="AE211" i="1" s="1"/>
  <c r="AE146" i="1"/>
  <c r="AE124" i="1"/>
  <c r="AE208" i="1" s="1"/>
  <c r="FJ163" i="1"/>
  <c r="FJ164" i="1" s="1"/>
  <c r="FJ165" i="1" s="1"/>
  <c r="FJ211" i="1" s="1"/>
  <c r="FJ148" i="1"/>
  <c r="FJ124" i="1"/>
  <c r="FJ208" i="1" s="1"/>
  <c r="AD163" i="1"/>
  <c r="AD164" i="1" s="1"/>
  <c r="AD165" i="1" s="1"/>
  <c r="AD211" i="1" s="1"/>
  <c r="AD148" i="1"/>
  <c r="AD124" i="1"/>
  <c r="AD208" i="1" s="1"/>
  <c r="J163" i="1"/>
  <c r="J164" i="1" s="1"/>
  <c r="J165" i="1" s="1"/>
  <c r="J211" i="1" s="1"/>
  <c r="J124" i="1"/>
  <c r="J208" i="1" s="1"/>
  <c r="J152" i="1"/>
  <c r="J180" i="1"/>
  <c r="J184" i="1" s="1"/>
  <c r="J186" i="1" s="1"/>
  <c r="DQ163" i="1"/>
  <c r="DQ164" i="1" s="1"/>
  <c r="DQ165" i="1" s="1"/>
  <c r="DQ211" i="1" s="1"/>
  <c r="DQ124" i="1"/>
  <c r="DQ208" i="1" s="1"/>
  <c r="DQ148" i="1"/>
  <c r="AT163" i="1"/>
  <c r="AT164" i="1" s="1"/>
  <c r="AT165" i="1" s="1"/>
  <c r="AT211" i="1" s="1"/>
  <c r="AT124" i="1"/>
  <c r="AT208" i="1" s="1"/>
  <c r="AT148" i="1"/>
  <c r="DT163" i="1"/>
  <c r="DT164" i="1" s="1"/>
  <c r="DT165" i="1" s="1"/>
  <c r="DT211" i="1" s="1"/>
  <c r="DT146" i="1"/>
  <c r="DT124" i="1"/>
  <c r="DT208" i="1" s="1"/>
  <c r="EU163" i="1"/>
  <c r="EU164" i="1" s="1"/>
  <c r="EU165" i="1" s="1"/>
  <c r="EU211" i="1" s="1"/>
  <c r="EU124" i="1"/>
  <c r="EU208" i="1" s="1"/>
  <c r="EU152" i="1"/>
  <c r="EU180" i="1"/>
  <c r="EU184" i="1" s="1"/>
  <c r="EU186" i="1" s="1"/>
  <c r="BZ163" i="1"/>
  <c r="BZ164" i="1" s="1"/>
  <c r="BZ165" i="1" s="1"/>
  <c r="BZ211" i="1" s="1"/>
  <c r="BZ124" i="1"/>
  <c r="BZ208" i="1" s="1"/>
  <c r="BZ146" i="1"/>
  <c r="FX163" i="1"/>
  <c r="FX164" i="1" s="1"/>
  <c r="FX165" i="1" s="1"/>
  <c r="FX211" i="1" s="1"/>
  <c r="FX146" i="1"/>
  <c r="FX158" i="1" s="1"/>
  <c r="FX209" i="1" s="1"/>
  <c r="FX124" i="1"/>
  <c r="FX208" i="1" s="1"/>
  <c r="FX210" i="1" s="1"/>
  <c r="FX213" i="1" s="1"/>
  <c r="FX218" i="1" s="1"/>
  <c r="AX163" i="1"/>
  <c r="AX164" i="1" s="1"/>
  <c r="AX165" i="1" s="1"/>
  <c r="AX211" i="1" s="1"/>
  <c r="AX146" i="1"/>
  <c r="AX124" i="1"/>
  <c r="AX208" i="1" s="1"/>
  <c r="AK163" i="1"/>
  <c r="AK164" i="1" s="1"/>
  <c r="AK165" i="1" s="1"/>
  <c r="AK211" i="1" s="1"/>
  <c r="AK124" i="1"/>
  <c r="AK208" i="1" s="1"/>
  <c r="AK146" i="1"/>
  <c r="FA163" i="1"/>
  <c r="FA164" i="1" s="1"/>
  <c r="FA165" i="1" s="1"/>
  <c r="FA211" i="1" s="1"/>
  <c r="FA124" i="1"/>
  <c r="FA208" i="1" s="1"/>
  <c r="FA148" i="1"/>
  <c r="CT163" i="1"/>
  <c r="CT164" i="1" s="1"/>
  <c r="CT165" i="1" s="1"/>
  <c r="CT211" i="1" s="1"/>
  <c r="CT146" i="1"/>
  <c r="CT124" i="1"/>
  <c r="CT208" i="1" s="1"/>
  <c r="EI163" i="1"/>
  <c r="EI164" i="1" s="1"/>
  <c r="EI165" i="1" s="1"/>
  <c r="EI211" i="1" s="1"/>
  <c r="EI124" i="1"/>
  <c r="EI208" i="1" s="1"/>
  <c r="EI152" i="1"/>
  <c r="EI180" i="1"/>
  <c r="EI184" i="1" s="1"/>
  <c r="EI186" i="1" s="1"/>
  <c r="DE163" i="1"/>
  <c r="DE164" i="1" s="1"/>
  <c r="DE165" i="1" s="1"/>
  <c r="DE211" i="1" s="1"/>
  <c r="DE124" i="1"/>
  <c r="DE208" i="1" s="1"/>
  <c r="DE210" i="1" s="1"/>
  <c r="DE213" i="1" s="1"/>
  <c r="DE218" i="1" s="1"/>
  <c r="DE146" i="1"/>
  <c r="DE158" i="1" s="1"/>
  <c r="DE209" i="1" s="1"/>
  <c r="I163" i="1"/>
  <c r="I164" i="1" s="1"/>
  <c r="I165" i="1" s="1"/>
  <c r="I211" i="1" s="1"/>
  <c r="I152" i="1"/>
  <c r="I124" i="1"/>
  <c r="I208" i="1" s="1"/>
  <c r="I180" i="1"/>
  <c r="I184" i="1" s="1"/>
  <c r="I186" i="1" s="1"/>
  <c r="DB163" i="1"/>
  <c r="DB164" i="1" s="1"/>
  <c r="DB165" i="1" s="1"/>
  <c r="DB211" i="1" s="1"/>
  <c r="DB124" i="1"/>
  <c r="DB208" i="1" s="1"/>
  <c r="DB210" i="1" s="1"/>
  <c r="DB213" i="1" s="1"/>
  <c r="DB218" i="1" s="1"/>
  <c r="DB146" i="1"/>
  <c r="DB158" i="1" s="1"/>
  <c r="DB209" i="1" s="1"/>
  <c r="BA163" i="1"/>
  <c r="BA164" i="1" s="1"/>
  <c r="BA165" i="1" s="1"/>
  <c r="BA211" i="1" s="1"/>
  <c r="BA152" i="1"/>
  <c r="BA124" i="1"/>
  <c r="BA208" i="1" s="1"/>
  <c r="BA180" i="1"/>
  <c r="BA184" i="1" s="1"/>
  <c r="BA186" i="1" s="1"/>
  <c r="W163" i="1"/>
  <c r="W164" i="1" s="1"/>
  <c r="W165" i="1" s="1"/>
  <c r="W211" i="1" s="1"/>
  <c r="W146" i="1"/>
  <c r="W158" i="1" s="1"/>
  <c r="W209" i="1" s="1"/>
  <c r="W124" i="1"/>
  <c r="W208" i="1" s="1"/>
  <c r="EL163" i="1"/>
  <c r="EL164" i="1" s="1"/>
  <c r="EL165" i="1" s="1"/>
  <c r="EL211" i="1" s="1"/>
  <c r="EL124" i="1"/>
  <c r="EL208" i="1" s="1"/>
  <c r="EL152" i="1"/>
  <c r="EL180" i="1"/>
  <c r="EL184" i="1" s="1"/>
  <c r="EL186" i="1" s="1"/>
  <c r="CC163" i="1"/>
  <c r="CC164" i="1" s="1"/>
  <c r="CC165" i="1" s="1"/>
  <c r="CC211" i="1" s="1"/>
  <c r="CC146" i="1"/>
  <c r="CC124" i="1"/>
  <c r="CC208" i="1" s="1"/>
  <c r="CS163" i="1"/>
  <c r="CS164" i="1" s="1"/>
  <c r="CS165" i="1" s="1"/>
  <c r="CS211" i="1" s="1"/>
  <c r="CS146" i="1"/>
  <c r="CS158" i="1" s="1"/>
  <c r="CS209" i="1" s="1"/>
  <c r="CS124" i="1"/>
  <c r="CS208" i="1" s="1"/>
  <c r="CS210" i="1" s="1"/>
  <c r="CS213" i="1" s="1"/>
  <c r="CS218" i="1" s="1"/>
  <c r="Y163" i="1"/>
  <c r="Y164" i="1" s="1"/>
  <c r="Y165" i="1" s="1"/>
  <c r="Y211" i="1" s="1"/>
  <c r="Y124" i="1"/>
  <c r="Y208" i="1" s="1"/>
  <c r="Y152" i="1"/>
  <c r="Y180" i="1"/>
  <c r="Y184" i="1" s="1"/>
  <c r="Y186" i="1" s="1"/>
  <c r="FT163" i="1"/>
  <c r="FT164" i="1" s="1"/>
  <c r="FT165" i="1" s="1"/>
  <c r="FT211" i="1" s="1"/>
  <c r="FT124" i="1"/>
  <c r="FT208" i="1" s="1"/>
  <c r="FT146" i="1"/>
  <c r="CW163" i="1"/>
  <c r="CW164" i="1" s="1"/>
  <c r="CW165" i="1" s="1"/>
  <c r="CW211" i="1" s="1"/>
  <c r="CW124" i="1"/>
  <c r="CW208" i="1" s="1"/>
  <c r="CW146" i="1"/>
  <c r="V163" i="1"/>
  <c r="V164" i="1" s="1"/>
  <c r="V165" i="1" s="1"/>
  <c r="V211" i="1" s="1"/>
  <c r="V146" i="1"/>
  <c r="V124" i="1"/>
  <c r="V208" i="1" s="1"/>
  <c r="AF163" i="1"/>
  <c r="AF164" i="1" s="1"/>
  <c r="AF165" i="1" s="1"/>
  <c r="AF211" i="1" s="1"/>
  <c r="AF124" i="1"/>
  <c r="AF208" i="1" s="1"/>
  <c r="AF146" i="1"/>
  <c r="EV163" i="1"/>
  <c r="EV164" i="1" s="1"/>
  <c r="EV165" i="1" s="1"/>
  <c r="EV211" i="1" s="1"/>
  <c r="EV124" i="1"/>
  <c r="EV208" i="1" s="1"/>
  <c r="EV146" i="1"/>
  <c r="CR163" i="1"/>
  <c r="CR164" i="1" s="1"/>
  <c r="CR165" i="1" s="1"/>
  <c r="CR211" i="1" s="1"/>
  <c r="CR146" i="1"/>
  <c r="CR124" i="1"/>
  <c r="CR208" i="1" s="1"/>
  <c r="BQ163" i="1"/>
  <c r="BQ164" i="1" s="1"/>
  <c r="BQ165" i="1" s="1"/>
  <c r="BQ211" i="1" s="1"/>
  <c r="BQ124" i="1"/>
  <c r="BQ208" i="1" s="1"/>
  <c r="BQ152" i="1"/>
  <c r="BQ180" i="1"/>
  <c r="BQ184" i="1" s="1"/>
  <c r="BQ186" i="1" s="1"/>
  <c r="ES163" i="1"/>
  <c r="ES164" i="1" s="1"/>
  <c r="ES165" i="1" s="1"/>
  <c r="ES211" i="1" s="1"/>
  <c r="ES146" i="1"/>
  <c r="ES124" i="1"/>
  <c r="ES208" i="1" s="1"/>
  <c r="BF163" i="1"/>
  <c r="BF164" i="1" s="1"/>
  <c r="BF165" i="1" s="1"/>
  <c r="BF211" i="1" s="1"/>
  <c r="BF124" i="1"/>
  <c r="BF208" i="1" s="1"/>
  <c r="BF148" i="1"/>
  <c r="CP163" i="1"/>
  <c r="CP164" i="1" s="1"/>
  <c r="CP165" i="1" s="1"/>
  <c r="CP211" i="1" s="1"/>
  <c r="CP124" i="1"/>
  <c r="CP208" i="1" s="1"/>
  <c r="CP152" i="1"/>
  <c r="CP180" i="1"/>
  <c r="CP184" i="1" s="1"/>
  <c r="CP186" i="1" s="1"/>
  <c r="DX163" i="1"/>
  <c r="DX164" i="1" s="1"/>
  <c r="DX165" i="1" s="1"/>
  <c r="DX211" i="1" s="1"/>
  <c r="DX124" i="1"/>
  <c r="DX208" i="1" s="1"/>
  <c r="DX210" i="1" s="1"/>
  <c r="DX213" i="1" s="1"/>
  <c r="DX218" i="1" s="1"/>
  <c r="DX146" i="1"/>
  <c r="DX158" i="1" s="1"/>
  <c r="DX209" i="1" s="1"/>
  <c r="AG163" i="1"/>
  <c r="AG164" i="1" s="1"/>
  <c r="AG165" i="1" s="1"/>
  <c r="AG211" i="1" s="1"/>
  <c r="AG124" i="1"/>
  <c r="AG208" i="1" s="1"/>
  <c r="AG148" i="1"/>
  <c r="CJ163" i="1"/>
  <c r="CJ164" i="1" s="1"/>
  <c r="CJ165" i="1" s="1"/>
  <c r="CJ211" i="1" s="1"/>
  <c r="CJ124" i="1"/>
  <c r="CJ208" i="1" s="1"/>
  <c r="CJ152" i="1"/>
  <c r="CJ180" i="1"/>
  <c r="CJ184" i="1" s="1"/>
  <c r="CJ186" i="1" s="1"/>
  <c r="FS163" i="1"/>
  <c r="FS164" i="1" s="1"/>
  <c r="FS165" i="1" s="1"/>
  <c r="FS211" i="1" s="1"/>
  <c r="FS124" i="1"/>
  <c r="FS208" i="1" s="1"/>
  <c r="FS210" i="1" s="1"/>
  <c r="FS146" i="1"/>
  <c r="FS158" i="1" s="1"/>
  <c r="FS209" i="1" s="1"/>
  <c r="N163" i="1"/>
  <c r="N164" i="1" s="1"/>
  <c r="N165" i="1" s="1"/>
  <c r="N211" i="1" s="1"/>
  <c r="N124" i="1"/>
  <c r="N208" i="1" s="1"/>
  <c r="N148" i="1"/>
  <c r="BR163" i="1"/>
  <c r="BR164" i="1" s="1"/>
  <c r="BR165" i="1" s="1"/>
  <c r="BR211" i="1" s="1"/>
  <c r="BR148" i="1"/>
  <c r="BR124" i="1"/>
  <c r="BR208" i="1" s="1"/>
  <c r="CF163" i="1"/>
  <c r="CF164" i="1" s="1"/>
  <c r="CF165" i="1" s="1"/>
  <c r="CF211" i="1" s="1"/>
  <c r="CF146" i="1"/>
  <c r="CF124" i="1"/>
  <c r="CF208" i="1" s="1"/>
  <c r="DG163" i="1"/>
  <c r="DG164" i="1" s="1"/>
  <c r="DG165" i="1" s="1"/>
  <c r="DG211" i="1" s="1"/>
  <c r="DG124" i="1"/>
  <c r="DG208" i="1" s="1"/>
  <c r="DG146" i="1"/>
  <c r="DO189" i="1"/>
  <c r="DO215" i="1" s="1"/>
  <c r="FN222" i="1"/>
  <c r="CZ163" i="1"/>
  <c r="CZ164" i="1" s="1"/>
  <c r="CZ165" i="1" s="1"/>
  <c r="CZ211" i="1" s="1"/>
  <c r="CZ124" i="1"/>
  <c r="CZ208" i="1" s="1"/>
  <c r="CZ152" i="1"/>
  <c r="BL163" i="1"/>
  <c r="BL164" i="1" s="1"/>
  <c r="BL165" i="1" s="1"/>
  <c r="BL211" i="1" s="1"/>
  <c r="BL124" i="1"/>
  <c r="BL208" i="1" s="1"/>
  <c r="BL146" i="1"/>
  <c r="ER222" i="1"/>
  <c r="DG222" i="1"/>
  <c r="BU222" i="1"/>
  <c r="BT163" i="1"/>
  <c r="BT164" i="1" s="1"/>
  <c r="BT165" i="1" s="1"/>
  <c r="BT211" i="1" s="1"/>
  <c r="BT146" i="1"/>
  <c r="BT158" i="1" s="1"/>
  <c r="BT209" i="1" s="1"/>
  <c r="BT124" i="1"/>
  <c r="BT208" i="1" s="1"/>
  <c r="BT210" i="1" s="1"/>
  <c r="FO163" i="1"/>
  <c r="FO164" i="1" s="1"/>
  <c r="FO165" i="1" s="1"/>
  <c r="FO211" i="1" s="1"/>
  <c r="FO124" i="1"/>
  <c r="FO208" i="1" s="1"/>
  <c r="FO152" i="1"/>
  <c r="DX222" i="1"/>
  <c r="O163" i="1"/>
  <c r="O164" i="1" s="1"/>
  <c r="O165" i="1" s="1"/>
  <c r="O211" i="1" s="1"/>
  <c r="O148" i="1"/>
  <c r="O124" i="1"/>
  <c r="O208" i="1" s="1"/>
  <c r="BY222" i="1"/>
  <c r="FT222" i="1"/>
  <c r="EX222" i="1"/>
  <c r="BJ163" i="1"/>
  <c r="BJ164" i="1" s="1"/>
  <c r="BJ165" i="1" s="1"/>
  <c r="BJ211" i="1" s="1"/>
  <c r="BJ148" i="1"/>
  <c r="BJ124" i="1"/>
  <c r="BJ208" i="1" s="1"/>
  <c r="G222" i="1"/>
  <c r="AE222" i="1"/>
  <c r="BU163" i="1"/>
  <c r="BU164" i="1" s="1"/>
  <c r="BU165" i="1" s="1"/>
  <c r="BU211" i="1" s="1"/>
  <c r="BU146" i="1"/>
  <c r="BU158" i="1" s="1"/>
  <c r="BU209" i="1" s="1"/>
  <c r="BU124" i="1"/>
  <c r="BU208" i="1" s="1"/>
  <c r="D222" i="1"/>
  <c r="AO222" i="1"/>
  <c r="FI222" i="1"/>
  <c r="DJ222" i="1"/>
  <c r="FN163" i="1"/>
  <c r="FN164" i="1" s="1"/>
  <c r="FN165" i="1" s="1"/>
  <c r="FN211" i="1" s="1"/>
  <c r="FN124" i="1"/>
  <c r="FN208" i="1" s="1"/>
  <c r="FN152" i="1"/>
  <c r="AC222" i="1"/>
  <c r="BS163" i="1"/>
  <c r="BS164" i="1" s="1"/>
  <c r="BS165" i="1" s="1"/>
  <c r="BS211" i="1" s="1"/>
  <c r="BS152" i="1"/>
  <c r="BS124" i="1"/>
  <c r="BS208" i="1" s="1"/>
  <c r="EK222" i="1"/>
  <c r="ES222" i="1"/>
  <c r="BA222" i="1"/>
  <c r="S163" i="1"/>
  <c r="S164" i="1" s="1"/>
  <c r="S165" i="1" s="1"/>
  <c r="S211" i="1" s="1"/>
  <c r="S152" i="1"/>
  <c r="S124" i="1"/>
  <c r="S208" i="1" s="1"/>
  <c r="FU222" i="1"/>
  <c r="BD222" i="1"/>
  <c r="DH222" i="1"/>
  <c r="N222" i="1"/>
  <c r="FH222" i="1"/>
  <c r="CO222" i="1"/>
  <c r="H163" i="1"/>
  <c r="H164" i="1" s="1"/>
  <c r="H165" i="1" s="1"/>
  <c r="H211" i="1" s="1"/>
  <c r="H124" i="1"/>
  <c r="H208" i="1" s="1"/>
  <c r="H148" i="1"/>
  <c r="CZ180" i="1"/>
  <c r="CZ184" i="1" s="1"/>
  <c r="CZ186" i="1" s="1"/>
  <c r="BI222" i="1"/>
  <c r="DO163" i="1"/>
  <c r="DO164" i="1" s="1"/>
  <c r="DO165" i="1" s="1"/>
  <c r="DO211" i="1" s="1"/>
  <c r="DO124" i="1"/>
  <c r="DO208" i="1" s="1"/>
  <c r="DO152" i="1"/>
  <c r="DN163" i="1"/>
  <c r="DN164" i="1" s="1"/>
  <c r="DN165" i="1" s="1"/>
  <c r="DN211" i="1" s="1"/>
  <c r="DN124" i="1"/>
  <c r="DN208" i="1" s="1"/>
  <c r="DN152" i="1"/>
  <c r="FL222" i="1"/>
  <c r="AR163" i="1"/>
  <c r="AR164" i="1" s="1"/>
  <c r="AR165" i="1" s="1"/>
  <c r="AR211" i="1" s="1"/>
  <c r="AR124" i="1"/>
  <c r="AR208" i="1" s="1"/>
  <c r="AR148" i="1"/>
  <c r="BK163" i="1"/>
  <c r="BK164" i="1" s="1"/>
  <c r="BK165" i="1" s="1"/>
  <c r="BK211" i="1" s="1"/>
  <c r="BK124" i="1"/>
  <c r="BK208" i="1" s="1"/>
  <c r="BK152" i="1"/>
  <c r="DD222" i="1"/>
  <c r="EK163" i="1"/>
  <c r="EK164" i="1" s="1"/>
  <c r="EK165" i="1" s="1"/>
  <c r="EK211" i="1" s="1"/>
  <c r="EK148" i="1"/>
  <c r="EK124" i="1"/>
  <c r="EK208" i="1" s="1"/>
  <c r="DS222" i="1"/>
  <c r="CB222" i="1"/>
  <c r="AA222" i="1"/>
  <c r="FF163" i="1"/>
  <c r="FF164" i="1" s="1"/>
  <c r="FF165" i="1" s="1"/>
  <c r="FF211" i="1" s="1"/>
  <c r="FF146" i="1"/>
  <c r="FF124" i="1"/>
  <c r="FF208" i="1" s="1"/>
  <c r="DB222" i="1"/>
  <c r="EZ163" i="1"/>
  <c r="EZ164" i="1" s="1"/>
  <c r="EZ165" i="1" s="1"/>
  <c r="EZ211" i="1" s="1"/>
  <c r="EZ124" i="1"/>
  <c r="EZ208" i="1" s="1"/>
  <c r="EZ146" i="1"/>
  <c r="DQ222" i="1"/>
  <c r="DZ222" i="1"/>
  <c r="DL222" i="1"/>
  <c r="CK222" i="1"/>
  <c r="BZ222" i="1"/>
  <c r="AT222" i="1"/>
  <c r="AW222" i="1"/>
  <c r="C202" i="1"/>
  <c r="C205" i="1" s="1"/>
  <c r="C99" i="1"/>
  <c r="C123" i="1"/>
  <c r="FZ94" i="1"/>
  <c r="DC163" i="1"/>
  <c r="DC164" i="1" s="1"/>
  <c r="DC165" i="1" s="1"/>
  <c r="DC211" i="1" s="1"/>
  <c r="DC124" i="1"/>
  <c r="DC208" i="1" s="1"/>
  <c r="DC210" i="1" s="1"/>
  <c r="DC146" i="1"/>
  <c r="DC158" i="1" s="1"/>
  <c r="DC209" i="1" s="1"/>
  <c r="FJ222" i="1"/>
  <c r="BT222" i="1"/>
  <c r="AY222" i="1"/>
  <c r="DM222" i="1"/>
  <c r="FO222" i="1"/>
  <c r="CA222" i="1"/>
  <c r="AP222" i="1"/>
  <c r="R163" i="1"/>
  <c r="R164" i="1" s="1"/>
  <c r="R165" i="1" s="1"/>
  <c r="R211" i="1" s="1"/>
  <c r="R152" i="1"/>
  <c r="R124" i="1"/>
  <c r="R208" i="1" s="1"/>
  <c r="CH163" i="1"/>
  <c r="CH164" i="1" s="1"/>
  <c r="CH165" i="1" s="1"/>
  <c r="CH211" i="1" s="1"/>
  <c r="CH124" i="1"/>
  <c r="CH208" i="1" s="1"/>
  <c r="CH146" i="1"/>
  <c r="AL222" i="1"/>
  <c r="EW222" i="1"/>
  <c r="BK222" i="1"/>
  <c r="EP163" i="1"/>
  <c r="EP164" i="1" s="1"/>
  <c r="EP165" i="1" s="1"/>
  <c r="EP211" i="1" s="1"/>
  <c r="EP124" i="1"/>
  <c r="EP208" i="1" s="1"/>
  <c r="EP146" i="1"/>
  <c r="EP158" i="1" s="1"/>
  <c r="EP209" i="1" s="1"/>
  <c r="FP222" i="1"/>
  <c r="DY222" i="1"/>
  <c r="H222" i="1"/>
  <c r="CD222" i="1"/>
  <c r="BS222" i="1"/>
  <c r="CS222" i="1"/>
  <c r="Q163" i="1"/>
  <c r="Q164" i="1" s="1"/>
  <c r="Q165" i="1" s="1"/>
  <c r="Q211" i="1" s="1"/>
  <c r="Q152" i="1"/>
  <c r="Q124" i="1"/>
  <c r="Q208" i="1" s="1"/>
  <c r="FB222" i="1"/>
  <c r="CH222" i="1"/>
  <c r="AZ222" i="1"/>
  <c r="EB222" i="1"/>
  <c r="BW163" i="1"/>
  <c r="BW164" i="1" s="1"/>
  <c r="BW165" i="1" s="1"/>
  <c r="BW211" i="1" s="1"/>
  <c r="BW148" i="1"/>
  <c r="BW124" i="1"/>
  <c r="BW208" i="1" s="1"/>
  <c r="CF222" i="1"/>
  <c r="FF222" i="1"/>
  <c r="CE163" i="1"/>
  <c r="CE164" i="1" s="1"/>
  <c r="CE165" i="1" s="1"/>
  <c r="CE211" i="1" s="1"/>
  <c r="CE146" i="1"/>
  <c r="CE124" i="1"/>
  <c r="CE208" i="1" s="1"/>
  <c r="FV163" i="1"/>
  <c r="FV164" i="1" s="1"/>
  <c r="FV165" i="1" s="1"/>
  <c r="FV211" i="1" s="1"/>
  <c r="FV152" i="1"/>
  <c r="FV124" i="1"/>
  <c r="FV208" i="1" s="1"/>
  <c r="CE222" i="1"/>
  <c r="AI163" i="1"/>
  <c r="AI164" i="1" s="1"/>
  <c r="AI165" i="1" s="1"/>
  <c r="AI211" i="1" s="1"/>
  <c r="AI124" i="1"/>
  <c r="AI208" i="1" s="1"/>
  <c r="AI146" i="1"/>
  <c r="FW222" i="1"/>
  <c r="DC222" i="1"/>
  <c r="BX222" i="1"/>
  <c r="AD222" i="1"/>
  <c r="DE222" i="1"/>
  <c r="AF222" i="1"/>
  <c r="EZ222" i="1"/>
  <c r="BF222" i="1"/>
  <c r="EO222" i="1"/>
  <c r="W222" i="1"/>
  <c r="BL222" i="1"/>
  <c r="AV163" i="1"/>
  <c r="AV164" i="1" s="1"/>
  <c r="AV165" i="1" s="1"/>
  <c r="AV211" i="1" s="1"/>
  <c r="AV146" i="1"/>
  <c r="AV124" i="1"/>
  <c r="AV208" i="1" s="1"/>
  <c r="AX222" i="1"/>
  <c r="BG163" i="1"/>
  <c r="BG164" i="1" s="1"/>
  <c r="BG165" i="1" s="1"/>
  <c r="BG211" i="1" s="1"/>
  <c r="BG124" i="1"/>
  <c r="BG208" i="1" s="1"/>
  <c r="BG152" i="1"/>
  <c r="BP222" i="1"/>
  <c r="BM222" i="1"/>
  <c r="FG222" i="1"/>
  <c r="AI222" i="1"/>
  <c r="CU222" i="1"/>
  <c r="DN222" i="1"/>
  <c r="FO180" i="1"/>
  <c r="FO184" i="1" s="1"/>
  <c r="FO186" i="1" s="1"/>
  <c r="BG180" i="1"/>
  <c r="BG184" i="1" s="1"/>
  <c r="BG186" i="1" s="1"/>
  <c r="BB163" i="1"/>
  <c r="BB164" i="1" s="1"/>
  <c r="BB165" i="1" s="1"/>
  <c r="BB211" i="1" s="1"/>
  <c r="BB152" i="1"/>
  <c r="BB124" i="1"/>
  <c r="BB208" i="1" s="1"/>
  <c r="DR163" i="1"/>
  <c r="DR164" i="1" s="1"/>
  <c r="DR165" i="1" s="1"/>
  <c r="DR211" i="1" s="1"/>
  <c r="DR124" i="1"/>
  <c r="DR208" i="1" s="1"/>
  <c r="DR152" i="1"/>
  <c r="T163" i="1"/>
  <c r="T164" i="1" s="1"/>
  <c r="T165" i="1" s="1"/>
  <c r="T211" i="1" s="1"/>
  <c r="T146" i="1"/>
  <c r="T124" i="1"/>
  <c r="T208" i="1" s="1"/>
  <c r="FA222" i="1"/>
  <c r="FG163" i="1"/>
  <c r="FG164" i="1" s="1"/>
  <c r="FG165" i="1" s="1"/>
  <c r="FG211" i="1" s="1"/>
  <c r="FG124" i="1"/>
  <c r="FG208" i="1" s="1"/>
  <c r="FG146" i="1"/>
  <c r="EE222" i="1"/>
  <c r="K163" i="1"/>
  <c r="K164" i="1" s="1"/>
  <c r="K165" i="1" s="1"/>
  <c r="K211" i="1" s="1"/>
  <c r="K146" i="1"/>
  <c r="K124" i="1"/>
  <c r="K208" i="1" s="1"/>
  <c r="DA222" i="1"/>
  <c r="DP222" i="1"/>
  <c r="AU222" i="1"/>
  <c r="X222" i="1"/>
  <c r="ED163" i="1"/>
  <c r="ED164" i="1" s="1"/>
  <c r="ED165" i="1" s="1"/>
  <c r="ED211" i="1" s="1"/>
  <c r="ED124" i="1"/>
  <c r="ED208" i="1" s="1"/>
  <c r="ED148" i="1"/>
  <c r="CC222" i="1"/>
  <c r="CJ222" i="1"/>
  <c r="CV163" i="1"/>
  <c r="CV164" i="1" s="1"/>
  <c r="CV165" i="1" s="1"/>
  <c r="CV211" i="1" s="1"/>
  <c r="CV124" i="1"/>
  <c r="CV208" i="1" s="1"/>
  <c r="CV210" i="1" s="1"/>
  <c r="CV213" i="1" s="1"/>
  <c r="CV218" i="1" s="1"/>
  <c r="CV146" i="1"/>
  <c r="CV158" i="1" s="1"/>
  <c r="CV209" i="1" s="1"/>
  <c r="AJ163" i="1"/>
  <c r="AJ164" i="1" s="1"/>
  <c r="AJ165" i="1" s="1"/>
  <c r="AJ211" i="1" s="1"/>
  <c r="AJ146" i="1"/>
  <c r="AJ124" i="1"/>
  <c r="AJ208" i="1" s="1"/>
  <c r="DO222" i="1"/>
  <c r="EA222" i="1"/>
  <c r="BQ222" i="1"/>
  <c r="EI222" i="1"/>
  <c r="EC222" i="1"/>
  <c r="CN163" i="1"/>
  <c r="CN164" i="1" s="1"/>
  <c r="CN165" i="1" s="1"/>
  <c r="CN211" i="1" s="1"/>
  <c r="CN148" i="1"/>
  <c r="CN124" i="1"/>
  <c r="CN208" i="1" s="1"/>
  <c r="DA163" i="1"/>
  <c r="DA164" i="1" s="1"/>
  <c r="DA165" i="1" s="1"/>
  <c r="DA211" i="1" s="1"/>
  <c r="DA124" i="1"/>
  <c r="DA208" i="1" s="1"/>
  <c r="DA146" i="1"/>
  <c r="DA158" i="1" s="1"/>
  <c r="DA209" i="1" s="1"/>
  <c r="AC163" i="1"/>
  <c r="AC164" i="1" s="1"/>
  <c r="AC165" i="1" s="1"/>
  <c r="AC211" i="1" s="1"/>
  <c r="AC124" i="1"/>
  <c r="AC208" i="1" s="1"/>
  <c r="AC148" i="1"/>
  <c r="CY163" i="1"/>
  <c r="CY164" i="1" s="1"/>
  <c r="CY165" i="1" s="1"/>
  <c r="CY211" i="1" s="1"/>
  <c r="CY124" i="1"/>
  <c r="CY208" i="1" s="1"/>
  <c r="CY146" i="1"/>
  <c r="M222" i="1"/>
  <c r="FC222" i="1"/>
  <c r="CM163" i="1"/>
  <c r="CM164" i="1" s="1"/>
  <c r="CM165" i="1" s="1"/>
  <c r="CM211" i="1" s="1"/>
  <c r="CM152" i="1"/>
  <c r="CM124" i="1"/>
  <c r="CM208" i="1" s="1"/>
  <c r="FB163" i="1"/>
  <c r="FB164" i="1" s="1"/>
  <c r="FB165" i="1" s="1"/>
  <c r="FB211" i="1" s="1"/>
  <c r="FB146" i="1"/>
  <c r="FB124" i="1"/>
  <c r="FB208" i="1" s="1"/>
  <c r="ET163" i="1"/>
  <c r="ET164" i="1" s="1"/>
  <c r="ET165" i="1" s="1"/>
  <c r="ET211" i="1" s="1"/>
  <c r="ET146" i="1"/>
  <c r="ET124" i="1"/>
  <c r="ET208" i="1" s="1"/>
  <c r="CM180" i="1"/>
  <c r="CM184" i="1" s="1"/>
  <c r="CM186" i="1" s="1"/>
  <c r="J222" i="1"/>
  <c r="BK180" i="1"/>
  <c r="BK184" i="1" s="1"/>
  <c r="BK186" i="1" s="1"/>
  <c r="EU222" i="1"/>
  <c r="AH222" i="1"/>
  <c r="F222" i="1"/>
  <c r="FV222" i="1"/>
  <c r="FR222" i="1"/>
  <c r="DF163" i="1"/>
  <c r="DF164" i="1" s="1"/>
  <c r="DF165" i="1" s="1"/>
  <c r="DF211" i="1" s="1"/>
  <c r="DF152" i="1"/>
  <c r="DF124" i="1"/>
  <c r="DF208" i="1" s="1"/>
  <c r="FD222" i="1"/>
  <c r="T222" i="1"/>
  <c r="R222" i="1"/>
  <c r="EY222" i="1"/>
  <c r="DK222" i="1"/>
  <c r="FX222" i="1"/>
  <c r="AK222" i="1"/>
  <c r="BR222" i="1"/>
  <c r="DN180" i="1"/>
  <c r="DN184" i="1" s="1"/>
  <c r="DN186" i="1" s="1"/>
  <c r="U222" i="1"/>
  <c r="EJ222" i="1"/>
  <c r="AN222" i="1"/>
  <c r="AJ222" i="1"/>
  <c r="BN163" i="1"/>
  <c r="BN164" i="1" s="1"/>
  <c r="BN165" i="1" s="1"/>
  <c r="BN211" i="1" s="1"/>
  <c r="BN152" i="1"/>
  <c r="BN124" i="1"/>
  <c r="BN208" i="1" s="1"/>
  <c r="FE222" i="1"/>
  <c r="BE222" i="1"/>
  <c r="EQ222" i="1"/>
  <c r="L222" i="1"/>
  <c r="EW163" i="1"/>
  <c r="EW164" i="1" s="1"/>
  <c r="EW165" i="1" s="1"/>
  <c r="EW211" i="1" s="1"/>
  <c r="EW148" i="1"/>
  <c r="EW124" i="1"/>
  <c r="EW208" i="1" s="1"/>
  <c r="AG222" i="1"/>
  <c r="EG222" i="1"/>
  <c r="CY222" i="1"/>
  <c r="U163" i="1"/>
  <c r="U164" i="1" s="1"/>
  <c r="U165" i="1" s="1"/>
  <c r="U211" i="1" s="1"/>
  <c r="U124" i="1"/>
  <c r="U208" i="1" s="1"/>
  <c r="U146" i="1"/>
  <c r="CX222" i="1"/>
  <c r="CQ222" i="1"/>
  <c r="R180" i="1"/>
  <c r="R184" i="1" s="1"/>
  <c r="R186" i="1" s="1"/>
  <c r="FM222" i="1"/>
  <c r="DR222" i="1"/>
  <c r="AL163" i="1"/>
  <c r="AL164" i="1" s="1"/>
  <c r="AL165" i="1" s="1"/>
  <c r="AL211" i="1" s="1"/>
  <c r="AL146" i="1"/>
  <c r="AL124" i="1"/>
  <c r="AL208" i="1" s="1"/>
  <c r="DR180" i="1"/>
  <c r="DR184" i="1" s="1"/>
  <c r="DR186" i="1" s="1"/>
  <c r="CV222" i="1"/>
  <c r="AV222" i="1"/>
  <c r="AS222" i="1"/>
  <c r="EH222" i="1"/>
  <c r="ED222" i="1"/>
  <c r="CN222" i="1"/>
  <c r="CM222" i="1"/>
  <c r="BB180" i="1"/>
  <c r="BB184" i="1" s="1"/>
  <c r="BB186" i="1" s="1"/>
  <c r="CI222" i="1"/>
  <c r="BE163" i="1"/>
  <c r="BE164" i="1" s="1"/>
  <c r="BE165" i="1" s="1"/>
  <c r="BE211" i="1" s="1"/>
  <c r="BE148" i="1"/>
  <c r="BE124" i="1"/>
  <c r="BE208" i="1" s="1"/>
  <c r="AH163" i="1"/>
  <c r="AH164" i="1" s="1"/>
  <c r="AH165" i="1" s="1"/>
  <c r="AH211" i="1" s="1"/>
  <c r="AH124" i="1"/>
  <c r="AH208" i="1" s="1"/>
  <c r="AH152" i="1"/>
  <c r="P222" i="1"/>
  <c r="CZ222" i="1"/>
  <c r="Q222" i="1"/>
  <c r="BV222" i="1"/>
  <c r="EL222" i="1"/>
  <c r="DW222" i="1"/>
  <c r="CW222" i="1"/>
  <c r="FS222" i="1"/>
  <c r="DI222" i="1"/>
  <c r="BO222" i="1"/>
  <c r="E222" i="1"/>
  <c r="BX163" i="1"/>
  <c r="BX164" i="1" s="1"/>
  <c r="BX165" i="1" s="1"/>
  <c r="BX211" i="1" s="1"/>
  <c r="BX124" i="1"/>
  <c r="BX208" i="1" s="1"/>
  <c r="BX146" i="1"/>
  <c r="CR222" i="1"/>
  <c r="V222" i="1"/>
  <c r="CG222" i="1"/>
  <c r="BG222" i="1"/>
  <c r="ET222" i="1"/>
  <c r="BH222" i="1"/>
  <c r="EH163" i="1"/>
  <c r="EH164" i="1" s="1"/>
  <c r="EH165" i="1" s="1"/>
  <c r="EH211" i="1" s="1"/>
  <c r="EH124" i="1"/>
  <c r="EH208" i="1" s="1"/>
  <c r="EH146" i="1"/>
  <c r="F163" i="1"/>
  <c r="F164" i="1" s="1"/>
  <c r="F165" i="1" s="1"/>
  <c r="F211" i="1" s="1"/>
  <c r="F152" i="1"/>
  <c r="F124" i="1"/>
  <c r="F208" i="1" s="1"/>
  <c r="BW222" i="1"/>
  <c r="AN163" i="1"/>
  <c r="AN164" i="1" s="1"/>
  <c r="AN165" i="1" s="1"/>
  <c r="AN211" i="1" s="1"/>
  <c r="AN146" i="1"/>
  <c r="AN124" i="1"/>
  <c r="AN208" i="1" s="1"/>
  <c r="I222" i="1"/>
  <c r="AM222" i="1"/>
  <c r="FQ222" i="1"/>
  <c r="DU163" i="1"/>
  <c r="DU164" i="1" s="1"/>
  <c r="DU165" i="1" s="1"/>
  <c r="DU211" i="1" s="1"/>
  <c r="DU146" i="1"/>
  <c r="DU124" i="1"/>
  <c r="DU208" i="1" s="1"/>
  <c r="BI163" i="1"/>
  <c r="BI164" i="1" s="1"/>
  <c r="BI165" i="1" s="1"/>
  <c r="BI211" i="1" s="1"/>
  <c r="BI146" i="1"/>
  <c r="BI124" i="1"/>
  <c r="BI208" i="1" s="1"/>
  <c r="CT222" i="1"/>
  <c r="EV222" i="1"/>
  <c r="EJ163" i="1"/>
  <c r="EJ164" i="1" s="1"/>
  <c r="EJ165" i="1" s="1"/>
  <c r="EJ211" i="1" s="1"/>
  <c r="EJ152" i="1"/>
  <c r="EJ124" i="1"/>
  <c r="EJ208" i="1" s="1"/>
  <c r="EF222" i="1"/>
  <c r="EJ180" i="1"/>
  <c r="EJ184" i="1" s="1"/>
  <c r="EJ186" i="1" s="1"/>
  <c r="BC222" i="1"/>
  <c r="DV222" i="1"/>
  <c r="EN222" i="1"/>
  <c r="CP222" i="1"/>
  <c r="Y222" i="1"/>
  <c r="BB222" i="1"/>
  <c r="EP222" i="1"/>
  <c r="CL222" i="1"/>
  <c r="AQ222" i="1"/>
  <c r="FK163" i="1"/>
  <c r="FK164" i="1" s="1"/>
  <c r="FK165" i="1" s="1"/>
  <c r="FK211" i="1" s="1"/>
  <c r="FK124" i="1"/>
  <c r="FK208" i="1" s="1"/>
  <c r="FK152" i="1"/>
  <c r="BH163" i="1"/>
  <c r="BH164" i="1" s="1"/>
  <c r="BH165" i="1" s="1"/>
  <c r="BH211" i="1" s="1"/>
  <c r="BH124" i="1"/>
  <c r="BH208" i="1" s="1"/>
  <c r="BH148" i="1"/>
  <c r="BJ222" i="1"/>
  <c r="FN180" i="1"/>
  <c r="FN184" i="1" s="1"/>
  <c r="FN186" i="1" s="1"/>
  <c r="DF222" i="1"/>
  <c r="L163" i="1"/>
  <c r="L164" i="1" s="1"/>
  <c r="L165" i="1" s="1"/>
  <c r="L211" i="1" s="1"/>
  <c r="L152" i="1"/>
  <c r="L124" i="1"/>
  <c r="L208" i="1" s="1"/>
  <c r="BP163" i="1"/>
  <c r="BP164" i="1" s="1"/>
  <c r="BP165" i="1" s="1"/>
  <c r="BP211" i="1" s="1"/>
  <c r="BP146" i="1"/>
  <c r="BP124" i="1"/>
  <c r="BP208" i="1" s="1"/>
  <c r="Z222" i="1"/>
  <c r="BN222" i="1"/>
  <c r="DP163" i="1"/>
  <c r="DP164" i="1" s="1"/>
  <c r="DP165" i="1" s="1"/>
  <c r="DP211" i="1" s="1"/>
  <c r="DP124" i="1"/>
  <c r="DP208" i="1" s="1"/>
  <c r="DP146" i="1"/>
  <c r="DP158" i="1" s="1"/>
  <c r="DP209" i="1" s="1"/>
  <c r="DT222" i="1"/>
  <c r="CI163" i="1"/>
  <c r="CI164" i="1" s="1"/>
  <c r="CI165" i="1" s="1"/>
  <c r="CI211" i="1" s="1"/>
  <c r="CI152" i="1"/>
  <c r="CI124" i="1"/>
  <c r="CI208" i="1" s="1"/>
  <c r="BM163" i="1"/>
  <c r="BM164" i="1" s="1"/>
  <c r="BM165" i="1" s="1"/>
  <c r="BM211" i="1" s="1"/>
  <c r="BM124" i="1"/>
  <c r="BM208" i="1" s="1"/>
  <c r="BM146" i="1"/>
  <c r="EM222" i="1"/>
  <c r="DM163" i="1"/>
  <c r="DM164" i="1" s="1"/>
  <c r="DM165" i="1" s="1"/>
  <c r="DM211" i="1" s="1"/>
  <c r="DM146" i="1"/>
  <c r="DM124" i="1"/>
  <c r="DM208" i="1" s="1"/>
  <c r="FK222" i="1"/>
  <c r="O222" i="1"/>
  <c r="S222" i="1"/>
  <c r="AB222" i="1"/>
  <c r="ER163" i="1"/>
  <c r="ER164" i="1" s="1"/>
  <c r="ER165" i="1" s="1"/>
  <c r="ER211" i="1" s="1"/>
  <c r="ER146" i="1"/>
  <c r="ER158" i="1" s="1"/>
  <c r="ER209" i="1" s="1"/>
  <c r="ER124" i="1"/>
  <c r="ER208" i="1" s="1"/>
  <c r="ER210" i="1" s="1"/>
  <c r="ER213" i="1" s="1"/>
  <c r="ER218" i="1" s="1"/>
  <c r="ER223" i="1" s="1"/>
  <c r="FD163" i="1"/>
  <c r="FD164" i="1" s="1"/>
  <c r="FD165" i="1" s="1"/>
  <c r="FD211" i="1" s="1"/>
  <c r="FD146" i="1"/>
  <c r="FD124" i="1"/>
  <c r="FD208" i="1" s="1"/>
  <c r="AU163" i="1"/>
  <c r="AU164" i="1" s="1"/>
  <c r="AU165" i="1" s="1"/>
  <c r="AU211" i="1" s="1"/>
  <c r="AU124" i="1"/>
  <c r="AU208" i="1" s="1"/>
  <c r="AU210" i="1" s="1"/>
  <c r="AU146" i="1"/>
  <c r="AU158" i="1" s="1"/>
  <c r="AU209" i="1" s="1"/>
  <c r="DU222" i="1"/>
  <c r="AR222" i="1"/>
  <c r="K222" i="1"/>
  <c r="S180" i="1"/>
  <c r="S184" i="1" s="1"/>
  <c r="S186" i="1" s="1"/>
  <c r="CI180" i="1"/>
  <c r="CI184" i="1" s="1"/>
  <c r="CI186" i="1" s="1"/>
  <c r="DM150" i="1" l="1"/>
  <c r="DM152" i="1" s="1"/>
  <c r="DH189" i="1"/>
  <c r="DH215" i="1" s="1"/>
  <c r="CI154" i="1"/>
  <c r="CI156" i="1" s="1"/>
  <c r="CI158" i="1" s="1"/>
  <c r="CI209" i="1" s="1"/>
  <c r="CI210" i="1" s="1"/>
  <c r="EJ189" i="1"/>
  <c r="EJ215" i="1" s="1"/>
  <c r="FG150" i="1"/>
  <c r="FG152" i="1" s="1"/>
  <c r="DR154" i="1"/>
  <c r="DR156" i="1"/>
  <c r="DR158" i="1" s="1"/>
  <c r="DR209" i="1" s="1"/>
  <c r="BU210" i="1"/>
  <c r="BU213" i="1" s="1"/>
  <c r="BU218" i="1" s="1"/>
  <c r="BU223" i="1" s="1"/>
  <c r="FK189" i="1"/>
  <c r="FK215" i="1" s="1"/>
  <c r="V150" i="1"/>
  <c r="V152" i="1" s="1"/>
  <c r="CT150" i="1"/>
  <c r="CT152" i="1" s="1"/>
  <c r="EX150" i="1"/>
  <c r="EX152" i="1" s="1"/>
  <c r="AZ189" i="1"/>
  <c r="AZ215" i="1" s="1"/>
  <c r="Q189" i="1"/>
  <c r="Q215" i="1" s="1"/>
  <c r="BY154" i="1"/>
  <c r="BY156" i="1" s="1"/>
  <c r="BY158" i="1" s="1"/>
  <c r="BY209" i="1" s="1"/>
  <c r="BY210" i="1" s="1"/>
  <c r="E189" i="1"/>
  <c r="E215" i="1" s="1"/>
  <c r="AA150" i="1"/>
  <c r="AA152" i="1" s="1"/>
  <c r="DH154" i="1"/>
  <c r="DH156" i="1" s="1"/>
  <c r="DH158" i="1" s="1"/>
  <c r="DH209" i="1" s="1"/>
  <c r="DH210" i="1" s="1"/>
  <c r="ET150" i="1"/>
  <c r="ET152" i="1" s="1"/>
  <c r="AV150" i="1"/>
  <c r="AV152" i="1" s="1"/>
  <c r="BK154" i="1"/>
  <c r="BK156" i="1"/>
  <c r="BK158" i="1" s="1"/>
  <c r="BK209" i="1" s="1"/>
  <c r="BK210" i="1" s="1"/>
  <c r="AX150" i="1"/>
  <c r="AX152" i="1" s="1"/>
  <c r="D189" i="1"/>
  <c r="D215" i="1" s="1"/>
  <c r="F154" i="1"/>
  <c r="F156" i="1" s="1"/>
  <c r="F158" i="1" s="1"/>
  <c r="F209" i="1" s="1"/>
  <c r="F210" i="1" s="1"/>
  <c r="DR210" i="1"/>
  <c r="DR213" i="1" s="1"/>
  <c r="EZ150" i="1"/>
  <c r="EZ152" i="1" s="1"/>
  <c r="DO156" i="1"/>
  <c r="DO158" i="1" s="1"/>
  <c r="DO209" i="1" s="1"/>
  <c r="DO210" i="1" s="1"/>
  <c r="DO154" i="1"/>
  <c r="S156" i="1"/>
  <c r="S158" i="1" s="1"/>
  <c r="S209" i="1" s="1"/>
  <c r="S210" i="1" s="1"/>
  <c r="S154" i="1"/>
  <c r="FO154" i="1"/>
  <c r="FO156" i="1" s="1"/>
  <c r="FO158" i="1" s="1"/>
  <c r="FO209" i="1" s="1"/>
  <c r="FO210" i="1" s="1"/>
  <c r="FS213" i="1"/>
  <c r="FS218" i="1" s="1"/>
  <c r="FS223" i="1" s="1"/>
  <c r="W210" i="1"/>
  <c r="W213" i="1" s="1"/>
  <c r="W218" i="1" s="1"/>
  <c r="W223" i="1" s="1"/>
  <c r="I154" i="1"/>
  <c r="I156" i="1" s="1"/>
  <c r="I158" i="1" s="1"/>
  <c r="I209" i="1" s="1"/>
  <c r="I210" i="1" s="1"/>
  <c r="J189" i="1"/>
  <c r="J215" i="1" s="1"/>
  <c r="AW210" i="1"/>
  <c r="AW213" i="1" s="1"/>
  <c r="AW218" i="1" s="1"/>
  <c r="AW223" i="1" s="1"/>
  <c r="CX189" i="1"/>
  <c r="CX215" i="1" s="1"/>
  <c r="AB150" i="1"/>
  <c r="AB152" i="1" s="1"/>
  <c r="G150" i="1"/>
  <c r="G152" i="1" s="1"/>
  <c r="DJ154" i="1"/>
  <c r="DJ156" i="1"/>
  <c r="DJ158" i="1" s="1"/>
  <c r="DJ209" i="1" s="1"/>
  <c r="DJ210" i="1" s="1"/>
  <c r="EF189" i="1"/>
  <c r="EF215" i="1" s="1"/>
  <c r="D156" i="1"/>
  <c r="D158" i="1" s="1"/>
  <c r="D209" i="1" s="1"/>
  <c r="D210" i="1" s="1"/>
  <c r="D154" i="1"/>
  <c r="BX150" i="1"/>
  <c r="BX152" i="1" s="1"/>
  <c r="AJ150" i="1"/>
  <c r="AJ152" i="1" s="1"/>
  <c r="I189" i="1"/>
  <c r="I215" i="1" s="1"/>
  <c r="ER243" i="1"/>
  <c r="ER225" i="1"/>
  <c r="AN150" i="1"/>
  <c r="AN152" i="1" s="1"/>
  <c r="BE150" i="1"/>
  <c r="BE152" i="1" s="1"/>
  <c r="DR189" i="1"/>
  <c r="DR215" i="1" s="1"/>
  <c r="U150" i="1"/>
  <c r="U152" i="1" s="1"/>
  <c r="CV223" i="1"/>
  <c r="ED150" i="1"/>
  <c r="ED152" i="1" s="1"/>
  <c r="BG154" i="1"/>
  <c r="BG156" i="1" s="1"/>
  <c r="BG158" i="1" s="1"/>
  <c r="BG209" i="1" s="1"/>
  <c r="BG210" i="1" s="1"/>
  <c r="AR150" i="1"/>
  <c r="AR152" i="1" s="1"/>
  <c r="BJ150" i="1"/>
  <c r="BJ152" i="1" s="1"/>
  <c r="CF150" i="1"/>
  <c r="CF152" i="1" s="1"/>
  <c r="DX223" i="1"/>
  <c r="ES150" i="1"/>
  <c r="ES152" i="1" s="1"/>
  <c r="EV150" i="1"/>
  <c r="EV152" i="1" s="1"/>
  <c r="CW150" i="1"/>
  <c r="CW152" i="1" s="1"/>
  <c r="CS223" i="1"/>
  <c r="FA150" i="1"/>
  <c r="FA152" i="1" s="1"/>
  <c r="FX223" i="1"/>
  <c r="J156" i="1"/>
  <c r="J158" i="1" s="1"/>
  <c r="J209" i="1" s="1"/>
  <c r="J210" i="1" s="1"/>
  <c r="J154" i="1"/>
  <c r="DY223" i="1"/>
  <c r="AZ154" i="1"/>
  <c r="AZ156" i="1" s="1"/>
  <c r="AZ158" i="1" s="1"/>
  <c r="AZ209" i="1" s="1"/>
  <c r="AZ210" i="1" s="1"/>
  <c r="DV150" i="1"/>
  <c r="DV152" i="1" s="1"/>
  <c r="DW150" i="1"/>
  <c r="DW152" i="1" s="1"/>
  <c r="E154" i="1"/>
  <c r="E156" i="1" s="1"/>
  <c r="E158" i="1" s="1"/>
  <c r="E209" i="1" s="1"/>
  <c r="E210" i="1" s="1"/>
  <c r="FE150" i="1"/>
  <c r="FE152" i="1" s="1"/>
  <c r="EM150" i="1"/>
  <c r="EM152" i="1" s="1"/>
  <c r="EC223" i="1"/>
  <c r="EF154" i="1"/>
  <c r="EF156" i="1" s="1"/>
  <c r="EF158" i="1" s="1"/>
  <c r="EF209" i="1" s="1"/>
  <c r="EF210" i="1" s="1"/>
  <c r="FN154" i="1"/>
  <c r="FN156" i="1" s="1"/>
  <c r="FN158" i="1" s="1"/>
  <c r="FN209" i="1" s="1"/>
  <c r="FN210" i="1" s="1"/>
  <c r="CQ154" i="1"/>
  <c r="CQ156" i="1" s="1"/>
  <c r="CQ158" i="1" s="1"/>
  <c r="CQ209" i="1" s="1"/>
  <c r="CQ210" i="1" s="1"/>
  <c r="BK189" i="1"/>
  <c r="BK215" i="1" s="1"/>
  <c r="FB150" i="1"/>
  <c r="FB152" i="1" s="1"/>
  <c r="DA210" i="1"/>
  <c r="DA213" i="1" s="1"/>
  <c r="DA218" i="1" s="1"/>
  <c r="DA223" i="1" s="1"/>
  <c r="AI150" i="1"/>
  <c r="AI152" i="1" s="1"/>
  <c r="CE150" i="1"/>
  <c r="CE152" i="1" s="1"/>
  <c r="Q154" i="1"/>
  <c r="Q156" i="1" s="1"/>
  <c r="Q158" i="1" s="1"/>
  <c r="Q209" i="1" s="1"/>
  <c r="Q210" i="1" s="1"/>
  <c r="CJ189" i="1"/>
  <c r="CJ215" i="1" s="1"/>
  <c r="DT150" i="1"/>
  <c r="DT152" i="1" s="1"/>
  <c r="AE150" i="1"/>
  <c r="AE152" i="1" s="1"/>
  <c r="Z210" i="1"/>
  <c r="Z213" i="1" s="1"/>
  <c r="Z218" i="1" s="1"/>
  <c r="Z223" i="1" s="1"/>
  <c r="CX154" i="1"/>
  <c r="CX156" i="1" s="1"/>
  <c r="CX158" i="1" s="1"/>
  <c r="CX209" i="1" s="1"/>
  <c r="CX210" i="1" s="1"/>
  <c r="AY150" i="1"/>
  <c r="AY152" i="1" s="1"/>
  <c r="BS189" i="1"/>
  <c r="BS215" i="1" s="1"/>
  <c r="DK189" i="1"/>
  <c r="DK215" i="1" s="1"/>
  <c r="BC189" i="1"/>
  <c r="BC215" i="1" s="1"/>
  <c r="FV154" i="1"/>
  <c r="FV156" i="1" s="1"/>
  <c r="FV158" i="1" s="1"/>
  <c r="FV209" i="1" s="1"/>
  <c r="FV210" i="1" s="1"/>
  <c r="BY189" i="1"/>
  <c r="BY215" i="1" s="1"/>
  <c r="FN189" i="1"/>
  <c r="FN215" i="1" s="1"/>
  <c r="FK154" i="1"/>
  <c r="FK156" i="1" s="1"/>
  <c r="FK158" i="1" s="1"/>
  <c r="FK209" i="1" s="1"/>
  <c r="FK210" i="1" s="1"/>
  <c r="EH150" i="1"/>
  <c r="EH152" i="1" s="1"/>
  <c r="R189" i="1"/>
  <c r="R215" i="1" s="1"/>
  <c r="BB154" i="1"/>
  <c r="BB156" i="1" s="1"/>
  <c r="BB158" i="1" s="1"/>
  <c r="BB209" i="1" s="1"/>
  <c r="BB210" i="1" s="1"/>
  <c r="BW150" i="1"/>
  <c r="BW152" i="1" s="1"/>
  <c r="FZ123" i="1"/>
  <c r="EK150" i="1"/>
  <c r="EK152" i="1" s="1"/>
  <c r="BT213" i="1"/>
  <c r="BT218" i="1" s="1"/>
  <c r="BT223" i="1" s="1"/>
  <c r="ER231" i="1"/>
  <c r="ER235" i="1" s="1"/>
  <c r="ER239" i="1" s="1"/>
  <c r="ER244" i="1" s="1"/>
  <c r="CJ154" i="1"/>
  <c r="CJ156" i="1"/>
  <c r="CJ158" i="1" s="1"/>
  <c r="CJ209" i="1" s="1"/>
  <c r="CJ210" i="1" s="1"/>
  <c r="CP189" i="1"/>
  <c r="CP215" i="1" s="1"/>
  <c r="BQ189" i="1"/>
  <c r="BQ215" i="1" s="1"/>
  <c r="BA189" i="1"/>
  <c r="BA215" i="1" s="1"/>
  <c r="DE223" i="1"/>
  <c r="DS189" i="1"/>
  <c r="DS215" i="1" s="1"/>
  <c r="EQ150" i="1"/>
  <c r="EQ152" i="1" s="1"/>
  <c r="BO189" i="1"/>
  <c r="BO215" i="1" s="1"/>
  <c r="FH150" i="1"/>
  <c r="FH152" i="1" s="1"/>
  <c r="AS150" i="1"/>
  <c r="AS152" i="1" s="1"/>
  <c r="FW150" i="1"/>
  <c r="FW152" i="1" s="1"/>
  <c r="AL150" i="1"/>
  <c r="AL152" i="1" s="1"/>
  <c r="DN189" i="1"/>
  <c r="DN215" i="1" s="1"/>
  <c r="DF154" i="1"/>
  <c r="DF156" i="1" s="1"/>
  <c r="DF158" i="1" s="1"/>
  <c r="DF209" i="1" s="1"/>
  <c r="DF210" i="1" s="1"/>
  <c r="K150" i="1"/>
  <c r="K152" i="1" s="1"/>
  <c r="C195" i="1"/>
  <c r="C178" i="1"/>
  <c r="C148" i="1"/>
  <c r="C150" i="1" s="1"/>
  <c r="C100" i="1"/>
  <c r="FZ100" i="1" s="1"/>
  <c r="C105" i="1"/>
  <c r="FZ99" i="1"/>
  <c r="GB99" i="1" s="1"/>
  <c r="C108" i="1"/>
  <c r="C146" i="1"/>
  <c r="C111" i="1"/>
  <c r="C138" i="1"/>
  <c r="C142" i="1" s="1"/>
  <c r="C144" i="1" s="1"/>
  <c r="FZ144" i="1" s="1"/>
  <c r="C140" i="1"/>
  <c r="BS154" i="1"/>
  <c r="BS156" i="1" s="1"/>
  <c r="BS158" i="1" s="1"/>
  <c r="BS209" i="1" s="1"/>
  <c r="BS210" i="1" s="1"/>
  <c r="ER233" i="1"/>
  <c r="CP156" i="1"/>
  <c r="CP158" i="1" s="1"/>
  <c r="CP209" i="1" s="1"/>
  <c r="CP210" i="1" s="1"/>
  <c r="CP154" i="1"/>
  <c r="BQ154" i="1"/>
  <c r="BQ156" i="1" s="1"/>
  <c r="BQ158" i="1" s="1"/>
  <c r="BQ209" i="1" s="1"/>
  <c r="BQ210" i="1" s="1"/>
  <c r="BZ150" i="1"/>
  <c r="BZ152" i="1" s="1"/>
  <c r="AT150" i="1"/>
  <c r="AT152" i="1" s="1"/>
  <c r="AO189" i="1"/>
  <c r="AO215" i="1" s="1"/>
  <c r="DS154" i="1"/>
  <c r="DS156" i="1" s="1"/>
  <c r="DS158" i="1" s="1"/>
  <c r="DS209" i="1" s="1"/>
  <c r="DS210" i="1" s="1"/>
  <c r="EA150" i="1"/>
  <c r="EA152" i="1" s="1"/>
  <c r="FI189" i="1"/>
  <c r="FI215" i="1" s="1"/>
  <c r="CD210" i="1"/>
  <c r="CD213" i="1" s="1"/>
  <c r="CD218" i="1" s="1"/>
  <c r="CD223" i="1" s="1"/>
  <c r="FP189" i="1"/>
  <c r="FP215" i="1" s="1"/>
  <c r="FR210" i="1"/>
  <c r="FR213" i="1" s="1"/>
  <c r="FR218" i="1" s="1"/>
  <c r="FR223" i="1" s="1"/>
  <c r="DD150" i="1"/>
  <c r="DD152" i="1" s="1"/>
  <c r="DZ150" i="1"/>
  <c r="DZ152" i="1" s="1"/>
  <c r="L189" i="1"/>
  <c r="L215" i="1" s="1"/>
  <c r="FQ189" i="1"/>
  <c r="FQ215" i="1" s="1"/>
  <c r="P150" i="1"/>
  <c r="P152" i="1" s="1"/>
  <c r="DK156" i="1"/>
  <c r="DK158" i="1" s="1"/>
  <c r="DK209" i="1" s="1"/>
  <c r="DK210" i="1" s="1"/>
  <c r="DK154" i="1"/>
  <c r="BC154" i="1"/>
  <c r="BC156" i="1"/>
  <c r="BC158" i="1" s="1"/>
  <c r="BC209" i="1" s="1"/>
  <c r="BC210" i="1" s="1"/>
  <c r="BD150" i="1"/>
  <c r="BD152" i="1" s="1"/>
  <c r="EJ154" i="1"/>
  <c r="EJ156" i="1"/>
  <c r="EJ158" i="1" s="1"/>
  <c r="EJ209" i="1" s="1"/>
  <c r="EJ210" i="1" s="1"/>
  <c r="BI150" i="1"/>
  <c r="BI152" i="1" s="1"/>
  <c r="CM156" i="1"/>
  <c r="CM158" i="1" s="1"/>
  <c r="CM209" i="1" s="1"/>
  <c r="CM210" i="1" s="1"/>
  <c r="CM154" i="1"/>
  <c r="CN150" i="1"/>
  <c r="CN152" i="1" s="1"/>
  <c r="BG189" i="1"/>
  <c r="BG215" i="1" s="1"/>
  <c r="CH150" i="1"/>
  <c r="CH152" i="1" s="1"/>
  <c r="C214" i="1"/>
  <c r="FZ214" i="1" s="1"/>
  <c r="FZ205" i="1"/>
  <c r="O150" i="1"/>
  <c r="O152" i="1" s="1"/>
  <c r="ER234" i="1"/>
  <c r="BR150" i="1"/>
  <c r="BR152" i="1" s="1"/>
  <c r="AF150" i="1"/>
  <c r="AF152" i="1" s="1"/>
  <c r="FT150" i="1"/>
  <c r="FT152" i="1" s="1"/>
  <c r="BA156" i="1"/>
  <c r="BA158" i="1" s="1"/>
  <c r="BA209" i="1" s="1"/>
  <c r="BA210" i="1" s="1"/>
  <c r="BA154" i="1"/>
  <c r="EI189" i="1"/>
  <c r="EI215" i="1" s="1"/>
  <c r="CO150" i="1"/>
  <c r="CO152" i="1" s="1"/>
  <c r="EY189" i="1"/>
  <c r="EY215" i="1" s="1"/>
  <c r="FP156" i="1"/>
  <c r="FP158" i="1" s="1"/>
  <c r="FP209" i="1" s="1"/>
  <c r="FP210" i="1" s="1"/>
  <c r="FP154" i="1"/>
  <c r="FC150" i="1"/>
  <c r="FC152" i="1" s="1"/>
  <c r="BO154" i="1"/>
  <c r="BO156" i="1" s="1"/>
  <c r="BO158" i="1" s="1"/>
  <c r="BO209" i="1" s="1"/>
  <c r="BO210" i="1" s="1"/>
  <c r="DJ189" i="1"/>
  <c r="DJ215" i="1" s="1"/>
  <c r="BM150" i="1"/>
  <c r="BM152" i="1" s="1"/>
  <c r="DP210" i="1"/>
  <c r="DP213" i="1" s="1"/>
  <c r="DP218" i="1" s="1"/>
  <c r="DP223" i="1" s="1"/>
  <c r="BP150" i="1"/>
  <c r="BP152" i="1" s="1"/>
  <c r="CY150" i="1"/>
  <c r="CY152" i="1" s="1"/>
  <c r="FO189" i="1"/>
  <c r="FO215" i="1" s="1"/>
  <c r="AH189" i="1"/>
  <c r="AH215" i="1" s="1"/>
  <c r="CC150" i="1"/>
  <c r="CC152" i="1" s="1"/>
  <c r="EI154" i="1"/>
  <c r="EI156" i="1" s="1"/>
  <c r="EI158" i="1" s="1"/>
  <c r="EI209" i="1" s="1"/>
  <c r="EI210" i="1" s="1"/>
  <c r="AK150" i="1"/>
  <c r="AK152" i="1" s="1"/>
  <c r="AD150" i="1"/>
  <c r="AD152" i="1" s="1"/>
  <c r="AO154" i="1"/>
  <c r="AO156" i="1" s="1"/>
  <c r="AO158" i="1" s="1"/>
  <c r="AO209" i="1" s="1"/>
  <c r="AO210" i="1" s="1"/>
  <c r="EY156" i="1"/>
  <c r="EY158" i="1" s="1"/>
  <c r="EY154" i="1"/>
  <c r="FI156" i="1"/>
  <c r="FI158" i="1" s="1"/>
  <c r="FI209" i="1" s="1"/>
  <c r="FI210" i="1" s="1"/>
  <c r="FI154" i="1"/>
  <c r="X150" i="1"/>
  <c r="X152" i="1" s="1"/>
  <c r="FU189" i="1"/>
  <c r="FU215" i="1" s="1"/>
  <c r="BN189" i="1"/>
  <c r="BN215" i="1" s="1"/>
  <c r="DL189" i="1"/>
  <c r="DL215" i="1" s="1"/>
  <c r="CL150" i="1"/>
  <c r="CL152" i="1" s="1"/>
  <c r="EN189" i="1"/>
  <c r="EN215" i="1" s="1"/>
  <c r="FV189" i="1"/>
  <c r="FV215" i="1" s="1"/>
  <c r="FQ154" i="1"/>
  <c r="FQ156" i="1" s="1"/>
  <c r="FQ158" i="1" s="1"/>
  <c r="FQ209" i="1" s="1"/>
  <c r="FQ210" i="1" s="1"/>
  <c r="EB189" i="1"/>
  <c r="EB215" i="1" s="1"/>
  <c r="CB150" i="1"/>
  <c r="CB152" i="1" s="1"/>
  <c r="FD150" i="1"/>
  <c r="FD152" i="1" s="1"/>
  <c r="R154" i="1"/>
  <c r="R156" i="1"/>
  <c r="R158" i="1" s="1"/>
  <c r="R209" i="1" s="1"/>
  <c r="R210" i="1" s="1"/>
  <c r="FJ150" i="1"/>
  <c r="FJ152" i="1" s="1"/>
  <c r="AP156" i="1"/>
  <c r="AP158" i="1" s="1"/>
  <c r="AP209" i="1" s="1"/>
  <c r="AP210" i="1" s="1"/>
  <c r="AP154" i="1"/>
  <c r="AU213" i="1"/>
  <c r="AU218" i="1" s="1"/>
  <c r="AU223" i="1" s="1"/>
  <c r="BB189" i="1"/>
  <c r="BB215" i="1" s="1"/>
  <c r="CM189" i="1"/>
  <c r="CM215" i="1" s="1"/>
  <c r="DC213" i="1"/>
  <c r="DC218" i="1" s="1"/>
  <c r="DC223" i="1" s="1"/>
  <c r="CZ189" i="1"/>
  <c r="CZ215" i="1" s="1"/>
  <c r="BL150" i="1"/>
  <c r="BL152" i="1" s="1"/>
  <c r="DG150" i="1"/>
  <c r="DG152" i="1" s="1"/>
  <c r="N150" i="1"/>
  <c r="N152" i="1" s="1"/>
  <c r="BF150" i="1"/>
  <c r="BF152" i="1" s="1"/>
  <c r="M189" i="1"/>
  <c r="M215" i="1" s="1"/>
  <c r="FU156" i="1"/>
  <c r="FU158" i="1" s="1"/>
  <c r="FU209" i="1" s="1"/>
  <c r="FU210" i="1" s="1"/>
  <c r="FU154" i="1"/>
  <c r="DL154" i="1"/>
  <c r="DL156" i="1"/>
  <c r="DL158" i="1" s="1"/>
  <c r="DL209" i="1" s="1"/>
  <c r="DL210" i="1" s="1"/>
  <c r="DI189" i="1"/>
  <c r="DI215" i="1" s="1"/>
  <c r="EN154" i="1"/>
  <c r="EN156" i="1" s="1"/>
  <c r="EN158" i="1" s="1"/>
  <c r="EN209" i="1" s="1"/>
  <c r="EN210" i="1" s="1"/>
  <c r="CZ154" i="1"/>
  <c r="CZ156" i="1"/>
  <c r="CZ158" i="1" s="1"/>
  <c r="CZ209" i="1" s="1"/>
  <c r="CZ210" i="1" s="1"/>
  <c r="CG150" i="1"/>
  <c r="CG152" i="1" s="1"/>
  <c r="DU150" i="1"/>
  <c r="DU152" i="1" s="1"/>
  <c r="AH156" i="1"/>
  <c r="AH158" i="1" s="1"/>
  <c r="AH209" i="1" s="1"/>
  <c r="AH154" i="1"/>
  <c r="BN154" i="1"/>
  <c r="BN156" i="1" s="1"/>
  <c r="BN158" i="1" s="1"/>
  <c r="BN209" i="1" s="1"/>
  <c r="BN210" i="1" s="1"/>
  <c r="H150" i="1"/>
  <c r="H152" i="1" s="1"/>
  <c r="EL189" i="1"/>
  <c r="EL215" i="1" s="1"/>
  <c r="DB223" i="1"/>
  <c r="EU189" i="1"/>
  <c r="EU215" i="1" s="1"/>
  <c r="CK150" i="1"/>
  <c r="CK152" i="1" s="1"/>
  <c r="AP189" i="1"/>
  <c r="AP215" i="1" s="1"/>
  <c r="EO150" i="1"/>
  <c r="EO152" i="1" s="1"/>
  <c r="CU213" i="1"/>
  <c r="CU218" i="1" s="1"/>
  <c r="CU223" i="1" s="1"/>
  <c r="BV150" i="1"/>
  <c r="BV152" i="1" s="1"/>
  <c r="FL150" i="1"/>
  <c r="FL152" i="1" s="1"/>
  <c r="CA223" i="1"/>
  <c r="CQ189" i="1"/>
  <c r="CQ215" i="1" s="1"/>
  <c r="F189" i="1"/>
  <c r="F215" i="1" s="1"/>
  <c r="AQ150" i="1"/>
  <c r="AQ152" i="1" s="1"/>
  <c r="EB154" i="1"/>
  <c r="EB156" i="1"/>
  <c r="EB158" i="1" s="1"/>
  <c r="EB209" i="1" s="1"/>
  <c r="EB210" i="1" s="1"/>
  <c r="S189" i="1"/>
  <c r="S215" i="1" s="1"/>
  <c r="FF150" i="1"/>
  <c r="FF152" i="1" s="1"/>
  <c r="Y154" i="1"/>
  <c r="Y156" i="1"/>
  <c r="Y158" i="1" s="1"/>
  <c r="Y209" i="1" s="1"/>
  <c r="Y210" i="1" s="1"/>
  <c r="Y213" i="1" s="1"/>
  <c r="Y218" i="1" s="1"/>
  <c r="Y223" i="1" s="1"/>
  <c r="CI189" i="1"/>
  <c r="CI215" i="1" s="1"/>
  <c r="L154" i="1"/>
  <c r="L156" i="1" s="1"/>
  <c r="L158" i="1" s="1"/>
  <c r="L209" i="1" s="1"/>
  <c r="L210" i="1" s="1"/>
  <c r="BH150" i="1"/>
  <c r="BH152" i="1" s="1"/>
  <c r="AH210" i="1"/>
  <c r="EW150" i="1"/>
  <c r="EW152" i="1" s="1"/>
  <c r="AC150" i="1"/>
  <c r="AC152" i="1" s="1"/>
  <c r="T150" i="1"/>
  <c r="T152" i="1" s="1"/>
  <c r="EP210" i="1"/>
  <c r="EP213" i="1" s="1"/>
  <c r="EP218" i="1" s="1"/>
  <c r="EP223" i="1" s="1"/>
  <c r="DN154" i="1"/>
  <c r="DN156" i="1" s="1"/>
  <c r="DN158" i="1" s="1"/>
  <c r="DN209" i="1" s="1"/>
  <c r="DN210" i="1" s="1"/>
  <c r="AG150" i="1"/>
  <c r="AG152" i="1" s="1"/>
  <c r="CR150" i="1"/>
  <c r="CR152" i="1" s="1"/>
  <c r="Y189" i="1"/>
  <c r="Y215" i="1" s="1"/>
  <c r="EL156" i="1"/>
  <c r="EL158" i="1" s="1"/>
  <c r="EL209" i="1" s="1"/>
  <c r="EL210" i="1" s="1"/>
  <c r="EL154" i="1"/>
  <c r="EU154" i="1"/>
  <c r="EU156" i="1"/>
  <c r="EU158" i="1" s="1"/>
  <c r="EU209" i="1" s="1"/>
  <c r="EU210" i="1" s="1"/>
  <c r="DQ150" i="1"/>
  <c r="DQ152" i="1" s="1"/>
  <c r="FM150" i="1"/>
  <c r="FM152" i="1" s="1"/>
  <c r="AM150" i="1"/>
  <c r="AM152" i="1" s="1"/>
  <c r="M154" i="1"/>
  <c r="M156" i="1" s="1"/>
  <c r="M158" i="1" s="1"/>
  <c r="M209" i="1" s="1"/>
  <c r="M210" i="1" s="1"/>
  <c r="EE150" i="1"/>
  <c r="EE152" i="1" s="1"/>
  <c r="EG150" i="1"/>
  <c r="EG152" i="1" s="1"/>
  <c r="DI154" i="1"/>
  <c r="DI156" i="1" s="1"/>
  <c r="DI158" i="1" s="1"/>
  <c r="DI209" i="1" s="1"/>
  <c r="DI210" i="1" s="1"/>
  <c r="DL213" i="1" l="1"/>
  <c r="DL218" i="1" s="1"/>
  <c r="DL223" i="1" s="1"/>
  <c r="DL323" i="1"/>
  <c r="DL322" i="1" s="1"/>
  <c r="FV213" i="1"/>
  <c r="FV218" i="1" s="1"/>
  <c r="FV223" i="1" s="1"/>
  <c r="FV323" i="1"/>
  <c r="FV322" i="1" s="1"/>
  <c r="EI213" i="1"/>
  <c r="EI218" i="1" s="1"/>
  <c r="EI223" i="1" s="1"/>
  <c r="EI323" i="1"/>
  <c r="EI322" i="1" s="1"/>
  <c r="FP213" i="1"/>
  <c r="FP218" i="1" s="1"/>
  <c r="FP223" i="1" s="1"/>
  <c r="FP323" i="1"/>
  <c r="FP322" i="1" s="1"/>
  <c r="DS213" i="1"/>
  <c r="DS218" i="1" s="1"/>
  <c r="DS223" i="1" s="1"/>
  <c r="DS323" i="1"/>
  <c r="DS322" i="1" s="1"/>
  <c r="AZ213" i="1"/>
  <c r="AZ218" i="1" s="1"/>
  <c r="AZ223" i="1" s="1"/>
  <c r="AZ323" i="1"/>
  <c r="AZ322" i="1" s="1"/>
  <c r="I213" i="1"/>
  <c r="I218" i="1" s="1"/>
  <c r="I223" i="1" s="1"/>
  <c r="I323" i="1"/>
  <c r="I322" i="1" s="1"/>
  <c r="DK213" i="1"/>
  <c r="DK218" i="1" s="1"/>
  <c r="DK223" i="1" s="1"/>
  <c r="DK323" i="1"/>
  <c r="DK322" i="1" s="1"/>
  <c r="BK213" i="1"/>
  <c r="BK218" i="1" s="1"/>
  <c r="BK223" i="1" s="1"/>
  <c r="BK323" i="1"/>
  <c r="BK322" i="1" s="1"/>
  <c r="EU213" i="1"/>
  <c r="EU218" i="1" s="1"/>
  <c r="EU223" i="1" s="1"/>
  <c r="EU323" i="1"/>
  <c r="EU322" i="1" s="1"/>
  <c r="BN213" i="1"/>
  <c r="BN218" i="1" s="1"/>
  <c r="BN223" i="1" s="1"/>
  <c r="BN323" i="1"/>
  <c r="BN322" i="1" s="1"/>
  <c r="FU213" i="1"/>
  <c r="FU218" i="1" s="1"/>
  <c r="FU223" i="1" s="1"/>
  <c r="FU323" i="1"/>
  <c r="FU322" i="1" s="1"/>
  <c r="AP213" i="1"/>
  <c r="AP218" i="1" s="1"/>
  <c r="AP223" i="1" s="1"/>
  <c r="AP323" i="1"/>
  <c r="AP322" i="1" s="1"/>
  <c r="BG213" i="1"/>
  <c r="BG218" i="1" s="1"/>
  <c r="BG223" i="1" s="1"/>
  <c r="BG323" i="1"/>
  <c r="BG322" i="1" s="1"/>
  <c r="CQ213" i="1"/>
  <c r="CQ218" i="1" s="1"/>
  <c r="CQ223" i="1" s="1"/>
  <c r="CQ323" i="1"/>
  <c r="CQ322" i="1" s="1"/>
  <c r="J213" i="1"/>
  <c r="J218" i="1" s="1"/>
  <c r="J223" i="1" s="1"/>
  <c r="J323" i="1"/>
  <c r="J322" i="1" s="1"/>
  <c r="D213" i="1"/>
  <c r="D218" i="1" s="1"/>
  <c r="D223" i="1" s="1"/>
  <c r="D323" i="1"/>
  <c r="D322" i="1" s="1"/>
  <c r="FO213" i="1"/>
  <c r="FO218" i="1" s="1"/>
  <c r="FO223" i="1" s="1"/>
  <c r="FO323" i="1"/>
  <c r="FO322" i="1" s="1"/>
  <c r="L213" i="1"/>
  <c r="L218" i="1" s="1"/>
  <c r="L223" i="1" s="1"/>
  <c r="L323" i="1"/>
  <c r="L322" i="1" s="1"/>
  <c r="R213" i="1"/>
  <c r="R218" i="1" s="1"/>
  <c r="R223" i="1" s="1"/>
  <c r="R323" i="1"/>
  <c r="R322" i="1" s="1"/>
  <c r="BQ213" i="1"/>
  <c r="BQ218" i="1" s="1"/>
  <c r="BQ223" i="1" s="1"/>
  <c r="BQ323" i="1"/>
  <c r="BQ322" i="1" s="1"/>
  <c r="CX213" i="1"/>
  <c r="CX218" i="1" s="1"/>
  <c r="CX223" i="1" s="1"/>
  <c r="CX323" i="1"/>
  <c r="CX322" i="1" s="1"/>
  <c r="FN213" i="1"/>
  <c r="FN218" i="1" s="1"/>
  <c r="FN223" i="1" s="1"/>
  <c r="FN323" i="1"/>
  <c r="FN322" i="1" s="1"/>
  <c r="EL213" i="1"/>
  <c r="EL218" i="1" s="1"/>
  <c r="EL223" i="1" s="1"/>
  <c r="EL323" i="1"/>
  <c r="EL322" i="1" s="1"/>
  <c r="BA213" i="1"/>
  <c r="BA218" i="1" s="1"/>
  <c r="BA223" i="1" s="1"/>
  <c r="BA323" i="1"/>
  <c r="BA322" i="1" s="1"/>
  <c r="CM213" i="1"/>
  <c r="CM218" i="1" s="1"/>
  <c r="CM223" i="1" s="1"/>
  <c r="CM323" i="1"/>
  <c r="CM322" i="1" s="1"/>
  <c r="BB213" i="1"/>
  <c r="BB218" i="1" s="1"/>
  <c r="BB223" i="1" s="1"/>
  <c r="BB323" i="1"/>
  <c r="BB322" i="1" s="1"/>
  <c r="EF213" i="1"/>
  <c r="EF218" i="1" s="1"/>
  <c r="EF223" i="1" s="1"/>
  <c r="EF323" i="1"/>
  <c r="EF322" i="1" s="1"/>
  <c r="DJ213" i="1"/>
  <c r="DJ218" i="1" s="1"/>
  <c r="DJ223" i="1" s="1"/>
  <c r="DJ323" i="1"/>
  <c r="DJ322" i="1" s="1"/>
  <c r="S213" i="1"/>
  <c r="S218" i="1" s="1"/>
  <c r="S223" i="1" s="1"/>
  <c r="S323" i="1"/>
  <c r="S322" i="1" s="1"/>
  <c r="DH213" i="1"/>
  <c r="DH218" i="1" s="1"/>
  <c r="DH223" i="1" s="1"/>
  <c r="DH323" i="1"/>
  <c r="DH322" i="1" s="1"/>
  <c r="Y225" i="1"/>
  <c r="Y243" i="1"/>
  <c r="Y231" i="1"/>
  <c r="Y234" i="1"/>
  <c r="Y233" i="1"/>
  <c r="FI213" i="1"/>
  <c r="FI218" i="1" s="1"/>
  <c r="FI223" i="1" s="1"/>
  <c r="FI323" i="1"/>
  <c r="FI322" i="1" s="1"/>
  <c r="CP213" i="1"/>
  <c r="CP218" i="1" s="1"/>
  <c r="CP223" i="1" s="1"/>
  <c r="CP323" i="1"/>
  <c r="CP322" i="1" s="1"/>
  <c r="DI213" i="1"/>
  <c r="DI218" i="1" s="1"/>
  <c r="DI223" i="1" s="1"/>
  <c r="DI323" i="1"/>
  <c r="DI322" i="1" s="1"/>
  <c r="CZ213" i="1"/>
  <c r="CZ218" i="1" s="1"/>
  <c r="CZ223" i="1" s="1"/>
  <c r="CZ323" i="1"/>
  <c r="CZ322" i="1" s="1"/>
  <c r="EJ213" i="1"/>
  <c r="EJ218" i="1" s="1"/>
  <c r="EJ223" i="1" s="1"/>
  <c r="EJ323" i="1"/>
  <c r="EJ322" i="1" s="1"/>
  <c r="DO213" i="1"/>
  <c r="DO218" i="1" s="1"/>
  <c r="DO223" i="1" s="1"/>
  <c r="DO323" i="1"/>
  <c r="DO322" i="1" s="1"/>
  <c r="BS213" i="1"/>
  <c r="BS218" i="1" s="1"/>
  <c r="BS223" i="1" s="1"/>
  <c r="BS323" i="1"/>
  <c r="BS322" i="1" s="1"/>
  <c r="FK213" i="1"/>
  <c r="FK218" i="1" s="1"/>
  <c r="FK223" i="1" s="1"/>
  <c r="FK323" i="1"/>
  <c r="FK322" i="1" s="1"/>
  <c r="BY213" i="1"/>
  <c r="BY218" i="1" s="1"/>
  <c r="BY223" i="1" s="1"/>
  <c r="BY323" i="1"/>
  <c r="CI213" i="1"/>
  <c r="CI218" i="1" s="1"/>
  <c r="CI223" i="1" s="1"/>
  <c r="CI323" i="1"/>
  <c r="CI322" i="1" s="1"/>
  <c r="DN213" i="1"/>
  <c r="DN218" i="1" s="1"/>
  <c r="DN223" i="1" s="1"/>
  <c r="DN323" i="1"/>
  <c r="DN322" i="1" s="1"/>
  <c r="EN213" i="1"/>
  <c r="EN218" i="1" s="1"/>
  <c r="EN223" i="1" s="1"/>
  <c r="EN323" i="1"/>
  <c r="EN322" i="1" s="1"/>
  <c r="FQ213" i="1"/>
  <c r="FQ218" i="1" s="1"/>
  <c r="FQ223" i="1" s="1"/>
  <c r="FQ323" i="1"/>
  <c r="FQ322" i="1" s="1"/>
  <c r="AO213" i="1"/>
  <c r="AO218" i="1" s="1"/>
  <c r="AO223" i="1" s="1"/>
  <c r="AO323" i="1"/>
  <c r="AO322" i="1" s="1"/>
  <c r="BO213" i="1"/>
  <c r="BO218" i="1" s="1"/>
  <c r="BO223" i="1" s="1"/>
  <c r="BO323" i="1"/>
  <c r="BO322" i="1" s="1"/>
  <c r="DF213" i="1"/>
  <c r="DF218" i="1" s="1"/>
  <c r="DF223" i="1" s="1"/>
  <c r="DF323" i="1"/>
  <c r="DF322" i="1" s="1"/>
  <c r="Q213" i="1"/>
  <c r="Q218" i="1" s="1"/>
  <c r="Q223" i="1" s="1"/>
  <c r="Q323" i="1"/>
  <c r="Q322" i="1" s="1"/>
  <c r="E213" i="1"/>
  <c r="E218" i="1" s="1"/>
  <c r="E223" i="1" s="1"/>
  <c r="E323" i="1"/>
  <c r="E322" i="1" s="1"/>
  <c r="M213" i="1"/>
  <c r="M218" i="1" s="1"/>
  <c r="M223" i="1" s="1"/>
  <c r="M323" i="1"/>
  <c r="M322" i="1" s="1"/>
  <c r="EB213" i="1"/>
  <c r="EB218" i="1" s="1"/>
  <c r="EB223" i="1" s="1"/>
  <c r="EB323" i="1"/>
  <c r="EB322" i="1" s="1"/>
  <c r="BC213" i="1"/>
  <c r="BC218" i="1" s="1"/>
  <c r="BC223" i="1" s="1"/>
  <c r="BC323" i="1"/>
  <c r="BC322" i="1" s="1"/>
  <c r="CJ213" i="1"/>
  <c r="CJ218" i="1" s="1"/>
  <c r="CJ223" i="1" s="1"/>
  <c r="CJ323" i="1"/>
  <c r="CJ322" i="1" s="1"/>
  <c r="F213" i="1"/>
  <c r="F218" i="1" s="1"/>
  <c r="F223" i="1" s="1"/>
  <c r="F323" i="1"/>
  <c r="F322" i="1" s="1"/>
  <c r="AM154" i="1"/>
  <c r="AM156" i="1" s="1"/>
  <c r="AM158" i="1" s="1"/>
  <c r="AM209" i="1" s="1"/>
  <c r="AM210" i="1" s="1"/>
  <c r="AM213" i="1" s="1"/>
  <c r="AM218" i="1" s="1"/>
  <c r="AM223" i="1" s="1"/>
  <c r="BH154" i="1"/>
  <c r="BH156" i="1"/>
  <c r="BH158" i="1" s="1"/>
  <c r="BH209" i="1" s="1"/>
  <c r="BH210" i="1" s="1"/>
  <c r="BH213" i="1" s="1"/>
  <c r="BH218" i="1" s="1"/>
  <c r="BH223" i="1" s="1"/>
  <c r="CO156" i="1"/>
  <c r="CO158" i="1" s="1"/>
  <c r="CO209" i="1" s="1"/>
  <c r="CO210" i="1" s="1"/>
  <c r="CO213" i="1" s="1"/>
  <c r="CO218" i="1" s="1"/>
  <c r="CO223" i="1" s="1"/>
  <c r="CO154" i="1"/>
  <c r="EK156" i="1"/>
  <c r="EK158" i="1" s="1"/>
  <c r="EK209" i="1" s="1"/>
  <c r="EK210" i="1" s="1"/>
  <c r="EK213" i="1" s="1"/>
  <c r="EK218" i="1" s="1"/>
  <c r="EK223" i="1" s="1"/>
  <c r="EK154" i="1"/>
  <c r="EH154" i="1"/>
  <c r="EH156" i="1"/>
  <c r="EH158" i="1" s="1"/>
  <c r="EH209" i="1" s="1"/>
  <c r="EH210" i="1" s="1"/>
  <c r="EH213" i="1" s="1"/>
  <c r="EH218" i="1" s="1"/>
  <c r="EH223" i="1" s="1"/>
  <c r="Z243" i="1"/>
  <c r="Z225" i="1"/>
  <c r="Z234" i="1"/>
  <c r="Z233" i="1"/>
  <c r="Z231" i="1"/>
  <c r="DV154" i="1"/>
  <c r="DV156" i="1" s="1"/>
  <c r="DV158" i="1" s="1"/>
  <c r="DV209" i="1" s="1"/>
  <c r="DV210" i="1" s="1"/>
  <c r="DV213" i="1" s="1"/>
  <c r="DV218" i="1" s="1"/>
  <c r="DV223" i="1" s="1"/>
  <c r="CS225" i="1"/>
  <c r="CS243" i="1"/>
  <c r="CS231" i="1"/>
  <c r="CS234" i="1"/>
  <c r="CS233" i="1"/>
  <c r="BJ156" i="1"/>
  <c r="BJ158" i="1" s="1"/>
  <c r="BJ209" i="1" s="1"/>
  <c r="BJ210" i="1" s="1"/>
  <c r="BJ213" i="1" s="1"/>
  <c r="BJ218" i="1" s="1"/>
  <c r="BJ223" i="1" s="1"/>
  <c r="BJ154" i="1"/>
  <c r="U156" i="1"/>
  <c r="U158" i="1" s="1"/>
  <c r="U209" i="1" s="1"/>
  <c r="U210" i="1" s="1"/>
  <c r="U213" i="1" s="1"/>
  <c r="U218" i="1" s="1"/>
  <c r="U223" i="1" s="1"/>
  <c r="U154" i="1"/>
  <c r="AW225" i="1"/>
  <c r="AW243" i="1"/>
  <c r="AW234" i="1"/>
  <c r="AW233" i="1"/>
  <c r="AW231" i="1"/>
  <c r="AW235" i="1" s="1"/>
  <c r="AW239" i="1" s="1"/>
  <c r="AW244" i="1" s="1"/>
  <c r="EP243" i="1"/>
  <c r="EP225" i="1"/>
  <c r="EP234" i="1"/>
  <c r="EP233" i="1"/>
  <c r="EP231" i="1"/>
  <c r="FL154" i="1"/>
  <c r="FL156" i="1" s="1"/>
  <c r="FL158" i="1" s="1"/>
  <c r="FL209" i="1" s="1"/>
  <c r="FL210" i="1" s="1"/>
  <c r="FL213" i="1" s="1"/>
  <c r="FL218" i="1" s="1"/>
  <c r="FL223" i="1" s="1"/>
  <c r="H154" i="1"/>
  <c r="H156" i="1"/>
  <c r="H158" i="1" s="1"/>
  <c r="H209" i="1" s="1"/>
  <c r="H210" i="1" s="1"/>
  <c r="H213" i="1" s="1"/>
  <c r="H218" i="1" s="1"/>
  <c r="H223" i="1" s="1"/>
  <c r="DC243" i="1"/>
  <c r="DC225" i="1"/>
  <c r="DC233" i="1"/>
  <c r="DC231" i="1"/>
  <c r="DC234" i="1"/>
  <c r="FJ154" i="1"/>
  <c r="FJ156" i="1"/>
  <c r="FJ158" i="1" s="1"/>
  <c r="FJ209" i="1" s="1"/>
  <c r="FJ210" i="1" s="1"/>
  <c r="FJ213" i="1" s="1"/>
  <c r="FJ218" i="1" s="1"/>
  <c r="FJ223" i="1" s="1"/>
  <c r="AK154" i="1"/>
  <c r="AK156" i="1" s="1"/>
  <c r="AK158" i="1" s="1"/>
  <c r="AK209" i="1" s="1"/>
  <c r="AK210" i="1" s="1"/>
  <c r="AK213" i="1" s="1"/>
  <c r="AK218" i="1" s="1"/>
  <c r="AK223" i="1" s="1"/>
  <c r="BP154" i="1"/>
  <c r="BP156" i="1"/>
  <c r="BP158" i="1" s="1"/>
  <c r="BP209" i="1" s="1"/>
  <c r="BP210" i="1" s="1"/>
  <c r="BP213" i="1" s="1"/>
  <c r="BP218" i="1" s="1"/>
  <c r="BP223" i="1" s="1"/>
  <c r="FC154" i="1"/>
  <c r="FC156" i="1" s="1"/>
  <c r="FC158" i="1" s="1"/>
  <c r="FC209" i="1" s="1"/>
  <c r="FC210" i="1" s="1"/>
  <c r="FC213" i="1" s="1"/>
  <c r="FC218" i="1" s="1"/>
  <c r="FC223" i="1" s="1"/>
  <c r="CN154" i="1"/>
  <c r="CN156" i="1"/>
  <c r="CN158" i="1" s="1"/>
  <c r="CN209" i="1" s="1"/>
  <c r="CN210" i="1" s="1"/>
  <c r="CN213" i="1" s="1"/>
  <c r="CN218" i="1" s="1"/>
  <c r="CN223" i="1" s="1"/>
  <c r="C188" i="1"/>
  <c r="C182" i="1"/>
  <c r="EC243" i="1"/>
  <c r="EC225" i="1"/>
  <c r="EC233" i="1"/>
  <c r="EC231" i="1"/>
  <c r="EC235" i="1" s="1"/>
  <c r="EC239" i="1" s="1"/>
  <c r="EC244" i="1" s="1"/>
  <c r="EC234" i="1"/>
  <c r="CW156" i="1"/>
  <c r="CW158" i="1" s="1"/>
  <c r="CW209" i="1" s="1"/>
  <c r="CW210" i="1" s="1"/>
  <c r="CW213" i="1" s="1"/>
  <c r="CW218" i="1" s="1"/>
  <c r="CW223" i="1" s="1"/>
  <c r="CW154" i="1"/>
  <c r="AJ154" i="1"/>
  <c r="AJ156" i="1"/>
  <c r="AJ158" i="1" s="1"/>
  <c r="AJ209" i="1" s="1"/>
  <c r="AJ210" i="1" s="1"/>
  <c r="AJ213" i="1" s="1"/>
  <c r="AJ218" i="1" s="1"/>
  <c r="AJ223" i="1" s="1"/>
  <c r="BU225" i="1"/>
  <c r="BU243" i="1"/>
  <c r="BU231" i="1"/>
  <c r="BU235" i="1" s="1"/>
  <c r="BU239" i="1" s="1"/>
  <c r="BU244" i="1" s="1"/>
  <c r="BU234" i="1"/>
  <c r="BU233" i="1"/>
  <c r="FA154" i="1"/>
  <c r="FA156" i="1"/>
  <c r="FA158" i="1" s="1"/>
  <c r="FA209" i="1" s="1"/>
  <c r="FA210" i="1" s="1"/>
  <c r="FA213" i="1" s="1"/>
  <c r="FA218" i="1" s="1"/>
  <c r="FA223" i="1" s="1"/>
  <c r="CR154" i="1"/>
  <c r="CR156" i="1"/>
  <c r="CR158" i="1" s="1"/>
  <c r="CR209" i="1" s="1"/>
  <c r="CR210" i="1" s="1"/>
  <c r="CR213" i="1" s="1"/>
  <c r="CR218" i="1" s="1"/>
  <c r="CR223" i="1" s="1"/>
  <c r="X154" i="1"/>
  <c r="X156" i="1" s="1"/>
  <c r="X158" i="1" s="1"/>
  <c r="X209" i="1" s="1"/>
  <c r="X210" i="1" s="1"/>
  <c r="X213" i="1" s="1"/>
  <c r="X218" i="1" s="1"/>
  <c r="X223" i="1" s="1"/>
  <c r="EA154" i="1"/>
  <c r="EA156" i="1"/>
  <c r="EA158" i="1" s="1"/>
  <c r="EA209" i="1" s="1"/>
  <c r="EA210" i="1" s="1"/>
  <c r="EA213" i="1" s="1"/>
  <c r="EA218" i="1" s="1"/>
  <c r="EA223" i="1" s="1"/>
  <c r="C115" i="1"/>
  <c r="C118" i="1"/>
  <c r="C253" i="1"/>
  <c r="C197" i="1"/>
  <c r="AE154" i="1"/>
  <c r="AE156" i="1"/>
  <c r="AE158" i="1" s="1"/>
  <c r="AE209" i="1" s="1"/>
  <c r="AE210" i="1" s="1"/>
  <c r="AE213" i="1" s="1"/>
  <c r="AE218" i="1" s="1"/>
  <c r="AE223" i="1" s="1"/>
  <c r="CE154" i="1"/>
  <c r="CE156" i="1"/>
  <c r="CE158" i="1" s="1"/>
  <c r="CE209" i="1" s="1"/>
  <c r="CE210" i="1" s="1"/>
  <c r="CE213" i="1" s="1"/>
  <c r="CE218" i="1" s="1"/>
  <c r="CE223" i="1" s="1"/>
  <c r="EM154" i="1"/>
  <c r="EM156" i="1" s="1"/>
  <c r="EM158" i="1" s="1"/>
  <c r="EM209" i="1" s="1"/>
  <c r="EM210" i="1" s="1"/>
  <c r="EM213" i="1" s="1"/>
  <c r="EM218" i="1" s="1"/>
  <c r="EM223" i="1" s="1"/>
  <c r="EX154" i="1"/>
  <c r="EX156" i="1" s="1"/>
  <c r="EX158" i="1" s="1"/>
  <c r="EX209" i="1" s="1"/>
  <c r="EX210" i="1" s="1"/>
  <c r="EX213" i="1" s="1"/>
  <c r="EX218" i="1" s="1"/>
  <c r="EX223" i="1" s="1"/>
  <c r="FB154" i="1"/>
  <c r="FB156" i="1" s="1"/>
  <c r="FB158" i="1" s="1"/>
  <c r="FB209" i="1" s="1"/>
  <c r="FB210" i="1" s="1"/>
  <c r="FB213" i="1" s="1"/>
  <c r="FB218" i="1" s="1"/>
  <c r="FB223" i="1" s="1"/>
  <c r="FM154" i="1"/>
  <c r="FM156" i="1"/>
  <c r="FM158" i="1" s="1"/>
  <c r="FM209" i="1" s="1"/>
  <c r="FM210" i="1" s="1"/>
  <c r="FM213" i="1" s="1"/>
  <c r="FM218" i="1" s="1"/>
  <c r="FM223" i="1" s="1"/>
  <c r="T154" i="1"/>
  <c r="T156" i="1"/>
  <c r="T158" i="1" s="1"/>
  <c r="T209" i="1" s="1"/>
  <c r="T210" i="1" s="1"/>
  <c r="T213" i="1" s="1"/>
  <c r="T218" i="1" s="1"/>
  <c r="T223" i="1" s="1"/>
  <c r="BV154" i="1"/>
  <c r="BV156" i="1" s="1"/>
  <c r="BV158" i="1" s="1"/>
  <c r="BV209" i="1" s="1"/>
  <c r="BV210" i="1" s="1"/>
  <c r="BV213" i="1" s="1"/>
  <c r="BV218" i="1" s="1"/>
  <c r="BV223" i="1" s="1"/>
  <c r="CK156" i="1"/>
  <c r="CK158" i="1" s="1"/>
  <c r="CK209" i="1" s="1"/>
  <c r="CK210" i="1" s="1"/>
  <c r="CK213" i="1" s="1"/>
  <c r="CK218" i="1" s="1"/>
  <c r="CK223" i="1" s="1"/>
  <c r="CK154" i="1"/>
  <c r="DP243" i="1"/>
  <c r="DP225" i="1"/>
  <c r="DP234" i="1"/>
  <c r="DP233" i="1"/>
  <c r="DP231" i="1"/>
  <c r="BR154" i="1"/>
  <c r="BR156" i="1"/>
  <c r="BR158" i="1" s="1"/>
  <c r="BR209" i="1" s="1"/>
  <c r="BR210" i="1" s="1"/>
  <c r="BR213" i="1" s="1"/>
  <c r="BR218" i="1" s="1"/>
  <c r="BR223" i="1" s="1"/>
  <c r="DZ156" i="1"/>
  <c r="DZ158" i="1" s="1"/>
  <c r="DZ209" i="1" s="1"/>
  <c r="DZ210" i="1" s="1"/>
  <c r="DZ213" i="1" s="1"/>
  <c r="DZ218" i="1" s="1"/>
  <c r="DZ223" i="1" s="1"/>
  <c r="DZ154" i="1"/>
  <c r="K154" i="1"/>
  <c r="K156" i="1" s="1"/>
  <c r="K158" i="1" s="1"/>
  <c r="K209" i="1" s="1"/>
  <c r="K210" i="1" s="1"/>
  <c r="K213" i="1" s="1"/>
  <c r="K218" i="1" s="1"/>
  <c r="K223" i="1" s="1"/>
  <c r="BW154" i="1"/>
  <c r="BW156" i="1"/>
  <c r="BW158" i="1" s="1"/>
  <c r="BW209" i="1" s="1"/>
  <c r="BW210" i="1" s="1"/>
  <c r="BW213" i="1" s="1"/>
  <c r="BW218" i="1" s="1"/>
  <c r="BW223" i="1" s="1"/>
  <c r="EV154" i="1"/>
  <c r="EV156" i="1"/>
  <c r="EV158" i="1" s="1"/>
  <c r="EV209" i="1" s="1"/>
  <c r="EV210" i="1" s="1"/>
  <c r="EV213" i="1" s="1"/>
  <c r="EV218" i="1" s="1"/>
  <c r="EV223" i="1" s="1"/>
  <c r="AR154" i="1"/>
  <c r="AR156" i="1"/>
  <c r="AR158" i="1" s="1"/>
  <c r="AR209" i="1" s="1"/>
  <c r="AR210" i="1" s="1"/>
  <c r="AR213" i="1" s="1"/>
  <c r="AR218" i="1" s="1"/>
  <c r="AR223" i="1" s="1"/>
  <c r="DR323" i="1"/>
  <c r="DR322" i="1" s="1"/>
  <c r="BX154" i="1"/>
  <c r="BX156" i="1" s="1"/>
  <c r="BX158" i="1" s="1"/>
  <c r="BX209" i="1" s="1"/>
  <c r="BX210" i="1" s="1"/>
  <c r="BX213" i="1" s="1"/>
  <c r="BX218" i="1" s="1"/>
  <c r="BX223" i="1" s="1"/>
  <c r="G154" i="1"/>
  <c r="G156" i="1" s="1"/>
  <c r="G158" i="1" s="1"/>
  <c r="G209" i="1" s="1"/>
  <c r="G210" i="1" s="1"/>
  <c r="G213" i="1" s="1"/>
  <c r="G218" i="1" s="1"/>
  <c r="G223" i="1" s="1"/>
  <c r="AX154" i="1"/>
  <c r="AX156" i="1" s="1"/>
  <c r="AX158" i="1" s="1"/>
  <c r="AX209" i="1" s="1"/>
  <c r="AX210" i="1" s="1"/>
  <c r="AX213" i="1" s="1"/>
  <c r="AX218" i="1" s="1"/>
  <c r="AX223" i="1" s="1"/>
  <c r="AA154" i="1"/>
  <c r="AA156" i="1" s="1"/>
  <c r="AA158" i="1" s="1"/>
  <c r="AA209" i="1" s="1"/>
  <c r="AA210" i="1" s="1"/>
  <c r="AA213" i="1" s="1"/>
  <c r="AA218" i="1" s="1"/>
  <c r="AA223" i="1" s="1"/>
  <c r="DU156" i="1"/>
  <c r="DU158" i="1" s="1"/>
  <c r="DU209" i="1" s="1"/>
  <c r="DU210" i="1" s="1"/>
  <c r="DU213" i="1" s="1"/>
  <c r="DU218" i="1" s="1"/>
  <c r="DU223" i="1" s="1"/>
  <c r="DU154" i="1"/>
  <c r="BD154" i="1"/>
  <c r="BD156" i="1"/>
  <c r="BD158" i="1" s="1"/>
  <c r="BD209" i="1" s="1"/>
  <c r="BD210" i="1" s="1"/>
  <c r="BD213" i="1" s="1"/>
  <c r="BD218" i="1" s="1"/>
  <c r="BD223" i="1" s="1"/>
  <c r="AQ156" i="1"/>
  <c r="AQ158" i="1" s="1"/>
  <c r="AQ209" i="1" s="1"/>
  <c r="AQ210" i="1" s="1"/>
  <c r="AQ213" i="1" s="1"/>
  <c r="AQ218" i="1" s="1"/>
  <c r="AQ223" i="1" s="1"/>
  <c r="AQ154" i="1"/>
  <c r="CG154" i="1"/>
  <c r="CG156" i="1" s="1"/>
  <c r="CG158" i="1" s="1"/>
  <c r="CG209" i="1" s="1"/>
  <c r="CG210" i="1" s="1"/>
  <c r="CG213" i="1" s="1"/>
  <c r="CG218" i="1" s="1"/>
  <c r="CG223" i="1" s="1"/>
  <c r="BF154" i="1"/>
  <c r="BF156" i="1" s="1"/>
  <c r="BF158" i="1" s="1"/>
  <c r="BF209" i="1" s="1"/>
  <c r="BF210" i="1" s="1"/>
  <c r="BF213" i="1" s="1"/>
  <c r="BF218" i="1" s="1"/>
  <c r="BF223" i="1" s="1"/>
  <c r="FD154" i="1"/>
  <c r="FD156" i="1" s="1"/>
  <c r="FD158" i="1" s="1"/>
  <c r="FD209" i="1" s="1"/>
  <c r="FD210" i="1" s="1"/>
  <c r="FD213" i="1" s="1"/>
  <c r="FD218" i="1" s="1"/>
  <c r="FD223" i="1" s="1"/>
  <c r="BM154" i="1"/>
  <c r="BM156" i="1" s="1"/>
  <c r="BM158" i="1" s="1"/>
  <c r="BM209" i="1" s="1"/>
  <c r="BM210" i="1" s="1"/>
  <c r="BM213" i="1" s="1"/>
  <c r="BM218" i="1" s="1"/>
  <c r="BM223" i="1" s="1"/>
  <c r="DD154" i="1"/>
  <c r="DD156" i="1"/>
  <c r="DD158" i="1" s="1"/>
  <c r="DD209" i="1" s="1"/>
  <c r="DD210" i="1" s="1"/>
  <c r="DD213" i="1" s="1"/>
  <c r="DD218" i="1" s="1"/>
  <c r="DD223" i="1" s="1"/>
  <c r="EQ154" i="1"/>
  <c r="EQ156" i="1" s="1"/>
  <c r="EQ158" i="1" s="1"/>
  <c r="EQ209" i="1" s="1"/>
  <c r="EQ210" i="1" s="1"/>
  <c r="EQ213" i="1" s="1"/>
  <c r="EQ218" i="1" s="1"/>
  <c r="EQ223" i="1" s="1"/>
  <c r="AI154" i="1"/>
  <c r="AI156" i="1" s="1"/>
  <c r="AI158" i="1" s="1"/>
  <c r="AI209" i="1" s="1"/>
  <c r="AI210" i="1" s="1"/>
  <c r="AI213" i="1" s="1"/>
  <c r="AI218" i="1" s="1"/>
  <c r="AI223" i="1" s="1"/>
  <c r="DY243" i="1"/>
  <c r="DY225" i="1"/>
  <c r="DY231" i="1"/>
  <c r="DY235" i="1" s="1"/>
  <c r="DY239" i="1" s="1"/>
  <c r="DY244" i="1" s="1"/>
  <c r="DY234" i="1"/>
  <c r="DY233" i="1"/>
  <c r="CT154" i="1"/>
  <c r="CT156" i="1" s="1"/>
  <c r="CT158" i="1" s="1"/>
  <c r="CT209" i="1" s="1"/>
  <c r="CT210" i="1" s="1"/>
  <c r="CT213" i="1" s="1"/>
  <c r="CT218" i="1" s="1"/>
  <c r="CT223" i="1" s="1"/>
  <c r="EG156" i="1"/>
  <c r="EG158" i="1" s="1"/>
  <c r="EG209" i="1" s="1"/>
  <c r="EG210" i="1" s="1"/>
  <c r="EG213" i="1" s="1"/>
  <c r="EG218" i="1" s="1"/>
  <c r="EG223" i="1" s="1"/>
  <c r="EG154" i="1"/>
  <c r="AG154" i="1"/>
  <c r="AG156" i="1" s="1"/>
  <c r="AG158" i="1" s="1"/>
  <c r="AG209" i="1" s="1"/>
  <c r="AG210" i="1" s="1"/>
  <c r="AG213" i="1" s="1"/>
  <c r="AG218" i="1" s="1"/>
  <c r="AG223" i="1" s="1"/>
  <c r="CC156" i="1"/>
  <c r="CC158" i="1" s="1"/>
  <c r="CC209" i="1" s="1"/>
  <c r="CC210" i="1" s="1"/>
  <c r="CC213" i="1" s="1"/>
  <c r="CC218" i="1" s="1"/>
  <c r="CC223" i="1" s="1"/>
  <c r="CC154" i="1"/>
  <c r="O154" i="1"/>
  <c r="O156" i="1"/>
  <c r="O158" i="1" s="1"/>
  <c r="O209" i="1" s="1"/>
  <c r="O210" i="1" s="1"/>
  <c r="O213" i="1" s="1"/>
  <c r="O218" i="1" s="1"/>
  <c r="O223" i="1" s="1"/>
  <c r="BI154" i="1"/>
  <c r="BI156" i="1" s="1"/>
  <c r="BI158" i="1" s="1"/>
  <c r="BI209" i="1" s="1"/>
  <c r="BI210" i="1" s="1"/>
  <c r="BI213" i="1" s="1"/>
  <c r="BI218" i="1" s="1"/>
  <c r="BI223" i="1" s="1"/>
  <c r="FW154" i="1"/>
  <c r="FW156" i="1"/>
  <c r="FW158" i="1" s="1"/>
  <c r="FW209" i="1" s="1"/>
  <c r="FW210" i="1" s="1"/>
  <c r="FW213" i="1" s="1"/>
  <c r="FW218" i="1" s="1"/>
  <c r="FW223" i="1" s="1"/>
  <c r="DT154" i="1"/>
  <c r="DT156" i="1" s="1"/>
  <c r="DT158" i="1" s="1"/>
  <c r="DT209" i="1" s="1"/>
  <c r="DT210" i="1" s="1"/>
  <c r="DT213" i="1" s="1"/>
  <c r="DT218" i="1" s="1"/>
  <c r="DT223" i="1" s="1"/>
  <c r="FE154" i="1"/>
  <c r="FE156" i="1" s="1"/>
  <c r="FE158" i="1" s="1"/>
  <c r="FE209" i="1" s="1"/>
  <c r="FE210" i="1" s="1"/>
  <c r="FE213" i="1" s="1"/>
  <c r="FE218" i="1" s="1"/>
  <c r="FE223" i="1" s="1"/>
  <c r="ES154" i="1"/>
  <c r="ES156" i="1" s="1"/>
  <c r="ES158" i="1" s="1"/>
  <c r="ES209" i="1" s="1"/>
  <c r="ES210" i="1" s="1"/>
  <c r="ES213" i="1" s="1"/>
  <c r="ES218" i="1" s="1"/>
  <c r="ES223" i="1" s="1"/>
  <c r="BE154" i="1"/>
  <c r="BE156" i="1" s="1"/>
  <c r="BE158" i="1" s="1"/>
  <c r="BE209" i="1" s="1"/>
  <c r="BE210" i="1" s="1"/>
  <c r="BE213" i="1" s="1"/>
  <c r="BE218" i="1" s="1"/>
  <c r="BE223" i="1" s="1"/>
  <c r="AB154" i="1"/>
  <c r="AB156" i="1"/>
  <c r="AB158" i="1" s="1"/>
  <c r="AB209" i="1" s="1"/>
  <c r="AB210" i="1" s="1"/>
  <c r="AB213" i="1" s="1"/>
  <c r="AB218" i="1" s="1"/>
  <c r="AB223" i="1" s="1"/>
  <c r="EZ154" i="1"/>
  <c r="EZ156" i="1"/>
  <c r="EZ158" i="1" s="1"/>
  <c r="EZ209" i="1" s="1"/>
  <c r="EZ210" i="1" s="1"/>
  <c r="EZ213" i="1" s="1"/>
  <c r="EZ218" i="1" s="1"/>
  <c r="EZ223" i="1" s="1"/>
  <c r="DQ154" i="1"/>
  <c r="DQ156" i="1"/>
  <c r="DQ158" i="1" s="1"/>
  <c r="DQ209" i="1" s="1"/>
  <c r="DQ210" i="1" s="1"/>
  <c r="DQ213" i="1" s="1"/>
  <c r="DQ218" i="1" s="1"/>
  <c r="DQ223" i="1" s="1"/>
  <c r="AC154" i="1"/>
  <c r="AC156" i="1" s="1"/>
  <c r="AC158" i="1" s="1"/>
  <c r="AC209" i="1" s="1"/>
  <c r="AC210" i="1" s="1"/>
  <c r="AC213" i="1" s="1"/>
  <c r="AC218" i="1" s="1"/>
  <c r="AC223" i="1" s="1"/>
  <c r="N156" i="1"/>
  <c r="N158" i="1" s="1"/>
  <c r="N209" i="1" s="1"/>
  <c r="N210" i="1" s="1"/>
  <c r="N213" i="1" s="1"/>
  <c r="N218" i="1" s="1"/>
  <c r="N223" i="1" s="1"/>
  <c r="N154" i="1"/>
  <c r="CB154" i="1"/>
  <c r="CB156" i="1"/>
  <c r="CB158" i="1" s="1"/>
  <c r="CB209" i="1" s="1"/>
  <c r="CB210" i="1" s="1"/>
  <c r="CB213" i="1" s="1"/>
  <c r="CB218" i="1" s="1"/>
  <c r="CB223" i="1" s="1"/>
  <c r="CL154" i="1"/>
  <c r="CL156" i="1"/>
  <c r="CL158" i="1" s="1"/>
  <c r="CL209" i="1" s="1"/>
  <c r="CL210" i="1" s="1"/>
  <c r="CL213" i="1" s="1"/>
  <c r="CL218" i="1" s="1"/>
  <c r="CL223" i="1" s="1"/>
  <c r="P154" i="1"/>
  <c r="P156" i="1"/>
  <c r="P158" i="1" s="1"/>
  <c r="P209" i="1" s="1"/>
  <c r="P210" i="1" s="1"/>
  <c r="P213" i="1" s="1"/>
  <c r="P218" i="1" s="1"/>
  <c r="P223" i="1" s="1"/>
  <c r="FR243" i="1"/>
  <c r="FR225" i="1"/>
  <c r="FR231" i="1"/>
  <c r="FR234" i="1"/>
  <c r="FR233" i="1"/>
  <c r="C107" i="1"/>
  <c r="C109" i="1" s="1"/>
  <c r="FZ105" i="1"/>
  <c r="AN154" i="1"/>
  <c r="AN156" i="1" s="1"/>
  <c r="AN158" i="1" s="1"/>
  <c r="AN209" i="1" s="1"/>
  <c r="AN210" i="1" s="1"/>
  <c r="AN213" i="1" s="1"/>
  <c r="AN218" i="1" s="1"/>
  <c r="AN223" i="1" s="1"/>
  <c r="CU243" i="1"/>
  <c r="CU225" i="1"/>
  <c r="CU231" i="1"/>
  <c r="CU233" i="1"/>
  <c r="CU234" i="1"/>
  <c r="DG154" i="1"/>
  <c r="DG156" i="1"/>
  <c r="DG158" i="1" s="1"/>
  <c r="DG209" i="1" s="1"/>
  <c r="DG210" i="1" s="1"/>
  <c r="DG213" i="1" s="1"/>
  <c r="DG218" i="1" s="1"/>
  <c r="DG223" i="1" s="1"/>
  <c r="EY209" i="1"/>
  <c r="EY210" i="1" s="1"/>
  <c r="EY213" i="1" s="1"/>
  <c r="EY218" i="1" s="1"/>
  <c r="EY223" i="1" s="1"/>
  <c r="EY160" i="1"/>
  <c r="AY154" i="1"/>
  <c r="AY156" i="1"/>
  <c r="AY158" i="1" s="1"/>
  <c r="AY209" i="1" s="1"/>
  <c r="AY210" i="1" s="1"/>
  <c r="AY213" i="1" s="1"/>
  <c r="AY218" i="1" s="1"/>
  <c r="AY223" i="1" s="1"/>
  <c r="DX243" i="1"/>
  <c r="DX225" i="1"/>
  <c r="DX231" i="1"/>
  <c r="DX233" i="1"/>
  <c r="DX234" i="1"/>
  <c r="W243" i="1"/>
  <c r="W225" i="1"/>
  <c r="W233" i="1"/>
  <c r="W234" i="1"/>
  <c r="W231" i="1"/>
  <c r="AV154" i="1"/>
  <c r="AV156" i="1" s="1"/>
  <c r="AV158" i="1" s="1"/>
  <c r="AV209" i="1" s="1"/>
  <c r="AV210" i="1" s="1"/>
  <c r="AV213" i="1" s="1"/>
  <c r="AV218" i="1" s="1"/>
  <c r="AV223" i="1" s="1"/>
  <c r="FG154" i="1"/>
  <c r="FG156" i="1" s="1"/>
  <c r="FG158" i="1" s="1"/>
  <c r="FG209" i="1" s="1"/>
  <c r="FG210" i="1" s="1"/>
  <c r="FG213" i="1" s="1"/>
  <c r="FG218" i="1" s="1"/>
  <c r="FG223" i="1" s="1"/>
  <c r="AD154" i="1"/>
  <c r="AD156" i="1"/>
  <c r="AD158" i="1" s="1"/>
  <c r="AD209" i="1" s="1"/>
  <c r="AD210" i="1" s="1"/>
  <c r="AD213" i="1" s="1"/>
  <c r="AD218" i="1" s="1"/>
  <c r="AD223" i="1" s="1"/>
  <c r="AL154" i="1"/>
  <c r="AL156" i="1" s="1"/>
  <c r="AL158" i="1" s="1"/>
  <c r="AL209" i="1" s="1"/>
  <c r="AL210" i="1" s="1"/>
  <c r="AL213" i="1" s="1"/>
  <c r="AL218" i="1" s="1"/>
  <c r="AL223" i="1" s="1"/>
  <c r="EE154" i="1"/>
  <c r="EE156" i="1"/>
  <c r="EE158" i="1" s="1"/>
  <c r="EE209" i="1" s="1"/>
  <c r="EE210" i="1" s="1"/>
  <c r="EE213" i="1" s="1"/>
  <c r="EE218" i="1" s="1"/>
  <c r="EE223" i="1" s="1"/>
  <c r="EO154" i="1"/>
  <c r="EO156" i="1" s="1"/>
  <c r="EO158" i="1" s="1"/>
  <c r="EO209" i="1" s="1"/>
  <c r="EO210" i="1" s="1"/>
  <c r="EO213" i="1" s="1"/>
  <c r="EO218" i="1" s="1"/>
  <c r="EO223" i="1" s="1"/>
  <c r="DB243" i="1"/>
  <c r="DB225" i="1"/>
  <c r="DB234" i="1"/>
  <c r="DB233" i="1"/>
  <c r="DB231" i="1"/>
  <c r="FT154" i="1"/>
  <c r="FT156" i="1"/>
  <c r="FT158" i="1" s="1"/>
  <c r="FT209" i="1" s="1"/>
  <c r="FT210" i="1" s="1"/>
  <c r="FT213" i="1" s="1"/>
  <c r="FT218" i="1" s="1"/>
  <c r="FT223" i="1" s="1"/>
  <c r="AT156" i="1"/>
  <c r="AT158" i="1" s="1"/>
  <c r="AT209" i="1" s="1"/>
  <c r="AT210" i="1" s="1"/>
  <c r="AT213" i="1" s="1"/>
  <c r="AT218" i="1" s="1"/>
  <c r="AT223" i="1" s="1"/>
  <c r="AT154" i="1"/>
  <c r="DE243" i="1"/>
  <c r="DE225" i="1"/>
  <c r="DE231" i="1"/>
  <c r="DE234" i="1"/>
  <c r="DE233" i="1"/>
  <c r="BT243" i="1"/>
  <c r="BT225" i="1"/>
  <c r="BT233" i="1"/>
  <c r="BT234" i="1"/>
  <c r="BT231" i="1"/>
  <c r="BT235" i="1" s="1"/>
  <c r="BT239" i="1" s="1"/>
  <c r="BT244" i="1" s="1"/>
  <c r="CF156" i="1"/>
  <c r="CF158" i="1" s="1"/>
  <c r="CF209" i="1" s="1"/>
  <c r="CF210" i="1" s="1"/>
  <c r="CF213" i="1" s="1"/>
  <c r="CF218" i="1" s="1"/>
  <c r="CF223" i="1" s="1"/>
  <c r="CF154" i="1"/>
  <c r="DR218" i="1"/>
  <c r="DR223" i="1" s="1"/>
  <c r="V154" i="1"/>
  <c r="V156" i="1" s="1"/>
  <c r="V158" i="1" s="1"/>
  <c r="V209" i="1" s="1"/>
  <c r="V210" i="1" s="1"/>
  <c r="V213" i="1" s="1"/>
  <c r="V218" i="1" s="1"/>
  <c r="V223" i="1" s="1"/>
  <c r="CY154" i="1"/>
  <c r="CY156" i="1"/>
  <c r="CY158" i="1" s="1"/>
  <c r="CY209" i="1" s="1"/>
  <c r="CY210" i="1" s="1"/>
  <c r="CY213" i="1" s="1"/>
  <c r="CY218" i="1" s="1"/>
  <c r="CY223" i="1" s="1"/>
  <c r="EW154" i="1"/>
  <c r="EW156" i="1" s="1"/>
  <c r="EW158" i="1" s="1"/>
  <c r="EW209" i="1" s="1"/>
  <c r="EW210" i="1" s="1"/>
  <c r="EW213" i="1" s="1"/>
  <c r="EW218" i="1" s="1"/>
  <c r="EW223" i="1" s="1"/>
  <c r="FF154" i="1"/>
  <c r="FF156" i="1"/>
  <c r="FF158" i="1" s="1"/>
  <c r="FF209" i="1" s="1"/>
  <c r="FF210" i="1" s="1"/>
  <c r="FF213" i="1" s="1"/>
  <c r="FF218" i="1" s="1"/>
  <c r="FF223" i="1" s="1"/>
  <c r="BL154" i="1"/>
  <c r="BL156" i="1"/>
  <c r="BL158" i="1" s="1"/>
  <c r="BL209" i="1" s="1"/>
  <c r="BL210" i="1" s="1"/>
  <c r="BL213" i="1" s="1"/>
  <c r="BL218" i="1" s="1"/>
  <c r="BL223" i="1" s="1"/>
  <c r="AU243" i="1"/>
  <c r="AU225" i="1"/>
  <c r="AU233" i="1"/>
  <c r="AU234" i="1"/>
  <c r="AU231" i="1"/>
  <c r="AU235" i="1" s="1"/>
  <c r="AU239" i="1" s="1"/>
  <c r="AU244" i="1" s="1"/>
  <c r="CH154" i="1"/>
  <c r="CH156" i="1" s="1"/>
  <c r="CH158" i="1" s="1"/>
  <c r="CH209" i="1" s="1"/>
  <c r="CH210" i="1" s="1"/>
  <c r="CH213" i="1" s="1"/>
  <c r="CH218" i="1" s="1"/>
  <c r="CH223" i="1" s="1"/>
  <c r="FX243" i="1"/>
  <c r="FX225" i="1"/>
  <c r="FX234" i="1"/>
  <c r="FX233" i="1"/>
  <c r="FX231" i="1"/>
  <c r="FX235" i="1" s="1"/>
  <c r="FX239" i="1" s="1"/>
  <c r="FX244" i="1" s="1"/>
  <c r="ED154" i="1"/>
  <c r="ED156" i="1"/>
  <c r="ED158" i="1" s="1"/>
  <c r="ED209" i="1" s="1"/>
  <c r="ED210" i="1" s="1"/>
  <c r="ED213" i="1" s="1"/>
  <c r="ED218" i="1" s="1"/>
  <c r="ED223" i="1" s="1"/>
  <c r="ER245" i="1"/>
  <c r="FS243" i="1"/>
  <c r="FS225" i="1"/>
  <c r="FS234" i="1"/>
  <c r="FS233" i="1"/>
  <c r="FS231" i="1"/>
  <c r="ET154" i="1"/>
  <c r="ET156" i="1"/>
  <c r="ET158" i="1" s="1"/>
  <c r="ET209" i="1" s="1"/>
  <c r="ET210" i="1" s="1"/>
  <c r="ET213" i="1" s="1"/>
  <c r="ET218" i="1" s="1"/>
  <c r="ET223" i="1" s="1"/>
  <c r="DM154" i="1"/>
  <c r="DM156" i="1" s="1"/>
  <c r="DM158" i="1" s="1"/>
  <c r="DM209" i="1" s="1"/>
  <c r="DM210" i="1" s="1"/>
  <c r="DM213" i="1" s="1"/>
  <c r="DM218" i="1" s="1"/>
  <c r="DM223" i="1" s="1"/>
  <c r="FH154" i="1"/>
  <c r="FH156" i="1"/>
  <c r="FH158" i="1" s="1"/>
  <c r="FH209" i="1" s="1"/>
  <c r="FH210" i="1" s="1"/>
  <c r="FH213" i="1" s="1"/>
  <c r="FH218" i="1" s="1"/>
  <c r="FH223" i="1" s="1"/>
  <c r="AH213" i="1"/>
  <c r="AH218" i="1" s="1"/>
  <c r="AH223" i="1" s="1"/>
  <c r="AH323" i="1"/>
  <c r="AH322" i="1" s="1"/>
  <c r="CA243" i="1"/>
  <c r="CA225" i="1"/>
  <c r="CA234" i="1"/>
  <c r="CA233" i="1"/>
  <c r="CA231" i="1"/>
  <c r="AF154" i="1"/>
  <c r="AF156" i="1"/>
  <c r="AF158" i="1" s="1"/>
  <c r="AF209" i="1" s="1"/>
  <c r="AF210" i="1" s="1"/>
  <c r="AF213" i="1" s="1"/>
  <c r="AF218" i="1" s="1"/>
  <c r="AF223" i="1" s="1"/>
  <c r="CD243" i="1"/>
  <c r="CD225" i="1"/>
  <c r="CD234" i="1"/>
  <c r="CD233" i="1"/>
  <c r="CD231" i="1"/>
  <c r="BZ154" i="1"/>
  <c r="BZ156" i="1" s="1"/>
  <c r="BZ158" i="1" s="1"/>
  <c r="BZ209" i="1" s="1"/>
  <c r="BZ210" i="1" s="1"/>
  <c r="BZ213" i="1" s="1"/>
  <c r="BZ218" i="1" s="1"/>
  <c r="BZ223" i="1" s="1"/>
  <c r="AS154" i="1"/>
  <c r="AS156" i="1" s="1"/>
  <c r="AS158" i="1" s="1"/>
  <c r="AS209" i="1" s="1"/>
  <c r="AS210" i="1" s="1"/>
  <c r="AS213" i="1" s="1"/>
  <c r="AS218" i="1" s="1"/>
  <c r="AS223" i="1" s="1"/>
  <c r="DA243" i="1"/>
  <c r="DA225" i="1"/>
  <c r="DA231" i="1"/>
  <c r="DA234" i="1"/>
  <c r="DA233" i="1"/>
  <c r="DW154" i="1"/>
  <c r="DW156" i="1" s="1"/>
  <c r="DW158" i="1" s="1"/>
  <c r="DW209" i="1" s="1"/>
  <c r="DW210" i="1" s="1"/>
  <c r="DW213" i="1" s="1"/>
  <c r="DW218" i="1" s="1"/>
  <c r="DW223" i="1" s="1"/>
  <c r="CV243" i="1"/>
  <c r="CV225" i="1"/>
  <c r="CV231" i="1"/>
  <c r="CV235" i="1" s="1"/>
  <c r="CV239" i="1" s="1"/>
  <c r="CV244" i="1" s="1"/>
  <c r="CV233" i="1"/>
  <c r="CV234" i="1"/>
  <c r="CH243" i="1" l="1"/>
  <c r="CH225" i="1"/>
  <c r="CH234" i="1"/>
  <c r="CH233" i="1"/>
  <c r="CH231" i="1"/>
  <c r="CH235" i="1" s="1"/>
  <c r="CH239" i="1" s="1"/>
  <c r="CH244" i="1" s="1"/>
  <c r="EO243" i="1"/>
  <c r="EO225" i="1"/>
  <c r="EO233" i="1"/>
  <c r="EO234" i="1"/>
  <c r="EO231" i="1"/>
  <c r="AI243" i="1"/>
  <c r="AI225" i="1"/>
  <c r="AI234" i="1"/>
  <c r="AI233" i="1"/>
  <c r="AI231" i="1"/>
  <c r="AI235" i="1" s="1"/>
  <c r="AI239" i="1" s="1"/>
  <c r="AI244" i="1" s="1"/>
  <c r="V243" i="1"/>
  <c r="V225" i="1"/>
  <c r="V234" i="1"/>
  <c r="V233" i="1"/>
  <c r="V231" i="1"/>
  <c r="EQ243" i="1"/>
  <c r="EQ225" i="1"/>
  <c r="EQ231" i="1"/>
  <c r="EQ233" i="1"/>
  <c r="EQ234" i="1"/>
  <c r="K243" i="1"/>
  <c r="K225" i="1"/>
  <c r="K233" i="1"/>
  <c r="K231" i="1"/>
  <c r="K235" i="1" s="1"/>
  <c r="K239" i="1" s="1"/>
  <c r="K244" i="1" s="1"/>
  <c r="K234" i="1"/>
  <c r="BV243" i="1"/>
  <c r="BV225" i="1"/>
  <c r="BV234" i="1"/>
  <c r="BV233" i="1"/>
  <c r="BV231" i="1"/>
  <c r="AS243" i="1"/>
  <c r="AS225" i="1"/>
  <c r="AS231" i="1"/>
  <c r="AS234" i="1"/>
  <c r="AS233" i="1"/>
  <c r="AA243" i="1"/>
  <c r="AA225" i="1"/>
  <c r="AA231" i="1"/>
  <c r="AA233" i="1"/>
  <c r="AA234" i="1"/>
  <c r="BZ243" i="1"/>
  <c r="BZ225" i="1"/>
  <c r="BZ231" i="1"/>
  <c r="BZ235" i="1" s="1"/>
  <c r="BZ239" i="1" s="1"/>
  <c r="BZ244" i="1" s="1"/>
  <c r="BZ234" i="1"/>
  <c r="BZ233" i="1"/>
  <c r="AL243" i="1"/>
  <c r="AL225" i="1"/>
  <c r="AL234" i="1"/>
  <c r="AL233" i="1"/>
  <c r="AL231" i="1"/>
  <c r="AG243" i="1"/>
  <c r="AG225" i="1"/>
  <c r="AG231" i="1"/>
  <c r="AG234" i="1"/>
  <c r="AG233" i="1"/>
  <c r="AX243" i="1"/>
  <c r="AX225" i="1"/>
  <c r="AX234" i="1"/>
  <c r="AX233" i="1"/>
  <c r="AX231" i="1"/>
  <c r="AX235" i="1" s="1"/>
  <c r="AX239" i="1" s="1"/>
  <c r="AX244" i="1" s="1"/>
  <c r="DV243" i="1"/>
  <c r="DV225" i="1"/>
  <c r="DV231" i="1"/>
  <c r="DV234" i="1"/>
  <c r="DV233" i="1"/>
  <c r="BE243" i="1"/>
  <c r="BE225" i="1"/>
  <c r="BE234" i="1"/>
  <c r="BE233" i="1"/>
  <c r="BE231" i="1"/>
  <c r="BE235" i="1" s="1"/>
  <c r="BE239" i="1" s="1"/>
  <c r="BE244" i="1" s="1"/>
  <c r="BM243" i="1"/>
  <c r="BM225" i="1"/>
  <c r="BM233" i="1"/>
  <c r="BM234" i="1"/>
  <c r="BM231" i="1"/>
  <c r="G243" i="1"/>
  <c r="G225" i="1"/>
  <c r="G231" i="1"/>
  <c r="G233" i="1"/>
  <c r="G234" i="1"/>
  <c r="AN243" i="1"/>
  <c r="AN225" i="1"/>
  <c r="AN234" i="1"/>
  <c r="AN231" i="1"/>
  <c r="AN235" i="1" s="1"/>
  <c r="AN239" i="1" s="1"/>
  <c r="AN244" i="1" s="1"/>
  <c r="AN233" i="1"/>
  <c r="ES243" i="1"/>
  <c r="ES225" i="1"/>
  <c r="ES234" i="1"/>
  <c r="ES231" i="1"/>
  <c r="ES233" i="1"/>
  <c r="FD243" i="1"/>
  <c r="FD225" i="1"/>
  <c r="FD234" i="1"/>
  <c r="FD233" i="1"/>
  <c r="FD231" i="1"/>
  <c r="BX243" i="1"/>
  <c r="BX225" i="1"/>
  <c r="BX233" i="1"/>
  <c r="BX231" i="1"/>
  <c r="BX234" i="1"/>
  <c r="AM243" i="1"/>
  <c r="AM225" i="1"/>
  <c r="AM231" i="1"/>
  <c r="AM235" i="1" s="1"/>
  <c r="AM239" i="1" s="1"/>
  <c r="AM244" i="1" s="1"/>
  <c r="AM233" i="1"/>
  <c r="AM234" i="1"/>
  <c r="FG243" i="1"/>
  <c r="FG225" i="1"/>
  <c r="FG234" i="1"/>
  <c r="FG233" i="1"/>
  <c r="FG231" i="1"/>
  <c r="FE225" i="1"/>
  <c r="FE243" i="1"/>
  <c r="FE233" i="1"/>
  <c r="FE234" i="1"/>
  <c r="FE231" i="1"/>
  <c r="FE235" i="1" s="1"/>
  <c r="FE239" i="1" s="1"/>
  <c r="FE244" i="1" s="1"/>
  <c r="CT243" i="1"/>
  <c r="CT225" i="1"/>
  <c r="CT234" i="1"/>
  <c r="CT233" i="1"/>
  <c r="CT231" i="1"/>
  <c r="CT235" i="1" s="1"/>
  <c r="CT239" i="1" s="1"/>
  <c r="CT244" i="1" s="1"/>
  <c r="BF243" i="1"/>
  <c r="BF225" i="1"/>
  <c r="BF234" i="1"/>
  <c r="BF233" i="1"/>
  <c r="BF231" i="1"/>
  <c r="FB243" i="1"/>
  <c r="FB225" i="1"/>
  <c r="FB233" i="1"/>
  <c r="FB234" i="1"/>
  <c r="FB231" i="1"/>
  <c r="FB235" i="1" s="1"/>
  <c r="FB239" i="1" s="1"/>
  <c r="FB244" i="1" s="1"/>
  <c r="FC243" i="1"/>
  <c r="FC225" i="1"/>
  <c r="FC234" i="1"/>
  <c r="FC233" i="1"/>
  <c r="FC231" i="1"/>
  <c r="AV243" i="1"/>
  <c r="AV225" i="1"/>
  <c r="AV234" i="1"/>
  <c r="AV233" i="1"/>
  <c r="AV231" i="1"/>
  <c r="DT243" i="1"/>
  <c r="DT225" i="1"/>
  <c r="DT233" i="1"/>
  <c r="DT231" i="1"/>
  <c r="DT235" i="1" s="1"/>
  <c r="DT239" i="1" s="1"/>
  <c r="DT244" i="1" s="1"/>
  <c r="DT234" i="1"/>
  <c r="CG243" i="1"/>
  <c r="CG225" i="1"/>
  <c r="CG231" i="1"/>
  <c r="CG235" i="1" s="1"/>
  <c r="CG239" i="1" s="1"/>
  <c r="CG244" i="1" s="1"/>
  <c r="CG233" i="1"/>
  <c r="CG234" i="1"/>
  <c r="EX243" i="1"/>
  <c r="EX225" i="1"/>
  <c r="EX234" i="1"/>
  <c r="EX233" i="1"/>
  <c r="EX231" i="1"/>
  <c r="X243" i="1"/>
  <c r="X245" i="1" s="1"/>
  <c r="X225" i="1"/>
  <c r="X234" i="1"/>
  <c r="X233" i="1"/>
  <c r="X231" i="1"/>
  <c r="X235" i="1" s="1"/>
  <c r="X239" i="1" s="1"/>
  <c r="X244" i="1" s="1"/>
  <c r="FL243" i="1"/>
  <c r="FL225" i="1"/>
  <c r="FL234" i="1"/>
  <c r="FL233" i="1"/>
  <c r="FL231" i="1"/>
  <c r="DW243" i="1"/>
  <c r="DW225" i="1"/>
  <c r="DW234" i="1"/>
  <c r="DW233" i="1"/>
  <c r="DW231" i="1"/>
  <c r="DM243" i="1"/>
  <c r="DM225" i="1"/>
  <c r="DM231" i="1"/>
  <c r="DM234" i="1"/>
  <c r="DM233" i="1"/>
  <c r="EM243" i="1"/>
  <c r="EM225" i="1"/>
  <c r="EM233" i="1"/>
  <c r="EM234" i="1"/>
  <c r="EM231" i="1"/>
  <c r="EM235" i="1" s="1"/>
  <c r="EM239" i="1" s="1"/>
  <c r="EM244" i="1" s="1"/>
  <c r="AC225" i="1"/>
  <c r="AC243" i="1"/>
  <c r="AC233" i="1"/>
  <c r="AC234" i="1"/>
  <c r="AC231" i="1"/>
  <c r="AK243" i="1"/>
  <c r="AK225" i="1"/>
  <c r="AK231" i="1"/>
  <c r="AK234" i="1"/>
  <c r="AK233" i="1"/>
  <c r="EW243" i="1"/>
  <c r="EW225" i="1"/>
  <c r="EW231" i="1"/>
  <c r="EW234" i="1"/>
  <c r="EW233" i="1"/>
  <c r="BI243" i="1"/>
  <c r="BI225" i="1"/>
  <c r="BI231" i="1"/>
  <c r="BI234" i="1"/>
  <c r="BI233" i="1"/>
  <c r="ED243" i="1"/>
  <c r="ED225" i="1"/>
  <c r="ED234" i="1"/>
  <c r="ED233" i="1"/>
  <c r="ED231" i="1"/>
  <c r="DR243" i="1"/>
  <c r="DR225" i="1"/>
  <c r="DR233" i="1"/>
  <c r="DR231" i="1"/>
  <c r="DR234" i="1"/>
  <c r="DE245" i="1"/>
  <c r="DG243" i="1"/>
  <c r="DG225" i="1"/>
  <c r="DG231" i="1"/>
  <c r="DG233" i="1"/>
  <c r="DG234" i="1"/>
  <c r="CE243" i="1"/>
  <c r="CE225" i="1"/>
  <c r="CE233" i="1"/>
  <c r="CE234" i="1"/>
  <c r="CE231" i="1"/>
  <c r="CR243" i="1"/>
  <c r="CR225" i="1"/>
  <c r="CR234" i="1"/>
  <c r="CR233" i="1"/>
  <c r="CR231" i="1"/>
  <c r="CR235" i="1" s="1"/>
  <c r="CR239" i="1" s="1"/>
  <c r="CR244" i="1" s="1"/>
  <c r="CW243" i="1"/>
  <c r="CW225" i="1"/>
  <c r="CW234" i="1"/>
  <c r="CW231" i="1"/>
  <c r="CW235" i="1" s="1"/>
  <c r="CW239" i="1" s="1"/>
  <c r="CW244" i="1" s="1"/>
  <c r="CW233" i="1"/>
  <c r="CN243" i="1"/>
  <c r="CN225" i="1"/>
  <c r="CN233" i="1"/>
  <c r="CN231" i="1"/>
  <c r="CN235" i="1" s="1"/>
  <c r="CN239" i="1" s="1"/>
  <c r="CN244" i="1" s="1"/>
  <c r="CN234" i="1"/>
  <c r="EK243" i="1"/>
  <c r="EK225" i="1"/>
  <c r="EK231" i="1"/>
  <c r="EK235" i="1" s="1"/>
  <c r="EK239" i="1" s="1"/>
  <c r="EK244" i="1" s="1"/>
  <c r="EK234" i="1"/>
  <c r="EK233" i="1"/>
  <c r="BC243" i="1"/>
  <c r="BC225" i="1"/>
  <c r="BC231" i="1"/>
  <c r="BC233" i="1"/>
  <c r="BC234" i="1"/>
  <c r="BO243" i="1"/>
  <c r="BO225" i="1"/>
  <c r="BO234" i="1"/>
  <c r="BO233" i="1"/>
  <c r="BO231" i="1"/>
  <c r="BO235" i="1" s="1"/>
  <c r="BO239" i="1" s="1"/>
  <c r="BO244" i="1" s="1"/>
  <c r="BY225" i="1"/>
  <c r="BY243" i="1"/>
  <c r="BY233" i="1"/>
  <c r="BY234" i="1"/>
  <c r="BY231" i="1"/>
  <c r="DI243" i="1"/>
  <c r="DI225" i="1"/>
  <c r="DI233" i="1"/>
  <c r="DI234" i="1"/>
  <c r="DI231" i="1"/>
  <c r="DI235" i="1" s="1"/>
  <c r="DI239" i="1" s="1"/>
  <c r="DI244" i="1" s="1"/>
  <c r="AU245" i="1"/>
  <c r="FR235" i="1"/>
  <c r="FR239" i="1" s="1"/>
  <c r="FR244" i="1" s="1"/>
  <c r="FR245" i="1" s="1"/>
  <c r="S243" i="1"/>
  <c r="S225" i="1"/>
  <c r="S233" i="1"/>
  <c r="S231" i="1"/>
  <c r="S235" i="1" s="1"/>
  <c r="S239" i="1" s="1"/>
  <c r="S244" i="1" s="1"/>
  <c r="S234" i="1"/>
  <c r="EL243" i="1"/>
  <c r="EL225" i="1"/>
  <c r="EL233" i="1"/>
  <c r="EL234" i="1"/>
  <c r="EL231" i="1"/>
  <c r="EL235" i="1" s="1"/>
  <c r="EL239" i="1" s="1"/>
  <c r="EL244" i="1" s="1"/>
  <c r="FO243" i="1"/>
  <c r="FO225" i="1"/>
  <c r="FO234" i="1"/>
  <c r="FO233" i="1"/>
  <c r="FO231" i="1"/>
  <c r="FU243" i="1"/>
  <c r="FU225" i="1"/>
  <c r="FU234" i="1"/>
  <c r="FU231" i="1"/>
  <c r="FU235" i="1" s="1"/>
  <c r="FU239" i="1" s="1"/>
  <c r="FU244" i="1" s="1"/>
  <c r="FU233" i="1"/>
  <c r="AZ243" i="1"/>
  <c r="AZ225" i="1"/>
  <c r="AZ234" i="1"/>
  <c r="AZ233" i="1"/>
  <c r="AZ231" i="1"/>
  <c r="BL243" i="1"/>
  <c r="BL225" i="1"/>
  <c r="BL234" i="1"/>
  <c r="BL233" i="1"/>
  <c r="BL231" i="1"/>
  <c r="CF243" i="1"/>
  <c r="CF225" i="1"/>
  <c r="CF234" i="1"/>
  <c r="CF233" i="1"/>
  <c r="CF231" i="1"/>
  <c r="AT243" i="1"/>
  <c r="AT245" i="1" s="1"/>
  <c r="AT225" i="1"/>
  <c r="AT234" i="1"/>
  <c r="AT233" i="1"/>
  <c r="AT231" i="1"/>
  <c r="AT235" i="1" s="1"/>
  <c r="AT239" i="1" s="1"/>
  <c r="AT244" i="1" s="1"/>
  <c r="DQ243" i="1"/>
  <c r="DQ225" i="1"/>
  <c r="DQ233" i="1"/>
  <c r="DQ234" i="1"/>
  <c r="DQ231" i="1"/>
  <c r="DQ235" i="1" s="1"/>
  <c r="DQ239" i="1" s="1"/>
  <c r="DQ244" i="1" s="1"/>
  <c r="AQ243" i="1"/>
  <c r="AQ225" i="1"/>
  <c r="AQ231" i="1"/>
  <c r="AQ233" i="1"/>
  <c r="AQ234" i="1"/>
  <c r="DZ243" i="1"/>
  <c r="DZ225" i="1"/>
  <c r="DZ234" i="1"/>
  <c r="DZ233" i="1"/>
  <c r="DZ231" i="1"/>
  <c r="T243" i="1"/>
  <c r="T225" i="1"/>
  <c r="T233" i="1"/>
  <c r="T231" i="1"/>
  <c r="T235" i="1" s="1"/>
  <c r="T239" i="1" s="1"/>
  <c r="T244" i="1" s="1"/>
  <c r="T234" i="1"/>
  <c r="AE243" i="1"/>
  <c r="AE225" i="1"/>
  <c r="AE234" i="1"/>
  <c r="AE233" i="1"/>
  <c r="AE231" i="1"/>
  <c r="FA243" i="1"/>
  <c r="FA225" i="1"/>
  <c r="FA231" i="1"/>
  <c r="FA234" i="1"/>
  <c r="FA233" i="1"/>
  <c r="CO243" i="1"/>
  <c r="CO225" i="1"/>
  <c r="CO231" i="1"/>
  <c r="CO234" i="1"/>
  <c r="CO233" i="1"/>
  <c r="EB243" i="1"/>
  <c r="EB225" i="1"/>
  <c r="EB234" i="1"/>
  <c r="EB233" i="1"/>
  <c r="EB231" i="1"/>
  <c r="EB235" i="1" s="1"/>
  <c r="EB239" i="1" s="1"/>
  <c r="EB244" i="1" s="1"/>
  <c r="AO243" i="1"/>
  <c r="AO225" i="1"/>
  <c r="AO233" i="1"/>
  <c r="AO234" i="1"/>
  <c r="AO231" i="1"/>
  <c r="FK243" i="1"/>
  <c r="FK225" i="1"/>
  <c r="FK233" i="1"/>
  <c r="FK234" i="1"/>
  <c r="FK231" i="1"/>
  <c r="CP243" i="1"/>
  <c r="CP225" i="1"/>
  <c r="CP234" i="1"/>
  <c r="CP233" i="1"/>
  <c r="CP231" i="1"/>
  <c r="AF243" i="1"/>
  <c r="AF225" i="1"/>
  <c r="AF231" i="1"/>
  <c r="AF234" i="1"/>
  <c r="AF233" i="1"/>
  <c r="FT243" i="1"/>
  <c r="FT225" i="1"/>
  <c r="FT231" i="1"/>
  <c r="FT233" i="1"/>
  <c r="FT234" i="1"/>
  <c r="DD243" i="1"/>
  <c r="DD225" i="1"/>
  <c r="DD233" i="1"/>
  <c r="DD231" i="1"/>
  <c r="DD234" i="1"/>
  <c r="BD243" i="1"/>
  <c r="BD245" i="1" s="1"/>
  <c r="BD225" i="1"/>
  <c r="BD234" i="1"/>
  <c r="BD231" i="1"/>
  <c r="BD235" i="1" s="1"/>
  <c r="BD239" i="1" s="1"/>
  <c r="BD244" i="1" s="1"/>
  <c r="BD233" i="1"/>
  <c r="BR243" i="1"/>
  <c r="BR225" i="1"/>
  <c r="BR231" i="1"/>
  <c r="BR233" i="1"/>
  <c r="BR234" i="1"/>
  <c r="H243" i="1"/>
  <c r="H225" i="1"/>
  <c r="H233" i="1"/>
  <c r="H234" i="1"/>
  <c r="H231" i="1"/>
  <c r="AW245" i="1"/>
  <c r="BH243" i="1"/>
  <c r="BH225" i="1"/>
  <c r="BH231" i="1"/>
  <c r="BH234" i="1"/>
  <c r="BH233" i="1"/>
  <c r="DJ243" i="1"/>
  <c r="DJ225" i="1"/>
  <c r="DJ234" i="1"/>
  <c r="DJ233" i="1"/>
  <c r="DJ231" i="1"/>
  <c r="FN243" i="1"/>
  <c r="FN225" i="1"/>
  <c r="FN234" i="1"/>
  <c r="FN233" i="1"/>
  <c r="FN231" i="1"/>
  <c r="D243" i="1"/>
  <c r="D225" i="1"/>
  <c r="D233" i="1"/>
  <c r="D231" i="1"/>
  <c r="D234" i="1"/>
  <c r="BN243" i="1"/>
  <c r="BN225" i="1"/>
  <c r="BN231" i="1"/>
  <c r="BN233" i="1"/>
  <c r="BN234" i="1"/>
  <c r="DS243" i="1"/>
  <c r="DS225" i="1"/>
  <c r="DS234" i="1"/>
  <c r="DS231" i="1"/>
  <c r="DS233" i="1"/>
  <c r="EG225" i="1"/>
  <c r="EG243" i="1"/>
  <c r="EG231" i="1"/>
  <c r="EG235" i="1" s="1"/>
  <c r="EG239" i="1" s="1"/>
  <c r="EG244" i="1" s="1"/>
  <c r="EG233" i="1"/>
  <c r="EG234" i="1"/>
  <c r="ET243" i="1"/>
  <c r="ET225" i="1"/>
  <c r="ET234" i="1"/>
  <c r="ET233" i="1"/>
  <c r="ET231" i="1"/>
  <c r="FF243" i="1"/>
  <c r="FF225" i="1"/>
  <c r="FF234" i="1"/>
  <c r="FF233" i="1"/>
  <c r="FF231" i="1"/>
  <c r="FF235" i="1" s="1"/>
  <c r="FF239" i="1" s="1"/>
  <c r="FF244" i="1" s="1"/>
  <c r="AD243" i="1"/>
  <c r="AD225" i="1"/>
  <c r="AD231" i="1"/>
  <c r="AD233" i="1"/>
  <c r="AD234" i="1"/>
  <c r="CU235" i="1"/>
  <c r="CU239" i="1" s="1"/>
  <c r="CU244" i="1" s="1"/>
  <c r="P243" i="1"/>
  <c r="P225" i="1"/>
  <c r="P234" i="1"/>
  <c r="P233" i="1"/>
  <c r="P231" i="1"/>
  <c r="EZ243" i="1"/>
  <c r="EZ245" i="1" s="1"/>
  <c r="EZ225" i="1"/>
  <c r="EZ233" i="1"/>
  <c r="EZ231" i="1"/>
  <c r="EZ235" i="1" s="1"/>
  <c r="EZ239" i="1" s="1"/>
  <c r="EZ244" i="1" s="1"/>
  <c r="EZ234" i="1"/>
  <c r="FW243" i="1"/>
  <c r="FW225" i="1"/>
  <c r="FW231" i="1"/>
  <c r="FW234" i="1"/>
  <c r="FW233" i="1"/>
  <c r="AR243" i="1"/>
  <c r="AR225" i="1"/>
  <c r="AR233" i="1"/>
  <c r="AR231" i="1"/>
  <c r="AR234" i="1"/>
  <c r="FM243" i="1"/>
  <c r="FM225" i="1"/>
  <c r="FM231" i="1"/>
  <c r="FM235" i="1" s="1"/>
  <c r="FM239" i="1" s="1"/>
  <c r="FM244" i="1" s="1"/>
  <c r="FM234" i="1"/>
  <c r="FM233" i="1"/>
  <c r="C222" i="1"/>
  <c r="FZ222" i="1" s="1"/>
  <c r="FZ197" i="1"/>
  <c r="BP243" i="1"/>
  <c r="BP225" i="1"/>
  <c r="BP231" i="1"/>
  <c r="BP235" i="1" s="1"/>
  <c r="BP239" i="1" s="1"/>
  <c r="BP244" i="1" s="1"/>
  <c r="BP234" i="1"/>
  <c r="BP233" i="1"/>
  <c r="Z235" i="1"/>
  <c r="Z239" i="1" s="1"/>
  <c r="Z244" i="1" s="1"/>
  <c r="M243" i="1"/>
  <c r="M225" i="1"/>
  <c r="M231" i="1"/>
  <c r="M235" i="1" s="1"/>
  <c r="M239" i="1" s="1"/>
  <c r="M244" i="1" s="1"/>
  <c r="M234" i="1"/>
  <c r="M233" i="1"/>
  <c r="FQ225" i="1"/>
  <c r="FQ243" i="1"/>
  <c r="FQ233" i="1"/>
  <c r="FQ234" i="1"/>
  <c r="FQ231" i="1"/>
  <c r="BS243" i="1"/>
  <c r="BS245" i="1" s="1"/>
  <c r="BS225" i="1"/>
  <c r="BS233" i="1"/>
  <c r="BS234" i="1"/>
  <c r="BS231" i="1"/>
  <c r="BS235" i="1" s="1"/>
  <c r="BS239" i="1" s="1"/>
  <c r="BS244" i="1" s="1"/>
  <c r="FI243" i="1"/>
  <c r="FI225" i="1"/>
  <c r="FI234" i="1"/>
  <c r="FI233" i="1"/>
  <c r="FI231" i="1"/>
  <c r="FH243" i="1"/>
  <c r="FH225" i="1"/>
  <c r="FH234" i="1"/>
  <c r="FH233" i="1"/>
  <c r="FH231" i="1"/>
  <c r="DA235" i="1"/>
  <c r="DA239" i="1" s="1"/>
  <c r="DA244" i="1" s="1"/>
  <c r="DA245" i="1"/>
  <c r="CA235" i="1"/>
  <c r="CA239" i="1" s="1"/>
  <c r="CA244" i="1" s="1"/>
  <c r="DB235" i="1"/>
  <c r="DB239" i="1" s="1"/>
  <c r="DB244" i="1" s="1"/>
  <c r="DX235" i="1"/>
  <c r="DX239" i="1" s="1"/>
  <c r="DX244" i="1" s="1"/>
  <c r="DX245" i="1" s="1"/>
  <c r="DP235" i="1"/>
  <c r="DP239" i="1" s="1"/>
  <c r="DP244" i="1" s="1"/>
  <c r="EC245" i="1"/>
  <c r="EF243" i="1"/>
  <c r="EF225" i="1"/>
  <c r="EF234" i="1"/>
  <c r="EF233" i="1"/>
  <c r="EF231" i="1"/>
  <c r="CX243" i="1"/>
  <c r="CX225" i="1"/>
  <c r="CX234" i="1"/>
  <c r="CX231" i="1"/>
  <c r="CX233" i="1"/>
  <c r="J243" i="1"/>
  <c r="J225" i="1"/>
  <c r="J234" i="1"/>
  <c r="J233" i="1"/>
  <c r="J231" i="1"/>
  <c r="EU243" i="1"/>
  <c r="EU225" i="1"/>
  <c r="EU231" i="1"/>
  <c r="EU234" i="1"/>
  <c r="EU233" i="1"/>
  <c r="FP243" i="1"/>
  <c r="FP225" i="1"/>
  <c r="FP233" i="1"/>
  <c r="FP231" i="1"/>
  <c r="FP234" i="1"/>
  <c r="FS235" i="1"/>
  <c r="FS239" i="1" s="1"/>
  <c r="FS244" i="1" s="1"/>
  <c r="FX245" i="1"/>
  <c r="CU245" i="1"/>
  <c r="CL243" i="1"/>
  <c r="CL225" i="1"/>
  <c r="CL234" i="1"/>
  <c r="CL233" i="1"/>
  <c r="CL231" i="1"/>
  <c r="AB243" i="1"/>
  <c r="AB245" i="1" s="1"/>
  <c r="AB225" i="1"/>
  <c r="AB233" i="1"/>
  <c r="AB231" i="1"/>
  <c r="AB235" i="1" s="1"/>
  <c r="AB239" i="1" s="1"/>
  <c r="AB244" i="1" s="1"/>
  <c r="AB234" i="1"/>
  <c r="DU225" i="1"/>
  <c r="DU243" i="1"/>
  <c r="DU231" i="1"/>
  <c r="DU233" i="1"/>
  <c r="DU234" i="1"/>
  <c r="EV243" i="1"/>
  <c r="EV225" i="1"/>
  <c r="EV233" i="1"/>
  <c r="EV234" i="1"/>
  <c r="EV231" i="1"/>
  <c r="U243" i="1"/>
  <c r="U225" i="1"/>
  <c r="U231" i="1"/>
  <c r="U235" i="1" s="1"/>
  <c r="U239" i="1" s="1"/>
  <c r="U244" i="1" s="1"/>
  <c r="U234" i="1"/>
  <c r="U233" i="1"/>
  <c r="E243" i="1"/>
  <c r="E225" i="1"/>
  <c r="E233" i="1"/>
  <c r="E234" i="1"/>
  <c r="E231" i="1"/>
  <c r="E235" i="1" s="1"/>
  <c r="E239" i="1" s="1"/>
  <c r="E244" i="1" s="1"/>
  <c r="EN243" i="1"/>
  <c r="EN225" i="1"/>
  <c r="EN234" i="1"/>
  <c r="EN233" i="1"/>
  <c r="EN231" i="1"/>
  <c r="EN235" i="1" s="1"/>
  <c r="EN239" i="1" s="1"/>
  <c r="EN244" i="1" s="1"/>
  <c r="DO243" i="1"/>
  <c r="DO225" i="1"/>
  <c r="DO233" i="1"/>
  <c r="DO234" i="1"/>
  <c r="DO231" i="1"/>
  <c r="EE243" i="1"/>
  <c r="EE225" i="1"/>
  <c r="EE231" i="1"/>
  <c r="EE233" i="1"/>
  <c r="EE234" i="1"/>
  <c r="BT245" i="1"/>
  <c r="FZ115" i="1"/>
  <c r="C120" i="1"/>
  <c r="BU245" i="1"/>
  <c r="EP235" i="1"/>
  <c r="EP239" i="1" s="1"/>
  <c r="EP244" i="1" s="1"/>
  <c r="EP245" i="1" s="1"/>
  <c r="Y235" i="1"/>
  <c r="Y239" i="1" s="1"/>
  <c r="Y244" i="1" s="1"/>
  <c r="BB243" i="1"/>
  <c r="BB225" i="1"/>
  <c r="BB231" i="1"/>
  <c r="BB234" i="1"/>
  <c r="BB233" i="1"/>
  <c r="BQ243" i="1"/>
  <c r="BQ225" i="1"/>
  <c r="BQ234" i="1"/>
  <c r="BQ231" i="1"/>
  <c r="BQ235" i="1" s="1"/>
  <c r="BQ239" i="1" s="1"/>
  <c r="BQ244" i="1" s="1"/>
  <c r="BQ233" i="1"/>
  <c r="CQ243" i="1"/>
  <c r="CQ225" i="1"/>
  <c r="CQ233" i="1"/>
  <c r="CQ234" i="1"/>
  <c r="CQ231" i="1"/>
  <c r="BK243" i="1"/>
  <c r="BK225" i="1"/>
  <c r="BK231" i="1"/>
  <c r="BK233" i="1"/>
  <c r="BK234" i="1"/>
  <c r="EI243" i="1"/>
  <c r="EI225" i="1"/>
  <c r="EI234" i="1"/>
  <c r="EI233" i="1"/>
  <c r="EI231" i="1"/>
  <c r="CY243" i="1"/>
  <c r="CY225" i="1"/>
  <c r="CY234" i="1"/>
  <c r="CY233" i="1"/>
  <c r="CY231" i="1"/>
  <c r="AY243" i="1"/>
  <c r="AY225" i="1"/>
  <c r="AY231" i="1"/>
  <c r="AY233" i="1"/>
  <c r="AY234" i="1"/>
  <c r="CB243" i="1"/>
  <c r="CB225" i="1"/>
  <c r="CB234" i="1"/>
  <c r="CB233" i="1"/>
  <c r="CB231" i="1"/>
  <c r="O243" i="1"/>
  <c r="O225" i="1"/>
  <c r="O231" i="1"/>
  <c r="O235" i="1" s="1"/>
  <c r="O239" i="1" s="1"/>
  <c r="O244" i="1" s="1"/>
  <c r="O233" i="1"/>
  <c r="O234" i="1"/>
  <c r="BW243" i="1"/>
  <c r="BW225" i="1"/>
  <c r="BW233" i="1"/>
  <c r="BW234" i="1"/>
  <c r="BW231" i="1"/>
  <c r="BW235" i="1" s="1"/>
  <c r="BW239" i="1" s="1"/>
  <c r="BW244" i="1" s="1"/>
  <c r="EA243" i="1"/>
  <c r="EA225" i="1"/>
  <c r="EA233" i="1"/>
  <c r="EA234" i="1"/>
  <c r="EA231" i="1"/>
  <c r="EA235" i="1" s="1"/>
  <c r="EA239" i="1" s="1"/>
  <c r="EA244" i="1" s="1"/>
  <c r="FJ243" i="1"/>
  <c r="FJ225" i="1"/>
  <c r="FJ234" i="1"/>
  <c r="FJ233" i="1"/>
  <c r="FJ231" i="1"/>
  <c r="BJ243" i="1"/>
  <c r="BJ225" i="1"/>
  <c r="BJ231" i="1"/>
  <c r="BJ234" i="1"/>
  <c r="BJ233" i="1"/>
  <c r="Z245" i="1"/>
  <c r="F243" i="1"/>
  <c r="F245" i="1" s="1"/>
  <c r="F225" i="1"/>
  <c r="F234" i="1"/>
  <c r="F233" i="1"/>
  <c r="F231" i="1"/>
  <c r="F235" i="1" s="1"/>
  <c r="F239" i="1" s="1"/>
  <c r="F244" i="1" s="1"/>
  <c r="Q243" i="1"/>
  <c r="Q225" i="1"/>
  <c r="Q231" i="1"/>
  <c r="Q235" i="1" s="1"/>
  <c r="Q239" i="1" s="1"/>
  <c r="Q244" i="1" s="1"/>
  <c r="Q234" i="1"/>
  <c r="Q233" i="1"/>
  <c r="DN243" i="1"/>
  <c r="DN225" i="1"/>
  <c r="DN234" i="1"/>
  <c r="DN233" i="1"/>
  <c r="DN231" i="1"/>
  <c r="EJ243" i="1"/>
  <c r="EJ225" i="1"/>
  <c r="EJ234" i="1"/>
  <c r="EJ231" i="1"/>
  <c r="EJ233" i="1"/>
  <c r="Y245" i="1"/>
  <c r="DB245" i="1"/>
  <c r="DP245" i="1"/>
  <c r="AJ243" i="1"/>
  <c r="AJ225" i="1"/>
  <c r="AJ234" i="1"/>
  <c r="AJ233" i="1"/>
  <c r="AJ231" i="1"/>
  <c r="EH243" i="1"/>
  <c r="EH225" i="1"/>
  <c r="EH231" i="1"/>
  <c r="EH233" i="1"/>
  <c r="EH234" i="1"/>
  <c r="CM243" i="1"/>
  <c r="CM225" i="1"/>
  <c r="CM231" i="1"/>
  <c r="CM233" i="1"/>
  <c r="CM234" i="1"/>
  <c r="R243" i="1"/>
  <c r="R225" i="1"/>
  <c r="R234" i="1"/>
  <c r="R233" i="1"/>
  <c r="R231" i="1"/>
  <c r="BG243" i="1"/>
  <c r="BG245" i="1" s="1"/>
  <c r="BG225" i="1"/>
  <c r="BG233" i="1"/>
  <c r="BG231" i="1"/>
  <c r="BG235" i="1" s="1"/>
  <c r="BG239" i="1" s="1"/>
  <c r="BG244" i="1" s="1"/>
  <c r="BG234" i="1"/>
  <c r="DK226" i="1"/>
  <c r="DK243" i="1"/>
  <c r="DK225" i="1"/>
  <c r="DK233" i="1"/>
  <c r="DK231" i="1"/>
  <c r="DK235" i="1" s="1"/>
  <c r="DK239" i="1" s="1"/>
  <c r="DK244" i="1" s="1"/>
  <c r="DK234" i="1"/>
  <c r="FV243" i="1"/>
  <c r="FV225" i="1"/>
  <c r="FV234" i="1"/>
  <c r="FV233" i="1"/>
  <c r="FV231" i="1"/>
  <c r="FV235" i="1" s="1"/>
  <c r="FV239" i="1" s="1"/>
  <c r="FV244" i="1" s="1"/>
  <c r="CA245" i="1"/>
  <c r="CV245" i="1"/>
  <c r="CD235" i="1"/>
  <c r="CD239" i="1" s="1"/>
  <c r="CD244" i="1" s="1"/>
  <c r="CD245" i="1" s="1"/>
  <c r="FS245" i="1"/>
  <c r="DE235" i="1"/>
  <c r="DE239" i="1" s="1"/>
  <c r="DE244" i="1" s="1"/>
  <c r="W235" i="1"/>
  <c r="W239" i="1" s="1"/>
  <c r="W244" i="1" s="1"/>
  <c r="W245" i="1" s="1"/>
  <c r="C119" i="1"/>
  <c r="FZ119" i="1" s="1"/>
  <c r="FZ109" i="1"/>
  <c r="DY245" i="1"/>
  <c r="CJ243" i="1"/>
  <c r="CJ225" i="1"/>
  <c r="CJ234" i="1"/>
  <c r="CJ231" i="1"/>
  <c r="CJ233" i="1"/>
  <c r="DF243" i="1"/>
  <c r="DF225" i="1"/>
  <c r="DF231" i="1"/>
  <c r="DF234" i="1"/>
  <c r="DF233" i="1"/>
  <c r="CI243" i="1"/>
  <c r="CI225" i="1"/>
  <c r="CI231" i="1"/>
  <c r="CI233" i="1"/>
  <c r="CI234" i="1"/>
  <c r="CZ243" i="1"/>
  <c r="CZ225" i="1"/>
  <c r="CZ234" i="1"/>
  <c r="CZ233" i="1"/>
  <c r="CZ231" i="1"/>
  <c r="AH243" i="1"/>
  <c r="AH225" i="1"/>
  <c r="AH234" i="1"/>
  <c r="AH233" i="1"/>
  <c r="AH231" i="1"/>
  <c r="ER275" i="1"/>
  <c r="ER250" i="1"/>
  <c r="ER256" i="1" s="1"/>
  <c r="ER259" i="1" s="1"/>
  <c r="EY243" i="1"/>
  <c r="EY225" i="1"/>
  <c r="EY233" i="1"/>
  <c r="EY231" i="1"/>
  <c r="EY235" i="1" s="1"/>
  <c r="EY239" i="1" s="1"/>
  <c r="EY244" i="1" s="1"/>
  <c r="EY234" i="1"/>
  <c r="N243" i="1"/>
  <c r="N225" i="1"/>
  <c r="N234" i="1"/>
  <c r="N233" i="1"/>
  <c r="N231" i="1"/>
  <c r="CC243" i="1"/>
  <c r="CC225" i="1"/>
  <c r="CC233" i="1"/>
  <c r="CC231" i="1"/>
  <c r="CC235" i="1" s="1"/>
  <c r="CC239" i="1" s="1"/>
  <c r="CC244" i="1" s="1"/>
  <c r="CC234" i="1"/>
  <c r="CK243" i="1"/>
  <c r="CK225" i="1"/>
  <c r="CK234" i="1"/>
  <c r="CK231" i="1"/>
  <c r="CK233" i="1"/>
  <c r="DC235" i="1"/>
  <c r="DC239" i="1" s="1"/>
  <c r="DC244" i="1" s="1"/>
  <c r="DC245" i="1" s="1"/>
  <c r="CS235" i="1"/>
  <c r="CS239" i="1" s="1"/>
  <c r="CS244" i="1" s="1"/>
  <c r="CS245" i="1" s="1"/>
  <c r="BY328" i="1"/>
  <c r="BY322" i="1"/>
  <c r="DH243" i="1"/>
  <c r="DH245" i="1" s="1"/>
  <c r="DH225" i="1"/>
  <c r="DH234" i="1"/>
  <c r="DH233" i="1"/>
  <c r="DH231" i="1"/>
  <c r="DH235" i="1" s="1"/>
  <c r="DH239" i="1" s="1"/>
  <c r="DH244" i="1" s="1"/>
  <c r="BA243" i="1"/>
  <c r="BA225" i="1"/>
  <c r="BA233" i="1"/>
  <c r="BA234" i="1"/>
  <c r="BA231" i="1"/>
  <c r="L243" i="1"/>
  <c r="L225" i="1"/>
  <c r="L233" i="1"/>
  <c r="L231" i="1"/>
  <c r="L234" i="1"/>
  <c r="AP243" i="1"/>
  <c r="AP225" i="1"/>
  <c r="AP234" i="1"/>
  <c r="AP233" i="1"/>
  <c r="AP231" i="1"/>
  <c r="AP235" i="1" s="1"/>
  <c r="AP239" i="1" s="1"/>
  <c r="AP244" i="1" s="1"/>
  <c r="I243" i="1"/>
  <c r="I225" i="1"/>
  <c r="I234" i="1"/>
  <c r="I233" i="1"/>
  <c r="I231" i="1"/>
  <c r="I235" i="1" s="1"/>
  <c r="I239" i="1" s="1"/>
  <c r="I244" i="1" s="1"/>
  <c r="DL243" i="1"/>
  <c r="DL225" i="1"/>
  <c r="DL234" i="1"/>
  <c r="DL233" i="1"/>
  <c r="DL231" i="1"/>
  <c r="W250" i="1" l="1"/>
  <c r="W256" i="1" s="1"/>
  <c r="W259" i="1" s="1"/>
  <c r="W275" i="1"/>
  <c r="EP275" i="1"/>
  <c r="EP250" i="1"/>
  <c r="EP256" i="1" s="1"/>
  <c r="EP259" i="1" s="1"/>
  <c r="CD275" i="1"/>
  <c r="CD250" i="1"/>
  <c r="CD256" i="1" s="1"/>
  <c r="CD259" i="1" s="1"/>
  <c r="CS275" i="1"/>
  <c r="CS250" i="1"/>
  <c r="CS256" i="1" s="1"/>
  <c r="CS259" i="1" s="1"/>
  <c r="DX275" i="1"/>
  <c r="DX250" i="1"/>
  <c r="DX256" i="1" s="1"/>
  <c r="DX259" i="1" s="1"/>
  <c r="FR275" i="1"/>
  <c r="FR250" i="1"/>
  <c r="FR256" i="1" s="1"/>
  <c r="FR259" i="1" s="1"/>
  <c r="DC275" i="1"/>
  <c r="DC250" i="1"/>
  <c r="DC256" i="1" s="1"/>
  <c r="DC259" i="1" s="1"/>
  <c r="BG275" i="1"/>
  <c r="BG250" i="1"/>
  <c r="BG256" i="1" s="1"/>
  <c r="BG259" i="1" s="1"/>
  <c r="AB250" i="1"/>
  <c r="AB256" i="1" s="1"/>
  <c r="AB259" i="1" s="1"/>
  <c r="AB275" i="1"/>
  <c r="CI245" i="1"/>
  <c r="FV245" i="1"/>
  <c r="R235" i="1"/>
  <c r="R239" i="1" s="1"/>
  <c r="R244" i="1" s="1"/>
  <c r="EH235" i="1"/>
  <c r="EH239" i="1" s="1"/>
  <c r="EH244" i="1" s="1"/>
  <c r="EH245" i="1" s="1"/>
  <c r="EJ235" i="1"/>
  <c r="EJ239" i="1" s="1"/>
  <c r="EJ244" i="1" s="1"/>
  <c r="EI235" i="1"/>
  <c r="EI239" i="1" s="1"/>
  <c r="EI244" i="1" s="1"/>
  <c r="CL235" i="1"/>
  <c r="CL239" i="1" s="1"/>
  <c r="CL244" i="1" s="1"/>
  <c r="CX235" i="1"/>
  <c r="CX239" i="1" s="1"/>
  <c r="CX244" i="1" s="1"/>
  <c r="P235" i="1"/>
  <c r="P239" i="1" s="1"/>
  <c r="P244" i="1" s="1"/>
  <c r="EG245" i="1"/>
  <c r="EB245" i="1"/>
  <c r="AE235" i="1"/>
  <c r="AE239" i="1" s="1"/>
  <c r="AE244" i="1" s="1"/>
  <c r="AE245" i="1" s="1"/>
  <c r="DQ245" i="1"/>
  <c r="BL235" i="1"/>
  <c r="BL239" i="1" s="1"/>
  <c r="BL244" i="1" s="1"/>
  <c r="BL245" i="1" s="1"/>
  <c r="EL245" i="1"/>
  <c r="DI245" i="1"/>
  <c r="CR245" i="1"/>
  <c r="BI235" i="1"/>
  <c r="BI239" i="1" s="1"/>
  <c r="BI244" i="1" s="1"/>
  <c r="BI245" i="1" s="1"/>
  <c r="FB245" i="1"/>
  <c r="G235" i="1"/>
  <c r="G239" i="1" s="1"/>
  <c r="G244" i="1" s="1"/>
  <c r="G245" i="1" s="1"/>
  <c r="BE245" i="1"/>
  <c r="BV235" i="1"/>
  <c r="BV239" i="1" s="1"/>
  <c r="BV244" i="1" s="1"/>
  <c r="EQ235" i="1"/>
  <c r="EQ239" i="1" s="1"/>
  <c r="EQ244" i="1" s="1"/>
  <c r="EQ245" i="1" s="1"/>
  <c r="AI245" i="1"/>
  <c r="DL235" i="1"/>
  <c r="DL239" i="1" s="1"/>
  <c r="DL244" i="1" s="1"/>
  <c r="DL245" i="1" s="1"/>
  <c r="CK235" i="1"/>
  <c r="CK239" i="1" s="1"/>
  <c r="CK244" i="1" s="1"/>
  <c r="CK245" i="1" s="1"/>
  <c r="Q245" i="1"/>
  <c r="FJ235" i="1"/>
  <c r="FJ239" i="1" s="1"/>
  <c r="FJ244" i="1" s="1"/>
  <c r="FJ245" i="1" s="1"/>
  <c r="DO235" i="1"/>
  <c r="DO239" i="1" s="1"/>
  <c r="DO244" i="1" s="1"/>
  <c r="D235" i="1"/>
  <c r="D239" i="1" s="1"/>
  <c r="D244" i="1" s="1"/>
  <c r="D245" i="1" s="1"/>
  <c r="DD235" i="1"/>
  <c r="DD239" i="1" s="1"/>
  <c r="DD244" i="1" s="1"/>
  <c r="AF235" i="1"/>
  <c r="AF239" i="1" s="1"/>
  <c r="AF244" i="1" s="1"/>
  <c r="AF245" i="1" s="1"/>
  <c r="BY235" i="1"/>
  <c r="BY239" i="1" s="1"/>
  <c r="BY244" i="1" s="1"/>
  <c r="BC235" i="1"/>
  <c r="BC239" i="1" s="1"/>
  <c r="BC244" i="1" s="1"/>
  <c r="CE235" i="1"/>
  <c r="CE239" i="1" s="1"/>
  <c r="CE244" i="1" s="1"/>
  <c r="DR235" i="1"/>
  <c r="DR239" i="1" s="1"/>
  <c r="DR244" i="1" s="1"/>
  <c r="AC235" i="1"/>
  <c r="AC239" i="1" s="1"/>
  <c r="AC244" i="1" s="1"/>
  <c r="DM235" i="1"/>
  <c r="DM239" i="1" s="1"/>
  <c r="DM244" i="1" s="1"/>
  <c r="DM245" i="1" s="1"/>
  <c r="BF235" i="1"/>
  <c r="BF239" i="1" s="1"/>
  <c r="BF244" i="1" s="1"/>
  <c r="AM245" i="1"/>
  <c r="ES235" i="1"/>
  <c r="ES239" i="1" s="1"/>
  <c r="ES244" i="1" s="1"/>
  <c r="AG235" i="1"/>
  <c r="AG239" i="1" s="1"/>
  <c r="AG244" i="1" s="1"/>
  <c r="BZ245" i="1"/>
  <c r="EO235" i="1"/>
  <c r="EO239" i="1" s="1"/>
  <c r="EO244" i="1" s="1"/>
  <c r="EO245" i="1" s="1"/>
  <c r="BD275" i="1"/>
  <c r="BD250" i="1"/>
  <c r="BD256" i="1" s="1"/>
  <c r="BD259" i="1" s="1"/>
  <c r="DA275" i="1"/>
  <c r="DA250" i="1"/>
  <c r="DA256" i="1" s="1"/>
  <c r="DA259" i="1" s="1"/>
  <c r="DZ245" i="1"/>
  <c r="FU245" i="1"/>
  <c r="CN245" i="1"/>
  <c r="FE245" i="1"/>
  <c r="DY250" i="1"/>
  <c r="DY256" i="1" s="1"/>
  <c r="DY259" i="1" s="1"/>
  <c r="DY275" i="1"/>
  <c r="EZ275" i="1"/>
  <c r="EZ250" i="1"/>
  <c r="EZ256" i="1" s="1"/>
  <c r="EZ259" i="1" s="1"/>
  <c r="DE275" i="1"/>
  <c r="DE250" i="1"/>
  <c r="DE256" i="1" s="1"/>
  <c r="DE259" i="1" s="1"/>
  <c r="AP245" i="1"/>
  <c r="CZ235" i="1"/>
  <c r="CZ239" i="1" s="1"/>
  <c r="CZ244" i="1" s="1"/>
  <c r="DF235" i="1"/>
  <c r="DF239" i="1" s="1"/>
  <c r="DF244" i="1" s="1"/>
  <c r="AJ235" i="1"/>
  <c r="AJ239" i="1" s="1"/>
  <c r="AJ244" i="1" s="1"/>
  <c r="EJ245" i="1"/>
  <c r="BW245" i="1"/>
  <c r="BU275" i="1"/>
  <c r="BU250" i="1"/>
  <c r="BU256" i="1" s="1"/>
  <c r="BU259" i="1" s="1"/>
  <c r="E245" i="1"/>
  <c r="EU235" i="1"/>
  <c r="EU239" i="1" s="1"/>
  <c r="EU244" i="1" s="1"/>
  <c r="CX245" i="1"/>
  <c r="FF245" i="1"/>
  <c r="DS235" i="1"/>
  <c r="DS239" i="1" s="1"/>
  <c r="DS244" i="1" s="1"/>
  <c r="AO235" i="1"/>
  <c r="AO239" i="1" s="1"/>
  <c r="AO244" i="1" s="1"/>
  <c r="AO245" i="1" s="1"/>
  <c r="CO235" i="1"/>
  <c r="CO239" i="1" s="1"/>
  <c r="CO244" i="1" s="1"/>
  <c r="FO235" i="1"/>
  <c r="FO239" i="1" s="1"/>
  <c r="FO244" i="1" s="1"/>
  <c r="BC245" i="1"/>
  <c r="FC235" i="1"/>
  <c r="FC239" i="1" s="1"/>
  <c r="FC244" i="1" s="1"/>
  <c r="BX235" i="1"/>
  <c r="BX239" i="1" s="1"/>
  <c r="BX244" i="1" s="1"/>
  <c r="BM235" i="1"/>
  <c r="BM239" i="1" s="1"/>
  <c r="BM244" i="1" s="1"/>
  <c r="BM245" i="1" s="1"/>
  <c r="DV235" i="1"/>
  <c r="DV239" i="1" s="1"/>
  <c r="DV244" i="1" s="1"/>
  <c r="AG245" i="1"/>
  <c r="V235" i="1"/>
  <c r="V239" i="1" s="1"/>
  <c r="V244" i="1" s="1"/>
  <c r="FS275" i="1"/>
  <c r="FS250" i="1"/>
  <c r="FS256" i="1" s="1"/>
  <c r="FS259" i="1" s="1"/>
  <c r="R245" i="1"/>
  <c r="DN235" i="1"/>
  <c r="DN239" i="1" s="1"/>
  <c r="DN244" i="1" s="1"/>
  <c r="DN245" i="1" s="1"/>
  <c r="AY235" i="1"/>
  <c r="AY239" i="1" s="1"/>
  <c r="AY244" i="1" s="1"/>
  <c r="EI245" i="1"/>
  <c r="C163" i="1"/>
  <c r="C164" i="1" s="1"/>
  <c r="C165" i="1" s="1"/>
  <c r="FZ120" i="1"/>
  <c r="FZ121" i="1" s="1"/>
  <c r="C152" i="1"/>
  <c r="C124" i="1"/>
  <c r="C180" i="1"/>
  <c r="C184" i="1" s="1"/>
  <c r="C186" i="1" s="1"/>
  <c r="DU235" i="1"/>
  <c r="DU239" i="1" s="1"/>
  <c r="DU244" i="1" s="1"/>
  <c r="DU245" i="1" s="1"/>
  <c r="CL245" i="1"/>
  <c r="EF235" i="1"/>
  <c r="EF239" i="1" s="1"/>
  <c r="EF244" i="1" s="1"/>
  <c r="FH235" i="1"/>
  <c r="FH239" i="1" s="1"/>
  <c r="FH244" i="1" s="1"/>
  <c r="M245" i="1"/>
  <c r="FW235" i="1"/>
  <c r="FW239" i="1" s="1"/>
  <c r="FW244" i="1" s="1"/>
  <c r="P245" i="1"/>
  <c r="ET235" i="1"/>
  <c r="ET239" i="1" s="1"/>
  <c r="ET244" i="1" s="1"/>
  <c r="ET245" i="1" s="1"/>
  <c r="BR235" i="1"/>
  <c r="BR239" i="1" s="1"/>
  <c r="BR244" i="1" s="1"/>
  <c r="DD245" i="1"/>
  <c r="BY245" i="1"/>
  <c r="DR245" i="1"/>
  <c r="AC245" i="1"/>
  <c r="DW235" i="1"/>
  <c r="DW239" i="1" s="1"/>
  <c r="DW244" i="1" s="1"/>
  <c r="DW245" i="1" s="1"/>
  <c r="CG245" i="1"/>
  <c r="FG235" i="1"/>
  <c r="FG239" i="1" s="1"/>
  <c r="FG244" i="1" s="1"/>
  <c r="ES245" i="1"/>
  <c r="AL235" i="1"/>
  <c r="AL239" i="1" s="1"/>
  <c r="AL244" i="1" s="1"/>
  <c r="AL245" i="1" s="1"/>
  <c r="AA235" i="1"/>
  <c r="AA239" i="1" s="1"/>
  <c r="AA244" i="1" s="1"/>
  <c r="BV245" i="1"/>
  <c r="L235" i="1"/>
  <c r="L239" i="1" s="1"/>
  <c r="L244" i="1" s="1"/>
  <c r="DF245" i="1"/>
  <c r="DK245" i="1"/>
  <c r="DO245" i="1"/>
  <c r="CU275" i="1"/>
  <c r="CU250" i="1"/>
  <c r="CU256" i="1" s="1"/>
  <c r="CU259" i="1" s="1"/>
  <c r="EU245" i="1"/>
  <c r="FN235" i="1"/>
  <c r="FN239" i="1" s="1"/>
  <c r="FN244" i="1" s="1"/>
  <c r="BH235" i="1"/>
  <c r="BH239" i="1" s="1"/>
  <c r="BH244" i="1" s="1"/>
  <c r="BH245" i="1" s="1"/>
  <c r="CP235" i="1"/>
  <c r="CP239" i="1" s="1"/>
  <c r="CP244" i="1" s="1"/>
  <c r="CO245" i="1"/>
  <c r="AQ235" i="1"/>
  <c r="AQ239" i="1" s="1"/>
  <c r="AQ244" i="1" s="1"/>
  <c r="AZ235" i="1"/>
  <c r="AZ239" i="1" s="1"/>
  <c r="AZ244" i="1" s="1"/>
  <c r="S245" i="1"/>
  <c r="CE245" i="1"/>
  <c r="ED235" i="1"/>
  <c r="ED239" i="1" s="1"/>
  <c r="ED244" i="1" s="1"/>
  <c r="EW235" i="1"/>
  <c r="EW239" i="1" s="1"/>
  <c r="EW244" i="1" s="1"/>
  <c r="BF245" i="1"/>
  <c r="DV245" i="1"/>
  <c r="DH250" i="1"/>
  <c r="DH256" i="1" s="1"/>
  <c r="DH259" i="1" s="1"/>
  <c r="DH275" i="1"/>
  <c r="CV275" i="1"/>
  <c r="CV250" i="1"/>
  <c r="CV256" i="1" s="1"/>
  <c r="CV259" i="1" s="1"/>
  <c r="F275" i="1"/>
  <c r="F250" i="1"/>
  <c r="F256" i="1" s="1"/>
  <c r="F259" i="1" s="1"/>
  <c r="AY245" i="1"/>
  <c r="FX275" i="1"/>
  <c r="FX250" i="1"/>
  <c r="FX256" i="1" s="1"/>
  <c r="FX259" i="1" s="1"/>
  <c r="J235" i="1"/>
  <c r="J239" i="1" s="1"/>
  <c r="J244" i="1" s="1"/>
  <c r="J245" i="1" s="1"/>
  <c r="BS275" i="1"/>
  <c r="BS250" i="1"/>
  <c r="BS256" i="1" s="1"/>
  <c r="BS259" i="1" s="1"/>
  <c r="FW245" i="1"/>
  <c r="DS245" i="1"/>
  <c r="BR245" i="1"/>
  <c r="AT250" i="1"/>
  <c r="AT256" i="1" s="1"/>
  <c r="AT259" i="1" s="1"/>
  <c r="AT275" i="1"/>
  <c r="X275" i="1"/>
  <c r="X250" i="1"/>
  <c r="X256" i="1" s="1"/>
  <c r="X259" i="1" s="1"/>
  <c r="BX245" i="1"/>
  <c r="AA245" i="1"/>
  <c r="EY245" i="1"/>
  <c r="CZ245" i="1"/>
  <c r="CJ235" i="1"/>
  <c r="CJ239" i="1" s="1"/>
  <c r="CJ244" i="1" s="1"/>
  <c r="CJ245" i="1" s="1"/>
  <c r="CA275" i="1"/>
  <c r="CA250" i="1"/>
  <c r="CA256" i="1" s="1"/>
  <c r="CA259" i="1" s="1"/>
  <c r="CM235" i="1"/>
  <c r="CM239" i="1" s="1"/>
  <c r="CM244" i="1" s="1"/>
  <c r="AJ245" i="1"/>
  <c r="Z275" i="1"/>
  <c r="Z250" i="1"/>
  <c r="Z256" i="1" s="1"/>
  <c r="Z259" i="1" s="1"/>
  <c r="CY235" i="1"/>
  <c r="CY239" i="1" s="1"/>
  <c r="CY244" i="1" s="1"/>
  <c r="CY245" i="1" s="1"/>
  <c r="BK235" i="1"/>
  <c r="BK239" i="1" s="1"/>
  <c r="BK244" i="1" s="1"/>
  <c r="BK245" i="1" s="1"/>
  <c r="BQ245" i="1"/>
  <c r="BT275" i="1"/>
  <c r="BT250" i="1"/>
  <c r="BT256" i="1" s="1"/>
  <c r="BT259" i="1" s="1"/>
  <c r="FQ235" i="1"/>
  <c r="FQ239" i="1" s="1"/>
  <c r="FQ244" i="1" s="1"/>
  <c r="AQ245" i="1"/>
  <c r="CF235" i="1"/>
  <c r="CF239" i="1" s="1"/>
  <c r="CF244" i="1" s="1"/>
  <c r="FO245" i="1"/>
  <c r="AU275" i="1"/>
  <c r="AU250" i="1"/>
  <c r="AU256" i="1" s="1"/>
  <c r="AU259" i="1" s="1"/>
  <c r="CW245" i="1"/>
  <c r="EW245" i="1"/>
  <c r="EX235" i="1"/>
  <c r="EX239" i="1" s="1"/>
  <c r="EX244" i="1" s="1"/>
  <c r="EX245" i="1" s="1"/>
  <c r="FC245" i="1"/>
  <c r="FD235" i="1"/>
  <c r="FD239" i="1" s="1"/>
  <c r="FD244" i="1" s="1"/>
  <c r="FD245" i="1" s="1"/>
  <c r="V245" i="1"/>
  <c r="L245" i="1"/>
  <c r="ER311" i="1"/>
  <c r="ER276" i="1"/>
  <c r="ER261" i="1"/>
  <c r="ER267" i="1"/>
  <c r="ER271" i="1" s="1"/>
  <c r="DP275" i="1"/>
  <c r="DP250" i="1"/>
  <c r="DP256" i="1" s="1"/>
  <c r="DP259" i="1" s="1"/>
  <c r="O245" i="1"/>
  <c r="U245" i="1"/>
  <c r="EF245" i="1"/>
  <c r="FH245" i="1"/>
  <c r="FM245" i="1"/>
  <c r="AD235" i="1"/>
  <c r="AD239" i="1" s="1"/>
  <c r="AD244" i="1" s="1"/>
  <c r="AW275" i="1"/>
  <c r="AW250" i="1"/>
  <c r="AW256" i="1" s="1"/>
  <c r="AW259" i="1" s="1"/>
  <c r="FT235" i="1"/>
  <c r="FT239" i="1" s="1"/>
  <c r="FT244" i="1" s="1"/>
  <c r="FT245" i="1" s="1"/>
  <c r="EK245" i="1"/>
  <c r="DG235" i="1"/>
  <c r="DG239" i="1" s="1"/>
  <c r="DG244" i="1" s="1"/>
  <c r="FG245" i="1"/>
  <c r="CF245" i="1"/>
  <c r="BA235" i="1"/>
  <c r="BA239" i="1" s="1"/>
  <c r="BA244" i="1" s="1"/>
  <c r="BA245" i="1" s="1"/>
  <c r="CC245" i="1"/>
  <c r="ER278" i="1"/>
  <c r="ER282" i="1"/>
  <c r="ER80" i="1"/>
  <c r="ER323" i="1"/>
  <c r="ER322" i="1" s="1"/>
  <c r="CM245" i="1"/>
  <c r="DB275" i="1"/>
  <c r="DB250" i="1"/>
  <c r="DB256" i="1" s="1"/>
  <c r="DB259" i="1" s="1"/>
  <c r="CB235" i="1"/>
  <c r="CB239" i="1" s="1"/>
  <c r="CB244" i="1" s="1"/>
  <c r="CB245" i="1" s="1"/>
  <c r="EV235" i="1"/>
  <c r="EV239" i="1" s="1"/>
  <c r="EV244" i="1" s="1"/>
  <c r="EV245" i="1" s="1"/>
  <c r="FP235" i="1"/>
  <c r="FP239" i="1" s="1"/>
  <c r="FP244" i="1" s="1"/>
  <c r="FP245" i="1" s="1"/>
  <c r="EC275" i="1"/>
  <c r="EC250" i="1"/>
  <c r="EC256" i="1" s="1"/>
  <c r="EC259" i="1" s="1"/>
  <c r="FI235" i="1"/>
  <c r="FI239" i="1" s="1"/>
  <c r="FI244" i="1" s="1"/>
  <c r="FI245" i="1" s="1"/>
  <c r="BN235" i="1"/>
  <c r="BN239" i="1" s="1"/>
  <c r="BN244" i="1" s="1"/>
  <c r="BN245" i="1" s="1"/>
  <c r="FN245" i="1"/>
  <c r="H235" i="1"/>
  <c r="H239" i="1" s="1"/>
  <c r="H244" i="1" s="1"/>
  <c r="H245" i="1" s="1"/>
  <c r="CP245" i="1"/>
  <c r="FA235" i="1"/>
  <c r="FA239" i="1" s="1"/>
  <c r="FA244" i="1" s="1"/>
  <c r="FA245" i="1" s="1"/>
  <c r="T245" i="1"/>
  <c r="AZ245" i="1"/>
  <c r="ED245" i="1"/>
  <c r="FL235" i="1"/>
  <c r="FL239" i="1" s="1"/>
  <c r="FL244" i="1" s="1"/>
  <c r="FL245" i="1" s="1"/>
  <c r="DT245" i="1"/>
  <c r="AN245" i="1"/>
  <c r="AS235" i="1"/>
  <c r="AS239" i="1" s="1"/>
  <c r="AS244" i="1" s="1"/>
  <c r="AS245" i="1" s="1"/>
  <c r="K245" i="1"/>
  <c r="I245" i="1"/>
  <c r="N235" i="1"/>
  <c r="N239" i="1" s="1"/>
  <c r="N244" i="1" s="1"/>
  <c r="N245" i="1" s="1"/>
  <c r="AH235" i="1"/>
  <c r="AH239" i="1" s="1"/>
  <c r="AH244" i="1" s="1"/>
  <c r="AH245" i="1" s="1"/>
  <c r="CI235" i="1"/>
  <c r="CI239" i="1" s="1"/>
  <c r="CI244" i="1" s="1"/>
  <c r="Y275" i="1"/>
  <c r="Y250" i="1"/>
  <c r="Y256" i="1" s="1"/>
  <c r="Y259" i="1" s="1"/>
  <c r="BJ235" i="1"/>
  <c r="BJ239" i="1" s="1"/>
  <c r="BJ244" i="1" s="1"/>
  <c r="BJ245" i="1" s="1"/>
  <c r="EA245" i="1"/>
  <c r="CQ235" i="1"/>
  <c r="CQ239" i="1" s="1"/>
  <c r="CQ244" i="1" s="1"/>
  <c r="CQ245" i="1" s="1"/>
  <c r="BB235" i="1"/>
  <c r="BB239" i="1" s="1"/>
  <c r="BB244" i="1" s="1"/>
  <c r="BB245" i="1" s="1"/>
  <c r="EE235" i="1"/>
  <c r="EE239" i="1" s="1"/>
  <c r="EE244" i="1" s="1"/>
  <c r="EE245" i="1" s="1"/>
  <c r="EN245" i="1"/>
  <c r="FQ245" i="1"/>
  <c r="BP245" i="1"/>
  <c r="AR235" i="1"/>
  <c r="AR239" i="1" s="1"/>
  <c r="AR244" i="1" s="1"/>
  <c r="AR245" i="1" s="1"/>
  <c r="AD245" i="1"/>
  <c r="DJ235" i="1"/>
  <c r="DJ239" i="1" s="1"/>
  <c r="DJ244" i="1" s="1"/>
  <c r="DJ245" i="1" s="1"/>
  <c r="FK235" i="1"/>
  <c r="FK239" i="1" s="1"/>
  <c r="FK244" i="1" s="1"/>
  <c r="FK245" i="1" s="1"/>
  <c r="DZ235" i="1"/>
  <c r="DZ239" i="1" s="1"/>
  <c r="DZ244" i="1" s="1"/>
  <c r="BO245" i="1"/>
  <c r="DG245" i="1"/>
  <c r="AK235" i="1"/>
  <c r="AK239" i="1" s="1"/>
  <c r="AK244" i="1" s="1"/>
  <c r="AK245" i="1" s="1"/>
  <c r="EM245" i="1"/>
  <c r="AV235" i="1"/>
  <c r="AV239" i="1" s="1"/>
  <c r="AV244" i="1" s="1"/>
  <c r="AV245" i="1" s="1"/>
  <c r="CT245" i="1"/>
  <c r="AX245" i="1"/>
  <c r="CH245" i="1"/>
  <c r="FL275" i="1" l="1"/>
  <c r="FL250" i="1"/>
  <c r="FL256" i="1" s="1"/>
  <c r="FL259" i="1" s="1"/>
  <c r="FP275" i="1"/>
  <c r="FP250" i="1"/>
  <c r="FP256" i="1" s="1"/>
  <c r="FP259" i="1" s="1"/>
  <c r="CY275" i="1"/>
  <c r="CY250" i="1"/>
  <c r="CY256" i="1" s="1"/>
  <c r="CY259" i="1" s="1"/>
  <c r="BM275" i="1"/>
  <c r="BM250" i="1"/>
  <c r="BM256" i="1" s="1"/>
  <c r="BM259" i="1" s="1"/>
  <c r="D275" i="1"/>
  <c r="D250" i="1"/>
  <c r="D256" i="1" s="1"/>
  <c r="D259" i="1" s="1"/>
  <c r="BI275" i="1"/>
  <c r="BI250" i="1"/>
  <c r="BI256" i="1" s="1"/>
  <c r="BI259" i="1" s="1"/>
  <c r="BJ275" i="1"/>
  <c r="BJ250" i="1"/>
  <c r="BJ256" i="1" s="1"/>
  <c r="BJ259" i="1" s="1"/>
  <c r="EV275" i="1"/>
  <c r="EV250" i="1"/>
  <c r="EV256" i="1" s="1"/>
  <c r="EV259" i="1" s="1"/>
  <c r="FK275" i="1"/>
  <c r="FK250" i="1"/>
  <c r="FK256" i="1" s="1"/>
  <c r="FK259" i="1" s="1"/>
  <c r="CB275" i="1"/>
  <c r="CB250" i="1"/>
  <c r="CB256" i="1" s="1"/>
  <c r="CB259" i="1" s="1"/>
  <c r="ET275" i="1"/>
  <c r="ET250" i="1"/>
  <c r="ET256" i="1" s="1"/>
  <c r="ET259" i="1" s="1"/>
  <c r="FJ275" i="1"/>
  <c r="FJ250" i="1"/>
  <c r="FJ256" i="1" s="1"/>
  <c r="FJ259" i="1" s="1"/>
  <c r="EH250" i="1"/>
  <c r="EH256" i="1" s="1"/>
  <c r="EH259" i="1" s="1"/>
  <c r="EH275" i="1"/>
  <c r="DJ250" i="1"/>
  <c r="DJ256" i="1" s="1"/>
  <c r="DJ259" i="1" s="1"/>
  <c r="DJ275" i="1"/>
  <c r="FA275" i="1"/>
  <c r="FA250" i="1"/>
  <c r="FA256" i="1" s="1"/>
  <c r="FA259" i="1" s="1"/>
  <c r="FT275" i="1"/>
  <c r="FT250" i="1"/>
  <c r="FT256" i="1" s="1"/>
  <c r="AL275" i="1"/>
  <c r="AL250" i="1"/>
  <c r="AL256" i="1" s="1"/>
  <c r="AL259" i="1" s="1"/>
  <c r="DM275" i="1"/>
  <c r="DM250" i="1"/>
  <c r="DM256" i="1" s="1"/>
  <c r="DM259" i="1" s="1"/>
  <c r="CK275" i="1"/>
  <c r="CK250" i="1"/>
  <c r="CK256" i="1" s="1"/>
  <c r="CK259" i="1" s="1"/>
  <c r="BL275" i="1"/>
  <c r="BL250" i="1"/>
  <c r="BL256" i="1" s="1"/>
  <c r="BL259" i="1" s="1"/>
  <c r="AR275" i="1"/>
  <c r="AR250" i="1"/>
  <c r="AR256" i="1" s="1"/>
  <c r="AR259" i="1" s="1"/>
  <c r="AH250" i="1"/>
  <c r="AH256" i="1" s="1"/>
  <c r="AH259" i="1" s="1"/>
  <c r="AH275" i="1"/>
  <c r="BH275" i="1"/>
  <c r="BH250" i="1"/>
  <c r="BH256" i="1" s="1"/>
  <c r="BH259" i="1" s="1"/>
  <c r="DN275" i="1"/>
  <c r="DN250" i="1"/>
  <c r="DN256" i="1" s="1"/>
  <c r="DN259" i="1" s="1"/>
  <c r="DL275" i="1"/>
  <c r="DL250" i="1"/>
  <c r="DL256" i="1" s="1"/>
  <c r="DL259" i="1" s="1"/>
  <c r="N275" i="1"/>
  <c r="N250" i="1"/>
  <c r="N256" i="1" s="1"/>
  <c r="N259" i="1" s="1"/>
  <c r="H275" i="1"/>
  <c r="H250" i="1"/>
  <c r="H256" i="1" s="1"/>
  <c r="H259" i="1" s="1"/>
  <c r="AO275" i="1"/>
  <c r="AO250" i="1"/>
  <c r="AO256" i="1" s="1"/>
  <c r="AO259" i="1" s="1"/>
  <c r="AE275" i="1"/>
  <c r="AE250" i="1"/>
  <c r="AE256" i="1" s="1"/>
  <c r="AE259" i="1" s="1"/>
  <c r="CJ275" i="1"/>
  <c r="CJ250" i="1"/>
  <c r="CJ256" i="1" s="1"/>
  <c r="CJ259" i="1" s="1"/>
  <c r="EQ275" i="1"/>
  <c r="EQ250" i="1"/>
  <c r="EQ256" i="1" s="1"/>
  <c r="EQ259" i="1" s="1"/>
  <c r="AV275" i="1"/>
  <c r="AV250" i="1"/>
  <c r="AV256" i="1" s="1"/>
  <c r="AV259" i="1" s="1"/>
  <c r="BN275" i="1"/>
  <c r="BN250" i="1"/>
  <c r="BN256" i="1" s="1"/>
  <c r="BN259" i="1" s="1"/>
  <c r="DW275" i="1"/>
  <c r="DW250" i="1"/>
  <c r="DW256" i="1" s="1"/>
  <c r="DW259" i="1" s="1"/>
  <c r="EE275" i="1"/>
  <c r="EE250" i="1"/>
  <c r="EE256" i="1" s="1"/>
  <c r="EE259" i="1" s="1"/>
  <c r="AS275" i="1"/>
  <c r="AS250" i="1"/>
  <c r="AS256" i="1" s="1"/>
  <c r="AS259" i="1" s="1"/>
  <c r="FI275" i="1"/>
  <c r="FI250" i="1"/>
  <c r="FI256" i="1" s="1"/>
  <c r="FI259" i="1" s="1"/>
  <c r="FD275" i="1"/>
  <c r="FD250" i="1"/>
  <c r="FD256" i="1" s="1"/>
  <c r="FD259" i="1" s="1"/>
  <c r="J250" i="1"/>
  <c r="J256" i="1" s="1"/>
  <c r="J259" i="1" s="1"/>
  <c r="J275" i="1"/>
  <c r="DU275" i="1"/>
  <c r="DU250" i="1"/>
  <c r="DU256" i="1" s="1"/>
  <c r="DU259" i="1" s="1"/>
  <c r="AK275" i="1"/>
  <c r="AK250" i="1"/>
  <c r="AK256" i="1" s="1"/>
  <c r="AK259" i="1" s="1"/>
  <c r="BB275" i="1"/>
  <c r="BB250" i="1"/>
  <c r="BB256" i="1" s="1"/>
  <c r="BB259" i="1" s="1"/>
  <c r="EO275" i="1"/>
  <c r="EO250" i="1"/>
  <c r="EO256" i="1" s="1"/>
  <c r="EO259" i="1" s="1"/>
  <c r="AF275" i="1"/>
  <c r="AF250" i="1"/>
  <c r="AF256" i="1" s="1"/>
  <c r="AF259" i="1" s="1"/>
  <c r="G275" i="1"/>
  <c r="G250" i="1"/>
  <c r="G256" i="1" s="1"/>
  <c r="G259" i="1" s="1"/>
  <c r="CQ275" i="1"/>
  <c r="CQ250" i="1"/>
  <c r="CQ256" i="1" s="1"/>
  <c r="CQ259" i="1" s="1"/>
  <c r="BA275" i="1"/>
  <c r="BA250" i="1"/>
  <c r="BA256" i="1" s="1"/>
  <c r="BA259" i="1" s="1"/>
  <c r="EX275" i="1"/>
  <c r="EX250" i="1"/>
  <c r="EX256" i="1" s="1"/>
  <c r="EX259" i="1" s="1"/>
  <c r="BK275" i="1"/>
  <c r="BK250" i="1"/>
  <c r="BK256" i="1" s="1"/>
  <c r="BK259" i="1" s="1"/>
  <c r="F311" i="1"/>
  <c r="F276" i="1"/>
  <c r="F278" i="1" s="1"/>
  <c r="F267" i="1"/>
  <c r="F271" i="1" s="1"/>
  <c r="FR311" i="1"/>
  <c r="FR276" i="1"/>
  <c r="FR267" i="1"/>
  <c r="FR271" i="1" s="1"/>
  <c r="FR261" i="1"/>
  <c r="DT275" i="1"/>
  <c r="DT250" i="1"/>
  <c r="DT256" i="1" s="1"/>
  <c r="DT259" i="1" s="1"/>
  <c r="EC282" i="1"/>
  <c r="EC80" i="1"/>
  <c r="EC323" i="1"/>
  <c r="EC322" i="1" s="1"/>
  <c r="ER289" i="1"/>
  <c r="ER284" i="1"/>
  <c r="FO275" i="1"/>
  <c r="FO250" i="1"/>
  <c r="FO256" i="1" s="1"/>
  <c r="FO259" i="1" s="1"/>
  <c r="Z282" i="1"/>
  <c r="Z278" i="1"/>
  <c r="Z80" i="1"/>
  <c r="Z323" i="1"/>
  <c r="Z322" i="1" s="1"/>
  <c r="AT282" i="1"/>
  <c r="AT80" i="1"/>
  <c r="AT323" i="1"/>
  <c r="AT322" i="1" s="1"/>
  <c r="F282" i="1"/>
  <c r="F80" i="1"/>
  <c r="S275" i="1"/>
  <c r="S250" i="1"/>
  <c r="S256" i="1" s="1"/>
  <c r="S259" i="1" s="1"/>
  <c r="AC275" i="1"/>
  <c r="AC250" i="1"/>
  <c r="AC256" i="1" s="1"/>
  <c r="AC259" i="1" s="1"/>
  <c r="R275" i="1"/>
  <c r="R250" i="1"/>
  <c r="R256" i="1" s="1"/>
  <c r="R259" i="1" s="1"/>
  <c r="EJ275" i="1"/>
  <c r="EJ250" i="1"/>
  <c r="EJ256" i="1" s="1"/>
  <c r="EJ259" i="1" s="1"/>
  <c r="EB275" i="1"/>
  <c r="EB250" i="1"/>
  <c r="EB256" i="1" s="1"/>
  <c r="EB259" i="1" s="1"/>
  <c r="FR282" i="1"/>
  <c r="FR278" i="1"/>
  <c r="FR80" i="1"/>
  <c r="FR323" i="1"/>
  <c r="FR322" i="1" s="1"/>
  <c r="Z311" i="1"/>
  <c r="Z276" i="1"/>
  <c r="Z267" i="1"/>
  <c r="Z271" i="1" s="1"/>
  <c r="Z261" i="1"/>
  <c r="Y311" i="1"/>
  <c r="Y276" i="1"/>
  <c r="Y267" i="1"/>
  <c r="Y271" i="1" s="1"/>
  <c r="Y261" i="1"/>
  <c r="CC275" i="1"/>
  <c r="CC250" i="1"/>
  <c r="CC256" i="1" s="1"/>
  <c r="CC259" i="1" s="1"/>
  <c r="AJ275" i="1"/>
  <c r="AJ250" i="1"/>
  <c r="AJ256" i="1" s="1"/>
  <c r="AJ259" i="1" s="1"/>
  <c r="AT311" i="1"/>
  <c r="AT276" i="1"/>
  <c r="AT267" i="1"/>
  <c r="AT271" i="1" s="1"/>
  <c r="CV311" i="1"/>
  <c r="CV276" i="1"/>
  <c r="CV261" i="1"/>
  <c r="CV267" i="1"/>
  <c r="CV271" i="1" s="1"/>
  <c r="DK275" i="1"/>
  <c r="DK250" i="1"/>
  <c r="DK256" i="1" s="1"/>
  <c r="DK259" i="1" s="1"/>
  <c r="DR275" i="1"/>
  <c r="DR250" i="1"/>
  <c r="DR256" i="1" s="1"/>
  <c r="DR259" i="1" s="1"/>
  <c r="FS311" i="1"/>
  <c r="FS276" i="1"/>
  <c r="FS261" i="1"/>
  <c r="FS267" i="1"/>
  <c r="FS271" i="1" s="1"/>
  <c r="BE275" i="1"/>
  <c r="BE250" i="1"/>
  <c r="BE256" i="1" s="1"/>
  <c r="BE259" i="1" s="1"/>
  <c r="EG275" i="1"/>
  <c r="EG250" i="1"/>
  <c r="EG256" i="1" s="1"/>
  <c r="EG259" i="1" s="1"/>
  <c r="FV275" i="1"/>
  <c r="FV250" i="1"/>
  <c r="FV256" i="1" s="1"/>
  <c r="FV259" i="1" s="1"/>
  <c r="DX311" i="1"/>
  <c r="DX276" i="1"/>
  <c r="DX278" i="1" s="1"/>
  <c r="DX261" i="1"/>
  <c r="DX267" i="1"/>
  <c r="DX271" i="1" s="1"/>
  <c r="CH275" i="1"/>
  <c r="CH250" i="1"/>
  <c r="CH256" i="1" s="1"/>
  <c r="CH259" i="1" s="1"/>
  <c r="AD250" i="1"/>
  <c r="AD256" i="1" s="1"/>
  <c r="AD259" i="1" s="1"/>
  <c r="AD275" i="1"/>
  <c r="Y282" i="1"/>
  <c r="Y278" i="1"/>
  <c r="Y80" i="1"/>
  <c r="Y323" i="1"/>
  <c r="Y322" i="1" s="1"/>
  <c r="ED275" i="1"/>
  <c r="ED250" i="1"/>
  <c r="ED256" i="1" s="1"/>
  <c r="ED259" i="1" s="1"/>
  <c r="FM275" i="1"/>
  <c r="FM250" i="1"/>
  <c r="FM256" i="1" s="1"/>
  <c r="FM259" i="1" s="1"/>
  <c r="L275" i="1"/>
  <c r="L250" i="1"/>
  <c r="L256" i="1" s="1"/>
  <c r="L259" i="1" s="1"/>
  <c r="AQ275" i="1"/>
  <c r="AQ250" i="1"/>
  <c r="AQ256" i="1" s="1"/>
  <c r="AQ259" i="1" s="1"/>
  <c r="BR275" i="1"/>
  <c r="BR250" i="1"/>
  <c r="BR256" i="1" s="1"/>
  <c r="BR259" i="1" s="1"/>
  <c r="CV282" i="1"/>
  <c r="CV278" i="1"/>
  <c r="CV80" i="1"/>
  <c r="CV323" i="1"/>
  <c r="CV322" i="1" s="1"/>
  <c r="DF275" i="1"/>
  <c r="DF250" i="1"/>
  <c r="DF256" i="1" s="1"/>
  <c r="DF259" i="1" s="1"/>
  <c r="BY275" i="1"/>
  <c r="BY250" i="1"/>
  <c r="BY256" i="1" s="1"/>
  <c r="BY259" i="1" s="1"/>
  <c r="CL275" i="1"/>
  <c r="CL250" i="1"/>
  <c r="CL256" i="1" s="1"/>
  <c r="CL259" i="1" s="1"/>
  <c r="FS282" i="1"/>
  <c r="FS80" i="1"/>
  <c r="FS323" i="1"/>
  <c r="FS322" i="1" s="1"/>
  <c r="FE275" i="1"/>
  <c r="FE250" i="1"/>
  <c r="FE256" i="1" s="1"/>
  <c r="FE259" i="1" s="1"/>
  <c r="CI275" i="1"/>
  <c r="CI250" i="1"/>
  <c r="CI256" i="1" s="1"/>
  <c r="CI259" i="1" s="1"/>
  <c r="DX282" i="1"/>
  <c r="DX80" i="1"/>
  <c r="DX323" i="1"/>
  <c r="DX322" i="1" s="1"/>
  <c r="AX275" i="1"/>
  <c r="AX250" i="1"/>
  <c r="AX256" i="1" s="1"/>
  <c r="AX259" i="1" s="1"/>
  <c r="AZ275" i="1"/>
  <c r="AZ250" i="1"/>
  <c r="AZ256" i="1" s="1"/>
  <c r="AZ259" i="1" s="1"/>
  <c r="CF275" i="1"/>
  <c r="CF250" i="1"/>
  <c r="CF256" i="1" s="1"/>
  <c r="CF259" i="1" s="1"/>
  <c r="FH275" i="1"/>
  <c r="FH250" i="1"/>
  <c r="FH256" i="1" s="1"/>
  <c r="FH259" i="1" s="1"/>
  <c r="V275" i="1"/>
  <c r="V250" i="1"/>
  <c r="V256" i="1" s="1"/>
  <c r="V259" i="1" s="1"/>
  <c r="CA311" i="1"/>
  <c r="CA276" i="1"/>
  <c r="CA267" i="1"/>
  <c r="CA271" i="1" s="1"/>
  <c r="CA261" i="1"/>
  <c r="DS275" i="1"/>
  <c r="DS250" i="1"/>
  <c r="DS256" i="1" s="1"/>
  <c r="DS259" i="1" s="1"/>
  <c r="DH282" i="1"/>
  <c r="DH278" i="1"/>
  <c r="DH80" i="1"/>
  <c r="CO275" i="1"/>
  <c r="CO250" i="1"/>
  <c r="CO256" i="1" s="1"/>
  <c r="CO259" i="1" s="1"/>
  <c r="FB275" i="1"/>
  <c r="FB250" i="1"/>
  <c r="FB256" i="1" s="1"/>
  <c r="FB259" i="1" s="1"/>
  <c r="CS311" i="1"/>
  <c r="CS276" i="1"/>
  <c r="CS261" i="1"/>
  <c r="CS267" i="1"/>
  <c r="CS271" i="1" s="1"/>
  <c r="DO275" i="1"/>
  <c r="DO250" i="1"/>
  <c r="DO256" i="1" s="1"/>
  <c r="DO259" i="1" s="1"/>
  <c r="CT275" i="1"/>
  <c r="CT250" i="1"/>
  <c r="CT256" i="1" s="1"/>
  <c r="CT259" i="1" s="1"/>
  <c r="BP275" i="1"/>
  <c r="BP250" i="1"/>
  <c r="BP256" i="1" s="1"/>
  <c r="BP259" i="1" s="1"/>
  <c r="T275" i="1"/>
  <c r="T250" i="1"/>
  <c r="T256" i="1" s="1"/>
  <c r="T259" i="1" s="1"/>
  <c r="EF250" i="1"/>
  <c r="EF256" i="1" s="1"/>
  <c r="EF259" i="1" s="1"/>
  <c r="EF275" i="1"/>
  <c r="CA282" i="1"/>
  <c r="CA278" i="1"/>
  <c r="CA80" i="1"/>
  <c r="CA323" i="1"/>
  <c r="CA322" i="1" s="1"/>
  <c r="FW275" i="1"/>
  <c r="FW250" i="1"/>
  <c r="FW256" i="1" s="1"/>
  <c r="FW259" i="1" s="1"/>
  <c r="DH311" i="1"/>
  <c r="DH276" i="1"/>
  <c r="DH267" i="1"/>
  <c r="DH271" i="1" s="1"/>
  <c r="C189" i="1"/>
  <c r="AP250" i="1"/>
  <c r="AP256" i="1" s="1"/>
  <c r="AP259" i="1" s="1"/>
  <c r="AP275" i="1"/>
  <c r="AB282" i="1"/>
  <c r="AB278" i="1"/>
  <c r="AB80" i="1"/>
  <c r="AB323" i="1"/>
  <c r="AB322" i="1" s="1"/>
  <c r="CS282" i="1"/>
  <c r="CS278" i="1"/>
  <c r="CS80" i="1"/>
  <c r="CS323" i="1"/>
  <c r="CS322" i="1" s="1"/>
  <c r="BC275" i="1"/>
  <c r="BC250" i="1"/>
  <c r="BC256" i="1" s="1"/>
  <c r="BC259" i="1" s="1"/>
  <c r="FQ275" i="1"/>
  <c r="FQ250" i="1"/>
  <c r="FQ256" i="1" s="1"/>
  <c r="FQ259" i="1" s="1"/>
  <c r="DB311" i="1"/>
  <c r="DB276" i="1"/>
  <c r="DB267" i="1"/>
  <c r="DB271" i="1" s="1"/>
  <c r="FG275" i="1"/>
  <c r="FG250" i="1"/>
  <c r="FG256" i="1" s="1"/>
  <c r="FG259" i="1" s="1"/>
  <c r="U275" i="1"/>
  <c r="U250" i="1"/>
  <c r="U256" i="1" s="1"/>
  <c r="U259" i="1" s="1"/>
  <c r="BS311" i="1"/>
  <c r="BS276" i="1"/>
  <c r="BS267" i="1"/>
  <c r="BS271" i="1" s="1"/>
  <c r="BS261" i="1"/>
  <c r="BV275" i="1"/>
  <c r="BV250" i="1"/>
  <c r="BV256" i="1" s="1"/>
  <c r="BV259" i="1" s="1"/>
  <c r="DD275" i="1"/>
  <c r="DD250" i="1"/>
  <c r="DD256" i="1" s="1"/>
  <c r="DD259" i="1" s="1"/>
  <c r="C208" i="1"/>
  <c r="FZ124" i="1"/>
  <c r="GB124" i="1" s="1"/>
  <c r="AG275" i="1"/>
  <c r="AG250" i="1"/>
  <c r="AG256" i="1" s="1"/>
  <c r="AG259" i="1" s="1"/>
  <c r="FF275" i="1"/>
  <c r="FF250" i="1"/>
  <c r="FF256" i="1" s="1"/>
  <c r="FF259" i="1" s="1"/>
  <c r="DE311" i="1"/>
  <c r="DE276" i="1"/>
  <c r="DE267" i="1"/>
  <c r="DE271" i="1" s="1"/>
  <c r="CN250" i="1"/>
  <c r="CN256" i="1" s="1"/>
  <c r="CN259" i="1" s="1"/>
  <c r="CN275" i="1"/>
  <c r="BD311" i="1"/>
  <c r="BD276" i="1"/>
  <c r="BD278" i="1" s="1"/>
  <c r="BD261" i="1"/>
  <c r="BD267" i="1"/>
  <c r="BD271" i="1" s="1"/>
  <c r="AB311" i="1"/>
  <c r="AB276" i="1"/>
  <c r="AB267" i="1"/>
  <c r="AB271" i="1" s="1"/>
  <c r="AB261" i="1"/>
  <c r="CD311" i="1"/>
  <c r="CD276" i="1"/>
  <c r="CD267" i="1"/>
  <c r="CD271" i="1" s="1"/>
  <c r="EC311" i="1"/>
  <c r="EC276" i="1"/>
  <c r="EC267" i="1"/>
  <c r="EC271" i="1" s="1"/>
  <c r="AM275" i="1"/>
  <c r="AM250" i="1"/>
  <c r="AM256" i="1" s="1"/>
  <c r="AM259" i="1" s="1"/>
  <c r="EM275" i="1"/>
  <c r="EM250" i="1"/>
  <c r="EM256" i="1" s="1"/>
  <c r="EM259" i="1" s="1"/>
  <c r="CP275" i="1"/>
  <c r="CP250" i="1"/>
  <c r="CP256" i="1" s="1"/>
  <c r="CP259" i="1" s="1"/>
  <c r="DB282" i="1"/>
  <c r="DB278" i="1"/>
  <c r="DB80" i="1"/>
  <c r="DB323" i="1"/>
  <c r="DB322" i="1" s="1"/>
  <c r="O275" i="1"/>
  <c r="O250" i="1"/>
  <c r="O256" i="1" s="1"/>
  <c r="O259" i="1" s="1"/>
  <c r="FC275" i="1"/>
  <c r="FC250" i="1"/>
  <c r="FC256" i="1" s="1"/>
  <c r="FC259" i="1" s="1"/>
  <c r="BT311" i="1"/>
  <c r="BT276" i="1"/>
  <c r="BT267" i="1"/>
  <c r="BT271" i="1" s="1"/>
  <c r="BT261" i="1"/>
  <c r="CZ275" i="1"/>
  <c r="CZ250" i="1"/>
  <c r="CZ256" i="1" s="1"/>
  <c r="CZ259" i="1" s="1"/>
  <c r="BS278" i="1"/>
  <c r="BS282" i="1"/>
  <c r="BS80" i="1"/>
  <c r="C154" i="1"/>
  <c r="C156" i="1" s="1"/>
  <c r="C158" i="1" s="1"/>
  <c r="CX275" i="1"/>
  <c r="CX250" i="1"/>
  <c r="CX256" i="1" s="1"/>
  <c r="CX259" i="1" s="1"/>
  <c r="DE282" i="1"/>
  <c r="DE80" i="1"/>
  <c r="DE323" i="1"/>
  <c r="DE322" i="1" s="1"/>
  <c r="FU275" i="1"/>
  <c r="FU250" i="1"/>
  <c r="FU256" i="1" s="1"/>
  <c r="FU259" i="1" s="1"/>
  <c r="BD282" i="1"/>
  <c r="BD80" i="1"/>
  <c r="BD323" i="1"/>
  <c r="BD322" i="1" s="1"/>
  <c r="Q275" i="1"/>
  <c r="Q250" i="1"/>
  <c r="Q256" i="1" s="1"/>
  <c r="Q259" i="1" s="1"/>
  <c r="CR275" i="1"/>
  <c r="CR250" i="1"/>
  <c r="CR256" i="1" s="1"/>
  <c r="CR259" i="1" s="1"/>
  <c r="CD282" i="1"/>
  <c r="CD278" i="1"/>
  <c r="CD80" i="1"/>
  <c r="CD323" i="1"/>
  <c r="CD322" i="1" s="1"/>
  <c r="AW282" i="1"/>
  <c r="AW80" i="1"/>
  <c r="AW323" i="1"/>
  <c r="AW322" i="1" s="1"/>
  <c r="CE275" i="1"/>
  <c r="CE250" i="1"/>
  <c r="CE256" i="1" s="1"/>
  <c r="CE259" i="1" s="1"/>
  <c r="DY311" i="1"/>
  <c r="DY276" i="1"/>
  <c r="DY278" i="1" s="1"/>
  <c r="DY267" i="1"/>
  <c r="DY271" i="1" s="1"/>
  <c r="DY261" i="1"/>
  <c r="EN275" i="1"/>
  <c r="EN250" i="1"/>
  <c r="EN256" i="1" s="1"/>
  <c r="EN259" i="1" s="1"/>
  <c r="I275" i="1"/>
  <c r="I250" i="1"/>
  <c r="I256" i="1" s="1"/>
  <c r="I259" i="1" s="1"/>
  <c r="CM275" i="1"/>
  <c r="CM250" i="1"/>
  <c r="CM256" i="1" s="1"/>
  <c r="CM259" i="1" s="1"/>
  <c r="BT282" i="1"/>
  <c r="BT278" i="1"/>
  <c r="BT80" i="1"/>
  <c r="BT323" i="1"/>
  <c r="BT322" i="1" s="1"/>
  <c r="EY275" i="1"/>
  <c r="EY250" i="1"/>
  <c r="EY256" i="1" s="1"/>
  <c r="EY259" i="1" s="1"/>
  <c r="DV275" i="1"/>
  <c r="DV250" i="1"/>
  <c r="DV256" i="1" s="1"/>
  <c r="DV259" i="1" s="1"/>
  <c r="EU275" i="1"/>
  <c r="EU250" i="1"/>
  <c r="EU256" i="1" s="1"/>
  <c r="EU259" i="1" s="1"/>
  <c r="DZ275" i="1"/>
  <c r="DZ250" i="1"/>
  <c r="DZ256" i="1" s="1"/>
  <c r="DZ259" i="1" s="1"/>
  <c r="DI275" i="1"/>
  <c r="DI250" i="1"/>
  <c r="DI256" i="1" s="1"/>
  <c r="DI259" i="1" s="1"/>
  <c r="BG311" i="1"/>
  <c r="BG276" i="1"/>
  <c r="BG267" i="1"/>
  <c r="BG271" i="1" s="1"/>
  <c r="EP311" i="1"/>
  <c r="EP276" i="1"/>
  <c r="EP261" i="1"/>
  <c r="EP267" i="1"/>
  <c r="EP271" i="1" s="1"/>
  <c r="DG275" i="1"/>
  <c r="DG250" i="1"/>
  <c r="DG256" i="1" s="1"/>
  <c r="DG259" i="1" s="1"/>
  <c r="FN275" i="1"/>
  <c r="FN250" i="1"/>
  <c r="FN256" i="1" s="1"/>
  <c r="FN259" i="1" s="1"/>
  <c r="EK275" i="1"/>
  <c r="EK250" i="1"/>
  <c r="EK256" i="1" s="1"/>
  <c r="EK259" i="1" s="1"/>
  <c r="DP311" i="1"/>
  <c r="DP276" i="1"/>
  <c r="DP267" i="1"/>
  <c r="DP271" i="1" s="1"/>
  <c r="EW250" i="1"/>
  <c r="EW256" i="1" s="1"/>
  <c r="EW259" i="1" s="1"/>
  <c r="EW275" i="1"/>
  <c r="BQ275" i="1"/>
  <c r="BQ250" i="1"/>
  <c r="BQ256" i="1" s="1"/>
  <c r="BQ259" i="1" s="1"/>
  <c r="AA275" i="1"/>
  <c r="AA250" i="1"/>
  <c r="AA256" i="1" s="1"/>
  <c r="AA259" i="1" s="1"/>
  <c r="FX311" i="1"/>
  <c r="FX276" i="1"/>
  <c r="FX261" i="1"/>
  <c r="FX267" i="1"/>
  <c r="FX271" i="1" s="1"/>
  <c r="BF250" i="1"/>
  <c r="BF256" i="1" s="1"/>
  <c r="BF259" i="1" s="1"/>
  <c r="BF275" i="1"/>
  <c r="CU311" i="1"/>
  <c r="CU276" i="1"/>
  <c r="CU261" i="1"/>
  <c r="CU267" i="1"/>
  <c r="CU271" i="1" s="1"/>
  <c r="ES275" i="1"/>
  <c r="ES250" i="1"/>
  <c r="ES256" i="1" s="1"/>
  <c r="ES259" i="1" s="1"/>
  <c r="C211" i="1"/>
  <c r="FZ165" i="1"/>
  <c r="GB165" i="1" s="1"/>
  <c r="E275" i="1"/>
  <c r="E250" i="1"/>
  <c r="E256" i="1" s="1"/>
  <c r="E259" i="1" s="1"/>
  <c r="EZ311" i="1"/>
  <c r="EZ276" i="1"/>
  <c r="EZ261" i="1"/>
  <c r="EZ267" i="1"/>
  <c r="EZ271" i="1" s="1"/>
  <c r="BZ250" i="1"/>
  <c r="BZ256" i="1" s="1"/>
  <c r="BZ259" i="1" s="1"/>
  <c r="BZ275" i="1"/>
  <c r="EL275" i="1"/>
  <c r="EL250" i="1"/>
  <c r="EL256" i="1" s="1"/>
  <c r="EL259" i="1" s="1"/>
  <c r="BG278" i="1"/>
  <c r="BG282" i="1"/>
  <c r="BG80" i="1"/>
  <c r="EP278" i="1"/>
  <c r="EP282" i="1"/>
  <c r="EP80" i="1"/>
  <c r="EP323" i="1"/>
  <c r="EP322" i="1" s="1"/>
  <c r="AN250" i="1"/>
  <c r="AN256" i="1" s="1"/>
  <c r="AN259" i="1" s="1"/>
  <c r="AN275" i="1"/>
  <c r="AU282" i="1"/>
  <c r="AU80" i="1"/>
  <c r="AU323" i="1"/>
  <c r="AU322" i="1" s="1"/>
  <c r="DA282" i="1"/>
  <c r="DA80" i="1"/>
  <c r="DA323" i="1"/>
  <c r="DA322" i="1" s="1"/>
  <c r="BO275" i="1"/>
  <c r="BO250" i="1"/>
  <c r="BO256" i="1" s="1"/>
  <c r="BO259" i="1" s="1"/>
  <c r="K275" i="1"/>
  <c r="K250" i="1"/>
  <c r="K256" i="1" s="1"/>
  <c r="K259" i="1" s="1"/>
  <c r="DP282" i="1"/>
  <c r="DP278" i="1"/>
  <c r="DP80" i="1"/>
  <c r="DP323" i="1"/>
  <c r="DP322" i="1" s="1"/>
  <c r="CW275" i="1"/>
  <c r="CW250" i="1"/>
  <c r="CW256" i="1" s="1"/>
  <c r="CW259" i="1" s="1"/>
  <c r="BX250" i="1"/>
  <c r="BX256" i="1" s="1"/>
  <c r="BX259" i="1" s="1"/>
  <c r="BX275" i="1"/>
  <c r="FX282" i="1"/>
  <c r="FX80" i="1"/>
  <c r="FX323" i="1"/>
  <c r="FX322" i="1" s="1"/>
  <c r="CU282" i="1"/>
  <c r="CU278" i="1"/>
  <c r="CU80" i="1"/>
  <c r="CU323" i="1"/>
  <c r="CU322" i="1" s="1"/>
  <c r="P275" i="1"/>
  <c r="P250" i="1"/>
  <c r="P256" i="1" s="1"/>
  <c r="P259" i="1" s="1"/>
  <c r="EI275" i="1"/>
  <c r="EI250" i="1"/>
  <c r="EI256" i="1" s="1"/>
  <c r="EI259" i="1" s="1"/>
  <c r="BU311" i="1"/>
  <c r="BU276" i="1"/>
  <c r="BU267" i="1"/>
  <c r="BU271" i="1" s="1"/>
  <c r="EZ282" i="1"/>
  <c r="EZ278" i="1"/>
  <c r="EZ80" i="1"/>
  <c r="EZ323" i="1"/>
  <c r="EZ322" i="1" s="1"/>
  <c r="DC311" i="1"/>
  <c r="DC276" i="1"/>
  <c r="DC267" i="1"/>
  <c r="DC271" i="1" s="1"/>
  <c r="DC261" i="1"/>
  <c r="W282" i="1"/>
  <c r="W80" i="1"/>
  <c r="W323" i="1"/>
  <c r="W322" i="1" s="1"/>
  <c r="EA275" i="1"/>
  <c r="EA250" i="1"/>
  <c r="EA256" i="1" s="1"/>
  <c r="EA259" i="1" s="1"/>
  <c r="X282" i="1"/>
  <c r="X80" i="1"/>
  <c r="X323" i="1"/>
  <c r="X322" i="1" s="1"/>
  <c r="M275" i="1"/>
  <c r="M250" i="1"/>
  <c r="M256" i="1" s="1"/>
  <c r="M259" i="1" s="1"/>
  <c r="BW250" i="1"/>
  <c r="BW256" i="1" s="1"/>
  <c r="BW259" i="1" s="1"/>
  <c r="BW275" i="1"/>
  <c r="AW311" i="1"/>
  <c r="AW276" i="1"/>
  <c r="AW267" i="1"/>
  <c r="AW271" i="1" s="1"/>
  <c r="ER312" i="1"/>
  <c r="ER319" i="1" s="1"/>
  <c r="ER280" i="1"/>
  <c r="AU311" i="1"/>
  <c r="AU276" i="1"/>
  <c r="AU278" i="1" s="1"/>
  <c r="AU267" i="1"/>
  <c r="AU271" i="1" s="1"/>
  <c r="AU261" i="1"/>
  <c r="X311" i="1"/>
  <c r="X276" i="1"/>
  <c r="X261" i="1"/>
  <c r="X267" i="1"/>
  <c r="X271" i="1" s="1"/>
  <c r="AY275" i="1"/>
  <c r="AY250" i="1"/>
  <c r="AY256" i="1" s="1"/>
  <c r="AY259" i="1" s="1"/>
  <c r="CG275" i="1"/>
  <c r="CG250" i="1"/>
  <c r="CG256" i="1" s="1"/>
  <c r="CG259" i="1" s="1"/>
  <c r="BU282" i="1"/>
  <c r="BU278" i="1"/>
  <c r="BU80" i="1"/>
  <c r="BU323" i="1"/>
  <c r="BU322" i="1" s="1"/>
  <c r="DY282" i="1"/>
  <c r="DY80" i="1"/>
  <c r="DY323" i="1"/>
  <c r="DY322" i="1" s="1"/>
  <c r="DA311" i="1"/>
  <c r="DA276" i="1"/>
  <c r="DA278" i="1" s="1"/>
  <c r="DA267" i="1"/>
  <c r="DA271" i="1" s="1"/>
  <c r="AI275" i="1"/>
  <c r="AI250" i="1"/>
  <c r="AI256" i="1" s="1"/>
  <c r="AI259" i="1" s="1"/>
  <c r="DQ275" i="1"/>
  <c r="DQ250" i="1"/>
  <c r="DQ256" i="1" s="1"/>
  <c r="DQ259" i="1" s="1"/>
  <c r="DC278" i="1"/>
  <c r="DC282" i="1"/>
  <c r="DC80" i="1"/>
  <c r="DC323" i="1"/>
  <c r="DC322" i="1" s="1"/>
  <c r="W311" i="1"/>
  <c r="W276" i="1"/>
  <c r="W278" i="1" s="1"/>
  <c r="W267" i="1"/>
  <c r="W271" i="1" s="1"/>
  <c r="C209" i="1" l="1"/>
  <c r="FZ209" i="1" s="1"/>
  <c r="FZ158" i="1"/>
  <c r="CD312" i="1"/>
  <c r="CD319" i="1" s="1"/>
  <c r="CD280" i="1"/>
  <c r="DD282" i="1"/>
  <c r="DD80" i="1"/>
  <c r="DD323" i="1"/>
  <c r="DD322" i="1" s="1"/>
  <c r="CC311" i="1"/>
  <c r="CC276" i="1"/>
  <c r="CC267" i="1"/>
  <c r="CC271" i="1" s="1"/>
  <c r="DT311" i="1"/>
  <c r="DT276" i="1"/>
  <c r="DT261" i="1"/>
  <c r="DT267" i="1"/>
  <c r="DT271" i="1" s="1"/>
  <c r="AS311" i="1"/>
  <c r="AS276" i="1"/>
  <c r="AS278" i="1" s="1"/>
  <c r="AS261" i="1"/>
  <c r="AS267" i="1"/>
  <c r="AS271" i="1" s="1"/>
  <c r="BI311" i="1"/>
  <c r="BI276" i="1"/>
  <c r="BI267" i="1"/>
  <c r="BI271" i="1" s="1"/>
  <c r="AY282" i="1"/>
  <c r="AY80" i="1"/>
  <c r="AY323" i="1"/>
  <c r="AY322" i="1" s="1"/>
  <c r="AW261" i="1"/>
  <c r="EA311" i="1"/>
  <c r="EA276" i="1"/>
  <c r="EA261" i="1"/>
  <c r="EA267" i="1"/>
  <c r="EA271" i="1" s="1"/>
  <c r="CW311" i="1"/>
  <c r="CW276" i="1"/>
  <c r="CW267" i="1"/>
  <c r="CW271" i="1" s="1"/>
  <c r="EZ312" i="1"/>
  <c r="EZ319" i="1" s="1"/>
  <c r="EZ280" i="1"/>
  <c r="CU289" i="1"/>
  <c r="CU284" i="1"/>
  <c r="EW278" i="1"/>
  <c r="EW282" i="1"/>
  <c r="EW80" i="1"/>
  <c r="EW323" i="1"/>
  <c r="EW322" i="1" s="1"/>
  <c r="EP312" i="1"/>
  <c r="EP280" i="1"/>
  <c r="EU311" i="1"/>
  <c r="EU276" i="1"/>
  <c r="EU267" i="1"/>
  <c r="EU271" i="1" s="1"/>
  <c r="EU261" i="1"/>
  <c r="CM282" i="1"/>
  <c r="CM80" i="1"/>
  <c r="Q282" i="1"/>
  <c r="Q80" i="1"/>
  <c r="BT312" i="1"/>
  <c r="BT280" i="1"/>
  <c r="CP311" i="1"/>
  <c r="CP276" i="1"/>
  <c r="CP267" i="1"/>
  <c r="CP271" i="1" s="1"/>
  <c r="CD284" i="1"/>
  <c r="CD289" i="1"/>
  <c r="DE261" i="1"/>
  <c r="BV311" i="1"/>
  <c r="BV276" i="1"/>
  <c r="BV267" i="1"/>
  <c r="BV271" i="1" s="1"/>
  <c r="DB289" i="1"/>
  <c r="DB284" i="1"/>
  <c r="FW311" i="1"/>
  <c r="FW276" i="1"/>
  <c r="FW278" i="1" s="1"/>
  <c r="FW261" i="1"/>
  <c r="FW267" i="1"/>
  <c r="FW271" i="1" s="1"/>
  <c r="BP282" i="1"/>
  <c r="BP80" i="1"/>
  <c r="BP323" i="1"/>
  <c r="BP322" i="1" s="1"/>
  <c r="CO311" i="1"/>
  <c r="CO276" i="1"/>
  <c r="CO267" i="1"/>
  <c r="CO271" i="1" s="1"/>
  <c r="CO261" i="1"/>
  <c r="V311" i="1"/>
  <c r="V276" i="1"/>
  <c r="V267" i="1"/>
  <c r="V271" i="1" s="1"/>
  <c r="CL311" i="1"/>
  <c r="CL276" i="1"/>
  <c r="CL267" i="1"/>
  <c r="CL271" i="1" s="1"/>
  <c r="CL261" i="1"/>
  <c r="BR282" i="1"/>
  <c r="BR80" i="1"/>
  <c r="BR323" i="1"/>
  <c r="BR322" i="1" s="1"/>
  <c r="EG311" i="1"/>
  <c r="EG276" i="1"/>
  <c r="EG278" i="1" s="1"/>
  <c r="EG267" i="1"/>
  <c r="EG271" i="1" s="1"/>
  <c r="CV312" i="1"/>
  <c r="CV280" i="1"/>
  <c r="CC282" i="1"/>
  <c r="CC278" i="1"/>
  <c r="CC80" i="1"/>
  <c r="CC323" i="1"/>
  <c r="CC322" i="1" s="1"/>
  <c r="DT282" i="1"/>
  <c r="DT278" i="1"/>
  <c r="DT80" i="1"/>
  <c r="DT323" i="1"/>
  <c r="DT322" i="1" s="1"/>
  <c r="EX282" i="1"/>
  <c r="EX278" i="1"/>
  <c r="EX80" i="1"/>
  <c r="EX323" i="1"/>
  <c r="EX322" i="1" s="1"/>
  <c r="BB278" i="1"/>
  <c r="BB282" i="1"/>
  <c r="BB80" i="1"/>
  <c r="AS282" i="1"/>
  <c r="AS80" i="1"/>
  <c r="AS323" i="1"/>
  <c r="AS322" i="1" s="1"/>
  <c r="CJ282" i="1"/>
  <c r="CJ278" i="1"/>
  <c r="CJ80" i="1"/>
  <c r="DN282" i="1"/>
  <c r="DN80" i="1"/>
  <c r="DM282" i="1"/>
  <c r="DM80" i="1"/>
  <c r="DM323" i="1"/>
  <c r="DM322" i="1" s="1"/>
  <c r="FJ282" i="1"/>
  <c r="FJ80" i="1"/>
  <c r="FJ323" i="1"/>
  <c r="FJ322" i="1" s="1"/>
  <c r="BI282" i="1"/>
  <c r="BI278" i="1"/>
  <c r="BI80" i="1"/>
  <c r="BI323" i="1"/>
  <c r="BI322" i="1" s="1"/>
  <c r="P282" i="1"/>
  <c r="P80" i="1"/>
  <c r="P323" i="1"/>
  <c r="P322" i="1" s="1"/>
  <c r="Q311" i="1"/>
  <c r="Q276" i="1"/>
  <c r="Q278" i="1" s="1"/>
  <c r="Q261" i="1"/>
  <c r="Q267" i="1"/>
  <c r="Q271" i="1" s="1"/>
  <c r="CN311" i="1"/>
  <c r="CN276" i="1"/>
  <c r="CN267" i="1"/>
  <c r="CN271" i="1" s="1"/>
  <c r="BR311" i="1"/>
  <c r="BR276" i="1"/>
  <c r="BR267" i="1"/>
  <c r="BR271" i="1" s="1"/>
  <c r="FV282" i="1"/>
  <c r="FV80" i="1"/>
  <c r="EX311" i="1"/>
  <c r="EX276" i="1"/>
  <c r="EX261" i="1"/>
  <c r="EX267" i="1"/>
  <c r="EX271" i="1" s="1"/>
  <c r="BB311" i="1"/>
  <c r="BB276" i="1"/>
  <c r="BB261" i="1"/>
  <c r="BB267" i="1"/>
  <c r="BB271" i="1" s="1"/>
  <c r="FJ311" i="1"/>
  <c r="FJ267" i="1"/>
  <c r="FJ271" i="1" s="1"/>
  <c r="FJ276" i="1"/>
  <c r="X312" i="1"/>
  <c r="X280" i="1"/>
  <c r="AW289" i="1"/>
  <c r="EA282" i="1"/>
  <c r="EA80" i="1"/>
  <c r="EA323" i="1"/>
  <c r="EA322" i="1" s="1"/>
  <c r="CW282" i="1"/>
  <c r="CW278" i="1"/>
  <c r="CW80" i="1"/>
  <c r="CW323" i="1"/>
  <c r="CW322" i="1" s="1"/>
  <c r="EW311" i="1"/>
  <c r="EW276" i="1"/>
  <c r="EW267" i="1"/>
  <c r="EW271" i="1" s="1"/>
  <c r="EU282" i="1"/>
  <c r="EU80" i="1"/>
  <c r="I311" i="1"/>
  <c r="I276" i="1"/>
  <c r="I261" i="1"/>
  <c r="I267" i="1"/>
  <c r="I271" i="1" s="1"/>
  <c r="CX311" i="1"/>
  <c r="CX276" i="1"/>
  <c r="CX261" i="1"/>
  <c r="CX267" i="1"/>
  <c r="CX271" i="1" s="1"/>
  <c r="BT289" i="1"/>
  <c r="BT284" i="1"/>
  <c r="CP282" i="1"/>
  <c r="CP278" i="1"/>
  <c r="CP80" i="1"/>
  <c r="DE312" i="1"/>
  <c r="DE280" i="1"/>
  <c r="BV278" i="1"/>
  <c r="BV282" i="1"/>
  <c r="BV80" i="1"/>
  <c r="BV323" i="1"/>
  <c r="BV322" i="1" s="1"/>
  <c r="DB319" i="1"/>
  <c r="FW282" i="1"/>
  <c r="FW80" i="1"/>
  <c r="FW323" i="1"/>
  <c r="FW322" i="1" s="1"/>
  <c r="CT311" i="1"/>
  <c r="CT276" i="1"/>
  <c r="CT267" i="1"/>
  <c r="CT271" i="1" s="1"/>
  <c r="CT261" i="1"/>
  <c r="CO282" i="1"/>
  <c r="CO80" i="1"/>
  <c r="CO323" i="1"/>
  <c r="CO322" i="1" s="1"/>
  <c r="V282" i="1"/>
  <c r="V278" i="1"/>
  <c r="V80" i="1"/>
  <c r="V323" i="1"/>
  <c r="V322" i="1" s="1"/>
  <c r="CL278" i="1"/>
  <c r="CL282" i="1"/>
  <c r="CL80" i="1"/>
  <c r="CL323" i="1"/>
  <c r="CL322" i="1" s="1"/>
  <c r="AQ311" i="1"/>
  <c r="AQ276" i="1"/>
  <c r="AQ267" i="1"/>
  <c r="AQ271" i="1" s="1"/>
  <c r="EG282" i="1"/>
  <c r="EG80" i="1"/>
  <c r="EG323" i="1"/>
  <c r="EG322" i="1" s="1"/>
  <c r="BA311" i="1"/>
  <c r="BA276" i="1"/>
  <c r="BA267" i="1"/>
  <c r="BA271" i="1" s="1"/>
  <c r="AK311" i="1"/>
  <c r="AK276" i="1"/>
  <c r="AK267" i="1"/>
  <c r="AK271" i="1" s="1"/>
  <c r="AK261" i="1"/>
  <c r="EE311" i="1"/>
  <c r="EE276" i="1"/>
  <c r="EE267" i="1"/>
  <c r="EE271" i="1" s="1"/>
  <c r="EE261" i="1"/>
  <c r="AE311" i="1"/>
  <c r="AE276" i="1"/>
  <c r="AE267" i="1"/>
  <c r="AE271" i="1" s="1"/>
  <c r="BH311" i="1"/>
  <c r="BH276" i="1"/>
  <c r="BH267" i="1"/>
  <c r="BH271" i="1" s="1"/>
  <c r="AL311" i="1"/>
  <c r="AL276" i="1"/>
  <c r="AL267" i="1"/>
  <c r="AL271" i="1" s="1"/>
  <c r="AL261" i="1"/>
  <c r="ET311" i="1"/>
  <c r="ET276" i="1"/>
  <c r="ET267" i="1"/>
  <c r="ET271" i="1" s="1"/>
  <c r="ET261" i="1"/>
  <c r="D311" i="1"/>
  <c r="D276" i="1"/>
  <c r="D267" i="1"/>
  <c r="D271" i="1" s="1"/>
  <c r="BX311" i="1"/>
  <c r="BX276" i="1"/>
  <c r="BX278" i="1" s="1"/>
  <c r="BX267" i="1"/>
  <c r="BX271" i="1" s="1"/>
  <c r="BX261" i="1"/>
  <c r="CM311" i="1"/>
  <c r="CM276" i="1"/>
  <c r="CM267" i="1"/>
  <c r="CM271" i="1" s="1"/>
  <c r="CM261" i="1"/>
  <c r="BP311" i="1"/>
  <c r="BP276" i="1"/>
  <c r="BP267" i="1"/>
  <c r="BP271" i="1" s="1"/>
  <c r="CJ311" i="1"/>
  <c r="CJ276" i="1"/>
  <c r="CJ267" i="1"/>
  <c r="CJ271" i="1" s="1"/>
  <c r="CJ261" i="1"/>
  <c r="EZ289" i="1"/>
  <c r="EZ284" i="1"/>
  <c r="BF282" i="1"/>
  <c r="BF278" i="1"/>
  <c r="BF80" i="1"/>
  <c r="BF323" i="1"/>
  <c r="BF322" i="1" s="1"/>
  <c r="DP312" i="1"/>
  <c r="DP280" i="1"/>
  <c r="EP289" i="1"/>
  <c r="EP284" i="1"/>
  <c r="DV311" i="1"/>
  <c r="DV276" i="1"/>
  <c r="DV267" i="1"/>
  <c r="DV271" i="1" s="1"/>
  <c r="I278" i="1"/>
  <c r="I282" i="1"/>
  <c r="I80" i="1"/>
  <c r="AW278" i="1"/>
  <c r="AW284" i="1" s="1"/>
  <c r="CX278" i="1"/>
  <c r="CX282" i="1"/>
  <c r="CX80" i="1"/>
  <c r="BT319" i="1"/>
  <c r="EM311" i="1"/>
  <c r="EM276" i="1"/>
  <c r="EM267" i="1"/>
  <c r="EM271" i="1" s="1"/>
  <c r="DE289" i="1"/>
  <c r="FQ311" i="1"/>
  <c r="FQ276" i="1"/>
  <c r="FQ267" i="1"/>
  <c r="FQ271" i="1" s="1"/>
  <c r="FQ261" i="1"/>
  <c r="CT282" i="1"/>
  <c r="CT80" i="1"/>
  <c r="CT323" i="1"/>
  <c r="CT322" i="1" s="1"/>
  <c r="FH311" i="1"/>
  <c r="FH276" i="1"/>
  <c r="FH261" i="1"/>
  <c r="FH267" i="1"/>
  <c r="FH271" i="1" s="1"/>
  <c r="BY311" i="1"/>
  <c r="BY276" i="1"/>
  <c r="BY278" i="1" s="1"/>
  <c r="BY267" i="1"/>
  <c r="BY271" i="1" s="1"/>
  <c r="AQ282" i="1"/>
  <c r="AQ278" i="1"/>
  <c r="AQ80" i="1"/>
  <c r="AQ323" i="1"/>
  <c r="AQ322" i="1" s="1"/>
  <c r="AD282" i="1"/>
  <c r="AD80" i="1"/>
  <c r="AD323" i="1"/>
  <c r="AD322" i="1" s="1"/>
  <c r="BE311" i="1"/>
  <c r="BE276" i="1"/>
  <c r="BE267" i="1"/>
  <c r="BE271" i="1" s="1"/>
  <c r="CV289" i="1"/>
  <c r="CV284" i="1"/>
  <c r="Y312" i="1"/>
  <c r="Y319" i="1" s="1"/>
  <c r="Y280" i="1"/>
  <c r="EB311" i="1"/>
  <c r="EB276" i="1"/>
  <c r="EB261" i="1"/>
  <c r="EB267" i="1"/>
  <c r="EB271" i="1" s="1"/>
  <c r="FO311" i="1"/>
  <c r="FO276" i="1"/>
  <c r="FO267" i="1"/>
  <c r="FO271" i="1" s="1"/>
  <c r="FR312" i="1"/>
  <c r="FR280" i="1"/>
  <c r="BA282" i="1"/>
  <c r="BA80" i="1"/>
  <c r="AK282" i="1"/>
  <c r="AK278" i="1"/>
  <c r="AK80" i="1"/>
  <c r="AK323" i="1"/>
  <c r="AK322" i="1" s="1"/>
  <c r="EE282" i="1"/>
  <c r="EE80" i="1"/>
  <c r="EE323" i="1"/>
  <c r="EE322" i="1" s="1"/>
  <c r="AE282" i="1"/>
  <c r="AE80" i="1"/>
  <c r="AE323" i="1"/>
  <c r="AE322" i="1" s="1"/>
  <c r="BH282" i="1"/>
  <c r="BH278" i="1"/>
  <c r="BH80" i="1"/>
  <c r="BH323" i="1"/>
  <c r="BH322" i="1" s="1"/>
  <c r="AL282" i="1"/>
  <c r="AL80" i="1"/>
  <c r="AL323" i="1"/>
  <c r="AL322" i="1" s="1"/>
  <c r="ET278" i="1"/>
  <c r="ET282" i="1"/>
  <c r="ET80" i="1"/>
  <c r="ET323" i="1"/>
  <c r="ET322" i="1" s="1"/>
  <c r="D282" i="1"/>
  <c r="D278" i="1"/>
  <c r="D80" i="1"/>
  <c r="AW312" i="1"/>
  <c r="AW319" i="1" s="1"/>
  <c r="AW280" i="1"/>
  <c r="BQ282" i="1"/>
  <c r="BQ80" i="1"/>
  <c r="DZ282" i="1"/>
  <c r="DZ80" i="1"/>
  <c r="DZ323" i="1"/>
  <c r="DZ322" i="1" s="1"/>
  <c r="FB282" i="1"/>
  <c r="FB80" i="1"/>
  <c r="FB323" i="1"/>
  <c r="FB322" i="1" s="1"/>
  <c r="DK282" i="1"/>
  <c r="DK80" i="1"/>
  <c r="S282" i="1"/>
  <c r="S278" i="1"/>
  <c r="S80" i="1"/>
  <c r="DN311" i="1"/>
  <c r="DN276" i="1"/>
  <c r="DN267" i="1"/>
  <c r="DN271" i="1" s="1"/>
  <c r="DN261" i="1"/>
  <c r="DQ311" i="1"/>
  <c r="DQ267" i="1"/>
  <c r="DQ271" i="1" s="1"/>
  <c r="DQ276" i="1"/>
  <c r="DQ261" i="1"/>
  <c r="X289" i="1"/>
  <c r="X284" i="1"/>
  <c r="BW282" i="1"/>
  <c r="BW80" i="1"/>
  <c r="BW323" i="1"/>
  <c r="BW322" i="1" s="1"/>
  <c r="BF311" i="1"/>
  <c r="BF276" i="1"/>
  <c r="BF267" i="1"/>
  <c r="BF271" i="1" s="1"/>
  <c r="DP261" i="1"/>
  <c r="EP319" i="1"/>
  <c r="DV282" i="1"/>
  <c r="DV278" i="1"/>
  <c r="DV80" i="1"/>
  <c r="DV323" i="1"/>
  <c r="DV322" i="1" s="1"/>
  <c r="EN311" i="1"/>
  <c r="EN276" i="1"/>
  <c r="EN267" i="1"/>
  <c r="EN271" i="1" s="1"/>
  <c r="FC311" i="1"/>
  <c r="FC276" i="1"/>
  <c r="FC267" i="1"/>
  <c r="FC271" i="1" s="1"/>
  <c r="EM282" i="1"/>
  <c r="EM80" i="1"/>
  <c r="EM323" i="1"/>
  <c r="EM322" i="1" s="1"/>
  <c r="AB312" i="1"/>
  <c r="AB280" i="1"/>
  <c r="DE319" i="1"/>
  <c r="BS312" i="1"/>
  <c r="BS319" i="1" s="1"/>
  <c r="BS280" i="1"/>
  <c r="FQ282" i="1"/>
  <c r="FQ278" i="1"/>
  <c r="FQ80" i="1"/>
  <c r="DO311" i="1"/>
  <c r="DO276" i="1"/>
  <c r="DO267" i="1"/>
  <c r="DO271" i="1" s="1"/>
  <c r="FH282" i="1"/>
  <c r="FH278" i="1"/>
  <c r="FH80" i="1"/>
  <c r="FH323" i="1"/>
  <c r="FH322" i="1" s="1"/>
  <c r="CI311" i="1"/>
  <c r="CI276" i="1"/>
  <c r="CI267" i="1"/>
  <c r="CI271" i="1" s="1"/>
  <c r="BY282" i="1"/>
  <c r="BY80" i="1"/>
  <c r="L311" i="1"/>
  <c r="L276" i="1"/>
  <c r="L261" i="1"/>
  <c r="L267" i="1"/>
  <c r="L271" i="1" s="1"/>
  <c r="AD311" i="1"/>
  <c r="AD276" i="1"/>
  <c r="AD261" i="1"/>
  <c r="AD267" i="1"/>
  <c r="AD271" i="1" s="1"/>
  <c r="BE278" i="1"/>
  <c r="BE282" i="1"/>
  <c r="BE80" i="1"/>
  <c r="BE323" i="1"/>
  <c r="BE322" i="1" s="1"/>
  <c r="CV319" i="1"/>
  <c r="Y284" i="1"/>
  <c r="Y289" i="1"/>
  <c r="EB282" i="1"/>
  <c r="EB278" i="1"/>
  <c r="EB80" i="1"/>
  <c r="FO278" i="1"/>
  <c r="FO282" i="1"/>
  <c r="FO80" i="1"/>
  <c r="FR284" i="1"/>
  <c r="FR289" i="1"/>
  <c r="CQ311" i="1"/>
  <c r="CQ276" i="1"/>
  <c r="CQ261" i="1"/>
  <c r="CQ267" i="1"/>
  <c r="CQ271" i="1" s="1"/>
  <c r="DU311" i="1"/>
  <c r="DU276" i="1"/>
  <c r="DU278" i="1" s="1"/>
  <c r="DU267" i="1"/>
  <c r="DU271" i="1" s="1"/>
  <c r="DW311" i="1"/>
  <c r="DW276" i="1"/>
  <c r="DW261" i="1"/>
  <c r="DW267" i="1"/>
  <c r="DW271" i="1" s="1"/>
  <c r="AO311" i="1"/>
  <c r="AO276" i="1"/>
  <c r="AO267" i="1"/>
  <c r="AO271" i="1" s="1"/>
  <c r="AH282" i="1"/>
  <c r="AH80" i="1"/>
  <c r="FP266" i="1"/>
  <c r="FT259" i="1"/>
  <c r="CB311" i="1"/>
  <c r="CB276" i="1"/>
  <c r="CB267" i="1"/>
  <c r="CB271" i="1" s="1"/>
  <c r="BM311" i="1"/>
  <c r="BM276" i="1"/>
  <c r="BM267" i="1"/>
  <c r="BM271" i="1" s="1"/>
  <c r="AY311" i="1"/>
  <c r="AY276" i="1"/>
  <c r="AY278" i="1" s="1"/>
  <c r="AY267" i="1"/>
  <c r="AY271" i="1" s="1"/>
  <c r="AY261" i="1"/>
  <c r="BZ311" i="1"/>
  <c r="BZ276" i="1"/>
  <c r="BZ261" i="1"/>
  <c r="BZ267" i="1"/>
  <c r="BZ271" i="1" s="1"/>
  <c r="DG282" i="1"/>
  <c r="DG80" i="1"/>
  <c r="DG323" i="1"/>
  <c r="DG322" i="1" s="1"/>
  <c r="DB312" i="1"/>
  <c r="DB280" i="1"/>
  <c r="DM311" i="1"/>
  <c r="DM276" i="1"/>
  <c r="DM261" i="1"/>
  <c r="DM267" i="1"/>
  <c r="DM271" i="1" s="1"/>
  <c r="DQ282" i="1"/>
  <c r="DQ278" i="1"/>
  <c r="DQ80" i="1"/>
  <c r="DQ323" i="1"/>
  <c r="DQ322" i="1" s="1"/>
  <c r="X319" i="1"/>
  <c r="BW311" i="1"/>
  <c r="BW276" i="1"/>
  <c r="BW267" i="1"/>
  <c r="BW271" i="1" s="1"/>
  <c r="BU261" i="1"/>
  <c r="E311" i="1"/>
  <c r="E276" i="1"/>
  <c r="E278" i="1" s="1"/>
  <c r="E267" i="1"/>
  <c r="E271" i="1" s="1"/>
  <c r="FX312" i="1"/>
  <c r="FX280" i="1"/>
  <c r="DP289" i="1"/>
  <c r="DP284" i="1"/>
  <c r="BG261" i="1"/>
  <c r="EY311" i="1"/>
  <c r="EY276" i="1"/>
  <c r="EY261" i="1"/>
  <c r="EY267" i="1"/>
  <c r="EY271" i="1" s="1"/>
  <c r="EN282" i="1"/>
  <c r="EN278" i="1"/>
  <c r="EN80" i="1"/>
  <c r="FC282" i="1"/>
  <c r="FC278" i="1"/>
  <c r="FC80" i="1"/>
  <c r="FC323" i="1"/>
  <c r="FC322" i="1" s="1"/>
  <c r="AM311" i="1"/>
  <c r="AM276" i="1"/>
  <c r="AM278" i="1" s="1"/>
  <c r="AM267" i="1"/>
  <c r="AM271" i="1" s="1"/>
  <c r="AM261" i="1"/>
  <c r="AB289" i="1"/>
  <c r="AB284" i="1"/>
  <c r="FF311" i="1"/>
  <c r="FF276" i="1"/>
  <c r="FF267" i="1"/>
  <c r="FF271" i="1" s="1"/>
  <c r="BS289" i="1"/>
  <c r="BS284" i="1"/>
  <c r="BC311" i="1"/>
  <c r="BC276" i="1"/>
  <c r="BC278" i="1" s="1"/>
  <c r="BC267" i="1"/>
  <c r="BC271" i="1" s="1"/>
  <c r="BC312" i="1" s="1"/>
  <c r="BC261" i="1"/>
  <c r="AP282" i="1"/>
  <c r="AP80" i="1"/>
  <c r="DO282" i="1"/>
  <c r="DO278" i="1"/>
  <c r="DO80" i="1"/>
  <c r="CF311" i="1"/>
  <c r="CF276" i="1"/>
  <c r="CF261" i="1"/>
  <c r="CF267" i="1"/>
  <c r="CF271" i="1" s="1"/>
  <c r="CI278" i="1"/>
  <c r="CI282" i="1"/>
  <c r="CI80" i="1"/>
  <c r="DF311" i="1"/>
  <c r="DF276" i="1"/>
  <c r="DF261" i="1"/>
  <c r="DF267" i="1"/>
  <c r="DF271" i="1" s="1"/>
  <c r="L282" i="1"/>
  <c r="L278" i="1"/>
  <c r="L80" i="1"/>
  <c r="CH311" i="1"/>
  <c r="CH276" i="1"/>
  <c r="CH278" i="1" s="1"/>
  <c r="CH267" i="1"/>
  <c r="CH271" i="1" s="1"/>
  <c r="FS312" i="1"/>
  <c r="FS280" i="1"/>
  <c r="AT261" i="1"/>
  <c r="EJ311" i="1"/>
  <c r="EJ276" i="1"/>
  <c r="EJ278" i="1" s="1"/>
  <c r="EJ267" i="1"/>
  <c r="EJ271" i="1" s="1"/>
  <c r="FR319" i="1"/>
  <c r="CQ282" i="1"/>
  <c r="CQ278" i="1"/>
  <c r="CQ80" i="1"/>
  <c r="DU282" i="1"/>
  <c r="DU80" i="1"/>
  <c r="DU323" i="1"/>
  <c r="DU322" i="1" s="1"/>
  <c r="DW282" i="1"/>
  <c r="DW278" i="1"/>
  <c r="DW80" i="1"/>
  <c r="DW323" i="1"/>
  <c r="DW322" i="1" s="1"/>
  <c r="AO278" i="1"/>
  <c r="AO282" i="1"/>
  <c r="AO80" i="1"/>
  <c r="AH311" i="1"/>
  <c r="AH276" i="1"/>
  <c r="AH267" i="1"/>
  <c r="AH271" i="1" s="1"/>
  <c r="FT282" i="1"/>
  <c r="FT80" i="1"/>
  <c r="FT323" i="1"/>
  <c r="FT322" i="1" s="1"/>
  <c r="CB282" i="1"/>
  <c r="CB278" i="1"/>
  <c r="CB80" i="1"/>
  <c r="CB323" i="1"/>
  <c r="CB322" i="1" s="1"/>
  <c r="BM278" i="1"/>
  <c r="BM282" i="1"/>
  <c r="BM80" i="1"/>
  <c r="BM323" i="1"/>
  <c r="BM322" i="1" s="1"/>
  <c r="AI311" i="1"/>
  <c r="AI276" i="1"/>
  <c r="AI267" i="1"/>
  <c r="AI271" i="1" s="1"/>
  <c r="M311" i="1"/>
  <c r="M276" i="1"/>
  <c r="M267" i="1"/>
  <c r="M271" i="1" s="1"/>
  <c r="BU312" i="1"/>
  <c r="BU280" i="1"/>
  <c r="E282" i="1"/>
  <c r="E80" i="1"/>
  <c r="DP319" i="1"/>
  <c r="BG312" i="1"/>
  <c r="BG319" i="1" s="1"/>
  <c r="BG280" i="1"/>
  <c r="EY278" i="1"/>
  <c r="EY282" i="1"/>
  <c r="EY80" i="1"/>
  <c r="EY323" i="1"/>
  <c r="EY322" i="1" s="1"/>
  <c r="O311" i="1"/>
  <c r="O276" i="1"/>
  <c r="O267" i="1"/>
  <c r="O271" i="1" s="1"/>
  <c r="O261" i="1"/>
  <c r="AM282" i="1"/>
  <c r="AM80" i="1"/>
  <c r="AM323" i="1"/>
  <c r="AM322" i="1" s="1"/>
  <c r="AB319" i="1"/>
  <c r="FF278" i="1"/>
  <c r="FF282" i="1"/>
  <c r="FF80" i="1"/>
  <c r="FF323" i="1"/>
  <c r="FF322" i="1" s="1"/>
  <c r="BC282" i="1"/>
  <c r="BC80" i="1"/>
  <c r="AP311" i="1"/>
  <c r="AP276" i="1"/>
  <c r="AP278" i="1" s="1"/>
  <c r="AP267" i="1"/>
  <c r="AP271" i="1" s="1"/>
  <c r="CF282" i="1"/>
  <c r="CF278" i="1"/>
  <c r="CF80" i="1"/>
  <c r="CF323" i="1"/>
  <c r="CF322" i="1" s="1"/>
  <c r="FE311" i="1"/>
  <c r="FE276" i="1"/>
  <c r="FE261" i="1"/>
  <c r="FE267" i="1"/>
  <c r="FE271" i="1" s="1"/>
  <c r="DF282" i="1"/>
  <c r="DF278" i="1"/>
  <c r="DF80" i="1"/>
  <c r="FM311" i="1"/>
  <c r="FM276" i="1"/>
  <c r="FM267" i="1"/>
  <c r="FM271" i="1" s="1"/>
  <c r="CH282" i="1"/>
  <c r="CH80" i="1"/>
  <c r="CH323" i="1"/>
  <c r="CH322" i="1" s="1"/>
  <c r="AT312" i="1"/>
  <c r="AT280" i="1"/>
  <c r="EJ282" i="1"/>
  <c r="EJ80" i="1"/>
  <c r="ER303" i="1"/>
  <c r="ER295" i="1"/>
  <c r="F312" i="1"/>
  <c r="F280" i="1"/>
  <c r="G311" i="1"/>
  <c r="G276" i="1"/>
  <c r="G267" i="1"/>
  <c r="G271" i="1" s="1"/>
  <c r="J282" i="1"/>
  <c r="J80" i="1"/>
  <c r="BN311" i="1"/>
  <c r="BN276" i="1"/>
  <c r="BN267" i="1"/>
  <c r="BN271" i="1" s="1"/>
  <c r="H311" i="1"/>
  <c r="H276" i="1"/>
  <c r="H267" i="1"/>
  <c r="H271" i="1" s="1"/>
  <c r="H261" i="1"/>
  <c r="AR311" i="1"/>
  <c r="AR276" i="1"/>
  <c r="AR267" i="1"/>
  <c r="AR271" i="1" s="1"/>
  <c r="AR261" i="1"/>
  <c r="FA311" i="1"/>
  <c r="FA276" i="1"/>
  <c r="FA267" i="1"/>
  <c r="FA271" i="1" s="1"/>
  <c r="FA261" i="1"/>
  <c r="FK311" i="1"/>
  <c r="FK276" i="1"/>
  <c r="FK267" i="1"/>
  <c r="FK271" i="1" s="1"/>
  <c r="FK261" i="1"/>
  <c r="CY311" i="1"/>
  <c r="CY276" i="1"/>
  <c r="CY267" i="1"/>
  <c r="CY271" i="1" s="1"/>
  <c r="CY261" i="1"/>
  <c r="W261" i="1"/>
  <c r="AI282" i="1"/>
  <c r="AI278" i="1"/>
  <c r="AI80" i="1"/>
  <c r="AI323" i="1"/>
  <c r="AI322" i="1" s="1"/>
  <c r="AU312" i="1"/>
  <c r="AU319" i="1" s="1"/>
  <c r="AU280" i="1"/>
  <c r="M282" i="1"/>
  <c r="M278" i="1"/>
  <c r="M80" i="1"/>
  <c r="BU284" i="1"/>
  <c r="BU289" i="1"/>
  <c r="FX289" i="1"/>
  <c r="FX284" i="1"/>
  <c r="EK311" i="1"/>
  <c r="EK276" i="1"/>
  <c r="EK267" i="1"/>
  <c r="EK271" i="1" s="1"/>
  <c r="EK261" i="1"/>
  <c r="BG289" i="1"/>
  <c r="BG284" i="1"/>
  <c r="DY312" i="1"/>
  <c r="DY280" i="1"/>
  <c r="FU311" i="1"/>
  <c r="FU276" i="1"/>
  <c r="FU261" i="1"/>
  <c r="FU267" i="1"/>
  <c r="FU271" i="1" s="1"/>
  <c r="O282" i="1"/>
  <c r="O278" i="1"/>
  <c r="O80" i="1"/>
  <c r="O323" i="1"/>
  <c r="O322" i="1" s="1"/>
  <c r="EC261" i="1"/>
  <c r="BD312" i="1"/>
  <c r="BD280" i="1"/>
  <c r="AG311" i="1"/>
  <c r="AG276" i="1"/>
  <c r="AG267" i="1"/>
  <c r="AG271" i="1" s="1"/>
  <c r="U311" i="1"/>
  <c r="U276" i="1"/>
  <c r="U267" i="1"/>
  <c r="U271" i="1" s="1"/>
  <c r="C215" i="1"/>
  <c r="FZ189" i="1"/>
  <c r="CS312" i="1"/>
  <c r="CS280" i="1"/>
  <c r="DS311" i="1"/>
  <c r="DS276" i="1"/>
  <c r="DS267" i="1"/>
  <c r="DS271" i="1" s="1"/>
  <c r="AZ311" i="1"/>
  <c r="AZ276" i="1"/>
  <c r="AZ267" i="1"/>
  <c r="AZ271" i="1" s="1"/>
  <c r="FE282" i="1"/>
  <c r="FE278" i="1"/>
  <c r="FE80" i="1"/>
  <c r="FE323" i="1"/>
  <c r="FE322" i="1" s="1"/>
  <c r="FM282" i="1"/>
  <c r="FM278" i="1"/>
  <c r="FM80" i="1"/>
  <c r="FM323" i="1"/>
  <c r="FM322" i="1" s="1"/>
  <c r="DX312" i="1"/>
  <c r="DX280" i="1"/>
  <c r="FS289" i="1"/>
  <c r="AT289" i="1"/>
  <c r="Z312" i="1"/>
  <c r="Z319" i="1" s="1"/>
  <c r="Z280" i="1"/>
  <c r="R311" i="1"/>
  <c r="R276" i="1"/>
  <c r="R261" i="1"/>
  <c r="R267" i="1"/>
  <c r="R271" i="1" s="1"/>
  <c r="AT278" i="1"/>
  <c r="AT284" i="1" s="1"/>
  <c r="F261" i="1"/>
  <c r="G282" i="1"/>
  <c r="G278" i="1"/>
  <c r="G80" i="1"/>
  <c r="G323" i="1"/>
  <c r="G322" i="1" s="1"/>
  <c r="J311" i="1"/>
  <c r="J276" i="1"/>
  <c r="J278" i="1" s="1"/>
  <c r="J267" i="1"/>
  <c r="J271" i="1" s="1"/>
  <c r="J261" i="1"/>
  <c r="BN278" i="1"/>
  <c r="BN282" i="1"/>
  <c r="BN80" i="1"/>
  <c r="H282" i="1"/>
  <c r="H278" i="1"/>
  <c r="H80" i="1"/>
  <c r="H323" i="1"/>
  <c r="H322" i="1" s="1"/>
  <c r="AR282" i="1"/>
  <c r="AR278" i="1"/>
  <c r="AR80" i="1"/>
  <c r="AR323" i="1"/>
  <c r="AR322" i="1" s="1"/>
  <c r="FA282" i="1"/>
  <c r="FA80" i="1"/>
  <c r="FA323" i="1"/>
  <c r="FA322" i="1" s="1"/>
  <c r="FK278" i="1"/>
  <c r="FK282" i="1"/>
  <c r="FK80" i="1"/>
  <c r="CY282" i="1"/>
  <c r="CY80" i="1"/>
  <c r="CY323" i="1"/>
  <c r="CY322" i="1" s="1"/>
  <c r="DA312" i="1"/>
  <c r="DA280" i="1"/>
  <c r="K311" i="1"/>
  <c r="K276" i="1"/>
  <c r="K267" i="1"/>
  <c r="K271" i="1" s="1"/>
  <c r="K261" i="1"/>
  <c r="FX319" i="1"/>
  <c r="EK282" i="1"/>
  <c r="EK278" i="1"/>
  <c r="EK80" i="1"/>
  <c r="EK323" i="1"/>
  <c r="EK322" i="1" s="1"/>
  <c r="DY289" i="1"/>
  <c r="DY284" i="1"/>
  <c r="FU282" i="1"/>
  <c r="FU278" i="1"/>
  <c r="FU80" i="1"/>
  <c r="EC312" i="1"/>
  <c r="EC280" i="1"/>
  <c r="AG282" i="1"/>
  <c r="AG278" i="1"/>
  <c r="AG80" i="1"/>
  <c r="AG323" i="1"/>
  <c r="AG322" i="1" s="1"/>
  <c r="U282" i="1"/>
  <c r="U278" i="1"/>
  <c r="U80" i="1"/>
  <c r="U323" i="1"/>
  <c r="U322" i="1" s="1"/>
  <c r="EF282" i="1"/>
  <c r="EF80" i="1"/>
  <c r="DS278" i="1"/>
  <c r="DS282" i="1"/>
  <c r="DS80" i="1"/>
  <c r="AZ278" i="1"/>
  <c r="AZ282" i="1"/>
  <c r="AZ80" i="1"/>
  <c r="ED311" i="1"/>
  <c r="ED276" i="1"/>
  <c r="ED267" i="1"/>
  <c r="ED271" i="1" s="1"/>
  <c r="FS319" i="1"/>
  <c r="AT319" i="1"/>
  <c r="Z289" i="1"/>
  <c r="Z284" i="1"/>
  <c r="R282" i="1"/>
  <c r="R278" i="1"/>
  <c r="R80" i="1"/>
  <c r="F289" i="1"/>
  <c r="F284" i="1"/>
  <c r="AF311" i="1"/>
  <c r="AF276" i="1"/>
  <c r="AF267" i="1"/>
  <c r="AF271" i="1" s="1"/>
  <c r="AF261" i="1"/>
  <c r="FD311" i="1"/>
  <c r="FD276" i="1"/>
  <c r="FD267" i="1"/>
  <c r="FD271" i="1" s="1"/>
  <c r="AV311" i="1"/>
  <c r="AV276" i="1"/>
  <c r="AV267" i="1"/>
  <c r="AV271" i="1" s="1"/>
  <c r="N311" i="1"/>
  <c r="N276" i="1"/>
  <c r="N267" i="1"/>
  <c r="N271" i="1" s="1"/>
  <c r="N312" i="1" s="1"/>
  <c r="BL311" i="1"/>
  <c r="BL276" i="1"/>
  <c r="BL278" i="1" s="1"/>
  <c r="BL267" i="1"/>
  <c r="BL271" i="1" s="1"/>
  <c r="BL261" i="1"/>
  <c r="DJ282" i="1"/>
  <c r="DJ278" i="1"/>
  <c r="DJ80" i="1"/>
  <c r="EV311" i="1"/>
  <c r="EV276" i="1"/>
  <c r="EV267" i="1"/>
  <c r="EV271" i="1" s="1"/>
  <c r="EV261" i="1"/>
  <c r="FP311" i="1"/>
  <c r="FP276" i="1"/>
  <c r="FP278" i="1" s="1"/>
  <c r="FP267" i="1"/>
  <c r="FP271" i="1" s="1"/>
  <c r="AU289" i="1"/>
  <c r="AU284" i="1"/>
  <c r="W289" i="1"/>
  <c r="W284" i="1"/>
  <c r="DA261" i="1"/>
  <c r="EI311" i="1"/>
  <c r="EI276" i="1"/>
  <c r="EI267" i="1"/>
  <c r="EI271" i="1" s="1"/>
  <c r="FX278" i="1"/>
  <c r="K282" i="1"/>
  <c r="K80" i="1"/>
  <c r="K323" i="1"/>
  <c r="K322" i="1" s="1"/>
  <c r="EL311" i="1"/>
  <c r="EL276" i="1"/>
  <c r="EL267" i="1"/>
  <c r="EL271" i="1" s="1"/>
  <c r="EL261" i="1"/>
  <c r="ES311" i="1"/>
  <c r="ES276" i="1"/>
  <c r="ES278" i="1" s="1"/>
  <c r="ES267" i="1"/>
  <c r="ES271" i="1" s="1"/>
  <c r="AA311" i="1"/>
  <c r="AA276" i="1"/>
  <c r="AA267" i="1"/>
  <c r="AA271" i="1" s="1"/>
  <c r="FN311" i="1"/>
  <c r="FN276" i="1"/>
  <c r="FN267" i="1"/>
  <c r="FN271" i="1" s="1"/>
  <c r="FN261" i="1"/>
  <c r="DI311" i="1"/>
  <c r="DI276" i="1"/>
  <c r="DI278" i="1" s="1"/>
  <c r="DI267" i="1"/>
  <c r="DI271" i="1" s="1"/>
  <c r="DI261" i="1"/>
  <c r="DY319" i="1"/>
  <c r="EC284" i="1"/>
  <c r="EC289" i="1"/>
  <c r="BD289" i="1"/>
  <c r="BD284" i="1"/>
  <c r="FG311" i="1"/>
  <c r="FG276" i="1"/>
  <c r="FG261" i="1"/>
  <c r="FG267" i="1"/>
  <c r="FG271" i="1" s="1"/>
  <c r="DH312" i="1"/>
  <c r="DH319" i="1" s="1"/>
  <c r="DH280" i="1"/>
  <c r="EF311" i="1"/>
  <c r="EF276" i="1"/>
  <c r="EF278" i="1" s="1"/>
  <c r="EF267" i="1"/>
  <c r="EF271" i="1" s="1"/>
  <c r="CS284" i="1"/>
  <c r="CS289" i="1"/>
  <c r="AX311" i="1"/>
  <c r="AX276" i="1"/>
  <c r="AX267" i="1"/>
  <c r="AX271" i="1" s="1"/>
  <c r="ED282" i="1"/>
  <c r="ED80" i="1"/>
  <c r="ED323" i="1"/>
  <c r="ED322" i="1" s="1"/>
  <c r="DX289" i="1"/>
  <c r="DX284" i="1"/>
  <c r="DR311" i="1"/>
  <c r="DR276" i="1"/>
  <c r="DR267" i="1"/>
  <c r="DR271" i="1" s="1"/>
  <c r="AJ311" i="1"/>
  <c r="AJ276" i="1"/>
  <c r="AJ267" i="1"/>
  <c r="AJ271" i="1" s="1"/>
  <c r="AC311" i="1"/>
  <c r="AC276" i="1"/>
  <c r="AC267" i="1"/>
  <c r="AC271" i="1" s="1"/>
  <c r="AC261" i="1"/>
  <c r="EC278" i="1"/>
  <c r="F319" i="1"/>
  <c r="AF282" i="1"/>
  <c r="AF278" i="1"/>
  <c r="AF80" i="1"/>
  <c r="AF323" i="1"/>
  <c r="AF322" i="1" s="1"/>
  <c r="FD282" i="1"/>
  <c r="FD80" i="1"/>
  <c r="FD323" i="1"/>
  <c r="FD322" i="1" s="1"/>
  <c r="AV282" i="1"/>
  <c r="AV278" i="1"/>
  <c r="AV80" i="1"/>
  <c r="AV323" i="1"/>
  <c r="AV322" i="1" s="1"/>
  <c r="N282" i="1"/>
  <c r="N278" i="1"/>
  <c r="N80" i="1"/>
  <c r="N323" i="1"/>
  <c r="N322" i="1" s="1"/>
  <c r="BL282" i="1"/>
  <c r="BL80" i="1"/>
  <c r="BL323" i="1"/>
  <c r="BL322" i="1" s="1"/>
  <c r="DJ311" i="1"/>
  <c r="DJ276" i="1"/>
  <c r="DJ261" i="1"/>
  <c r="DJ267" i="1"/>
  <c r="DJ271" i="1" s="1"/>
  <c r="EV282" i="1"/>
  <c r="EV278" i="1"/>
  <c r="EV80" i="1"/>
  <c r="EV323" i="1"/>
  <c r="EV322" i="1" s="1"/>
  <c r="FP282" i="1"/>
  <c r="FP80" i="1"/>
  <c r="BU319" i="1"/>
  <c r="DC312" i="1"/>
  <c r="DC280" i="1"/>
  <c r="DA289" i="1"/>
  <c r="DA284" i="1"/>
  <c r="CG311" i="1"/>
  <c r="CG276" i="1"/>
  <c r="CG267" i="1"/>
  <c r="CG271" i="1" s="1"/>
  <c r="CG261" i="1"/>
  <c r="X278" i="1"/>
  <c r="DC289" i="1"/>
  <c r="DC284" i="1"/>
  <c r="EI282" i="1"/>
  <c r="EI278" i="1"/>
  <c r="EI80" i="1"/>
  <c r="BO311" i="1"/>
  <c r="BO276" i="1"/>
  <c r="BO267" i="1"/>
  <c r="BO271" i="1" s="1"/>
  <c r="AN282" i="1"/>
  <c r="AN80" i="1"/>
  <c r="AN323" i="1"/>
  <c r="AN322" i="1" s="1"/>
  <c r="EL282" i="1"/>
  <c r="EL278" i="1"/>
  <c r="EL80" i="1"/>
  <c r="ES282" i="1"/>
  <c r="ES80" i="1"/>
  <c r="ES323" i="1"/>
  <c r="ES322" i="1" s="1"/>
  <c r="AA282" i="1"/>
  <c r="AA80" i="1"/>
  <c r="AA323" i="1"/>
  <c r="AA322" i="1" s="1"/>
  <c r="FN278" i="1"/>
  <c r="FN282" i="1"/>
  <c r="FN80" i="1"/>
  <c r="DI282" i="1"/>
  <c r="DI80" i="1"/>
  <c r="CE311" i="1"/>
  <c r="CE276" i="1"/>
  <c r="CE261" i="1"/>
  <c r="CE267" i="1"/>
  <c r="CE271" i="1" s="1"/>
  <c r="CR311" i="1"/>
  <c r="CR276" i="1"/>
  <c r="CR267" i="1"/>
  <c r="CR271" i="1" s="1"/>
  <c r="CZ311" i="1"/>
  <c r="CZ276" i="1"/>
  <c r="CZ267" i="1"/>
  <c r="CZ271" i="1" s="1"/>
  <c r="EC319" i="1"/>
  <c r="BD319" i="1"/>
  <c r="C210" i="1"/>
  <c r="FZ208" i="1"/>
  <c r="FG282" i="1"/>
  <c r="FG80" i="1"/>
  <c r="FG323" i="1"/>
  <c r="FG322" i="1" s="1"/>
  <c r="DH261" i="1"/>
  <c r="T311" i="1"/>
  <c r="T276" i="1"/>
  <c r="T278" i="1" s="1"/>
  <c r="T267" i="1"/>
  <c r="T271" i="1" s="1"/>
  <c r="CS319" i="1"/>
  <c r="CA312" i="1"/>
  <c r="CA319" i="1" s="1"/>
  <c r="CA280" i="1"/>
  <c r="AX278" i="1"/>
  <c r="AX282" i="1"/>
  <c r="AX80" i="1"/>
  <c r="AX323" i="1"/>
  <c r="AX322" i="1" s="1"/>
  <c r="FS278" i="1"/>
  <c r="FS284" i="1" s="1"/>
  <c r="DX319" i="1"/>
  <c r="DR282" i="1"/>
  <c r="DR278" i="1"/>
  <c r="DR80" i="1"/>
  <c r="AJ282" i="1"/>
  <c r="AJ278" i="1"/>
  <c r="AJ80" i="1"/>
  <c r="AJ323" i="1"/>
  <c r="AJ322" i="1" s="1"/>
  <c r="AC282" i="1"/>
  <c r="AC80" i="1"/>
  <c r="AC323" i="1"/>
  <c r="AC322" i="1" s="1"/>
  <c r="BK311" i="1"/>
  <c r="BK276" i="1"/>
  <c r="BK267" i="1"/>
  <c r="BK271" i="1" s="1"/>
  <c r="BK261" i="1"/>
  <c r="EO311" i="1"/>
  <c r="EO276" i="1"/>
  <c r="EO267" i="1"/>
  <c r="EO271" i="1" s="1"/>
  <c r="FI311" i="1"/>
  <c r="FI276" i="1"/>
  <c r="FI267" i="1"/>
  <c r="FI271" i="1" s="1"/>
  <c r="EQ311" i="1"/>
  <c r="EQ276" i="1"/>
  <c r="EQ267" i="1"/>
  <c r="EQ271" i="1" s="1"/>
  <c r="DL311" i="1"/>
  <c r="DL276" i="1"/>
  <c r="DL267" i="1"/>
  <c r="DL271" i="1" s="1"/>
  <c r="CK311" i="1"/>
  <c r="CK276" i="1"/>
  <c r="CK267" i="1"/>
  <c r="CK271" i="1" s="1"/>
  <c r="CK261" i="1"/>
  <c r="EH282" i="1"/>
  <c r="EH80" i="1"/>
  <c r="EH323" i="1"/>
  <c r="EH322" i="1" s="1"/>
  <c r="BJ311" i="1"/>
  <c r="BJ276" i="1"/>
  <c r="BJ267" i="1"/>
  <c r="BJ271" i="1" s="1"/>
  <c r="FL311" i="1"/>
  <c r="FL276" i="1"/>
  <c r="FL278" i="1" s="1"/>
  <c r="FL267" i="1"/>
  <c r="FL271" i="1" s="1"/>
  <c r="W312" i="1"/>
  <c r="W319" i="1" s="1"/>
  <c r="W280" i="1"/>
  <c r="DA319" i="1"/>
  <c r="CG278" i="1"/>
  <c r="CG282" i="1"/>
  <c r="CG80" i="1"/>
  <c r="CG323" i="1"/>
  <c r="CG322" i="1" s="1"/>
  <c r="DC319" i="1"/>
  <c r="P311" i="1"/>
  <c r="P276" i="1"/>
  <c r="P278" i="1" s="1"/>
  <c r="P267" i="1"/>
  <c r="P271" i="1" s="1"/>
  <c r="BX282" i="1"/>
  <c r="BX80" i="1"/>
  <c r="BX323" i="1"/>
  <c r="BX322" i="1" s="1"/>
  <c r="BO282" i="1"/>
  <c r="BO278" i="1"/>
  <c r="BO80" i="1"/>
  <c r="AN311" i="1"/>
  <c r="AN267" i="1"/>
  <c r="AN271" i="1" s="1"/>
  <c r="AN276" i="1"/>
  <c r="AN278" i="1" s="1"/>
  <c r="BZ282" i="1"/>
  <c r="BZ278" i="1"/>
  <c r="BZ80" i="1"/>
  <c r="BZ323" i="1"/>
  <c r="BZ322" i="1" s="1"/>
  <c r="CU312" i="1"/>
  <c r="CU319" i="1" s="1"/>
  <c r="CU280" i="1"/>
  <c r="BQ311" i="1"/>
  <c r="BQ276" i="1"/>
  <c r="BQ267" i="1"/>
  <c r="BQ271" i="1" s="1"/>
  <c r="DG311" i="1"/>
  <c r="DG276" i="1"/>
  <c r="DG267" i="1"/>
  <c r="DG271" i="1" s="1"/>
  <c r="DZ311" i="1"/>
  <c r="DZ276" i="1"/>
  <c r="DZ278" i="1" s="1"/>
  <c r="DZ267" i="1"/>
  <c r="DZ271" i="1" s="1"/>
  <c r="CE282" i="1"/>
  <c r="CE278" i="1"/>
  <c r="CE80" i="1"/>
  <c r="CE323" i="1"/>
  <c r="CE322" i="1" s="1"/>
  <c r="CR282" i="1"/>
  <c r="CR278" i="1"/>
  <c r="CR80" i="1"/>
  <c r="CR323" i="1"/>
  <c r="CR322" i="1" s="1"/>
  <c r="DE278" i="1"/>
  <c r="DE284" i="1" s="1"/>
  <c r="CZ282" i="1"/>
  <c r="CZ278" i="1"/>
  <c r="CZ80" i="1"/>
  <c r="CD261" i="1"/>
  <c r="CN282" i="1"/>
  <c r="CN278" i="1"/>
  <c r="CN80" i="1"/>
  <c r="CN323" i="1"/>
  <c r="CN322" i="1" s="1"/>
  <c r="DD311" i="1"/>
  <c r="DD276" i="1"/>
  <c r="DD261" i="1"/>
  <c r="DD267" i="1"/>
  <c r="DD271" i="1" s="1"/>
  <c r="DB261" i="1"/>
  <c r="DH284" i="1"/>
  <c r="DH289" i="1"/>
  <c r="T282" i="1"/>
  <c r="T80" i="1"/>
  <c r="T323" i="1"/>
  <c r="T322" i="1" s="1"/>
  <c r="FB311" i="1"/>
  <c r="FB276" i="1"/>
  <c r="FB278" i="1" s="1"/>
  <c r="FB261" i="1"/>
  <c r="FB267" i="1"/>
  <c r="FB271" i="1" s="1"/>
  <c r="CA284" i="1"/>
  <c r="CA289" i="1"/>
  <c r="FV311" i="1"/>
  <c r="FV276" i="1"/>
  <c r="FV267" i="1"/>
  <c r="FV271" i="1" s="1"/>
  <c r="FV261" i="1"/>
  <c r="DK311" i="1"/>
  <c r="DK276" i="1"/>
  <c r="DK267" i="1"/>
  <c r="DK271" i="1" s="1"/>
  <c r="S311" i="1"/>
  <c r="S276" i="1"/>
  <c r="S261" i="1"/>
  <c r="S267" i="1"/>
  <c r="S271" i="1" s="1"/>
  <c r="BK282" i="1"/>
  <c r="BK278" i="1"/>
  <c r="BK80" i="1"/>
  <c r="EO278" i="1"/>
  <c r="EO282" i="1"/>
  <c r="EO80" i="1"/>
  <c r="EO323" i="1"/>
  <c r="EO322" i="1" s="1"/>
  <c r="FI278" i="1"/>
  <c r="FI282" i="1"/>
  <c r="FI80" i="1"/>
  <c r="EQ278" i="1"/>
  <c r="EQ282" i="1"/>
  <c r="EQ80" i="1"/>
  <c r="EQ323" i="1"/>
  <c r="EQ322" i="1" s="1"/>
  <c r="DL282" i="1"/>
  <c r="DL278" i="1"/>
  <c r="DL80" i="1"/>
  <c r="CK278" i="1"/>
  <c r="CK282" i="1"/>
  <c r="CK80" i="1"/>
  <c r="CK323" i="1"/>
  <c r="CK322" i="1" s="1"/>
  <c r="EH311" i="1"/>
  <c r="EH276" i="1"/>
  <c r="EH267" i="1"/>
  <c r="EH271" i="1" s="1"/>
  <c r="EH261" i="1"/>
  <c r="BJ282" i="1"/>
  <c r="BJ278" i="1"/>
  <c r="BJ80" i="1"/>
  <c r="BJ323" i="1"/>
  <c r="BJ322" i="1" s="1"/>
  <c r="FL282" i="1"/>
  <c r="FL80" i="1"/>
  <c r="FL323" i="1"/>
  <c r="FL322" i="1" s="1"/>
  <c r="FC312" i="1" l="1"/>
  <c r="FC280" i="1"/>
  <c r="CJ289" i="1"/>
  <c r="CJ284" i="1"/>
  <c r="EE289" i="1"/>
  <c r="CT289" i="1"/>
  <c r="CT284" i="1"/>
  <c r="CO289" i="1"/>
  <c r="DB303" i="1"/>
  <c r="DB295" i="1"/>
  <c r="EH312" i="1"/>
  <c r="EH319" i="1" s="1"/>
  <c r="EH280" i="1"/>
  <c r="DK289" i="1"/>
  <c r="BJ289" i="1"/>
  <c r="BJ284" i="1"/>
  <c r="DL261" i="1"/>
  <c r="EO284" i="1"/>
  <c r="EO289" i="1"/>
  <c r="CZ289" i="1"/>
  <c r="CZ284" i="1"/>
  <c r="DR261" i="1"/>
  <c r="AX261" i="1"/>
  <c r="FG312" i="1"/>
  <c r="FG280" i="1"/>
  <c r="EI261" i="1"/>
  <c r="Z303" i="1"/>
  <c r="Z295" i="1"/>
  <c r="AT303" i="1"/>
  <c r="AT295" i="1"/>
  <c r="BU303" i="1"/>
  <c r="BU295" i="1"/>
  <c r="FA312" i="1"/>
  <c r="FA280" i="1"/>
  <c r="BN261" i="1"/>
  <c r="FE289" i="1"/>
  <c r="FE284" i="1"/>
  <c r="M284" i="1"/>
  <c r="M289" i="1"/>
  <c r="AH319" i="1"/>
  <c r="DF312" i="1"/>
  <c r="DF280" i="1"/>
  <c r="BC319" i="1"/>
  <c r="EY289" i="1"/>
  <c r="EY284" i="1"/>
  <c r="BW261" i="1"/>
  <c r="DM289" i="1"/>
  <c r="BZ289" i="1"/>
  <c r="BZ284" i="1"/>
  <c r="CB284" i="1"/>
  <c r="CB289" i="1"/>
  <c r="DW312" i="1"/>
  <c r="DW280" i="1"/>
  <c r="FR303" i="1"/>
  <c r="FR295" i="1"/>
  <c r="L289" i="1"/>
  <c r="L284" i="1"/>
  <c r="FC289" i="1"/>
  <c r="FC284" i="1"/>
  <c r="X303" i="1"/>
  <c r="X295" i="1"/>
  <c r="EE278" i="1"/>
  <c r="EM261" i="1"/>
  <c r="CX284" i="1"/>
  <c r="CX289" i="1"/>
  <c r="EW289" i="1"/>
  <c r="EW284" i="1"/>
  <c r="EX312" i="1"/>
  <c r="EX280" i="1"/>
  <c r="BR319" i="1"/>
  <c r="BV261" i="1"/>
  <c r="CW261" i="1"/>
  <c r="DT289" i="1"/>
  <c r="DT284" i="1"/>
  <c r="DK312" i="1"/>
  <c r="DK280" i="1"/>
  <c r="FD289" i="1"/>
  <c r="AM289" i="1"/>
  <c r="AM284" i="1"/>
  <c r="EU289" i="1"/>
  <c r="EH289" i="1"/>
  <c r="DK319" i="1"/>
  <c r="DG312" i="1"/>
  <c r="DG319" i="1" s="1"/>
  <c r="DG280" i="1"/>
  <c r="DL284" i="1"/>
  <c r="DL289" i="1"/>
  <c r="DR312" i="1"/>
  <c r="DR280" i="1"/>
  <c r="AX289" i="1"/>
  <c r="AX284" i="1"/>
  <c r="EI284" i="1"/>
  <c r="EI289" i="1"/>
  <c r="DY303" i="1"/>
  <c r="DY295" i="1"/>
  <c r="FA284" i="1"/>
  <c r="FA289" i="1"/>
  <c r="BN284" i="1"/>
  <c r="BN289" i="1"/>
  <c r="M319" i="1"/>
  <c r="BW312" i="1"/>
  <c r="BW280" i="1"/>
  <c r="L319" i="1"/>
  <c r="FC319" i="1"/>
  <c r="BF312" i="1"/>
  <c r="BF280" i="1"/>
  <c r="CV303" i="1"/>
  <c r="CV295" i="1"/>
  <c r="EM289" i="1"/>
  <c r="DV312" i="1"/>
  <c r="DV280" i="1"/>
  <c r="BP312" i="1"/>
  <c r="BP280" i="1"/>
  <c r="D312" i="1"/>
  <c r="D319" i="1" s="1"/>
  <c r="D280" i="1"/>
  <c r="BH312" i="1"/>
  <c r="BH280" i="1"/>
  <c r="EW319" i="1"/>
  <c r="AW303" i="1"/>
  <c r="AW295" i="1"/>
  <c r="BV312" i="1"/>
  <c r="BV280" i="1"/>
  <c r="CW312" i="1"/>
  <c r="CW319" i="1" s="1"/>
  <c r="CW280" i="1"/>
  <c r="FB319" i="1"/>
  <c r="EI312" i="1"/>
  <c r="EI280" i="1"/>
  <c r="BN312" i="1"/>
  <c r="BN319" i="1" s="1"/>
  <c r="BN280" i="1"/>
  <c r="DG261" i="1"/>
  <c r="CR312" i="1"/>
  <c r="CR280" i="1"/>
  <c r="BO312" i="1"/>
  <c r="BO280" i="1"/>
  <c r="CG312" i="1"/>
  <c r="CG280" i="1"/>
  <c r="DR289" i="1"/>
  <c r="DR284" i="1"/>
  <c r="FG289" i="1"/>
  <c r="FN312" i="1"/>
  <c r="FN280" i="1"/>
  <c r="EL312" i="1"/>
  <c r="EL280" i="1"/>
  <c r="EI319" i="1"/>
  <c r="EV312" i="1"/>
  <c r="EV280" i="1"/>
  <c r="N261" i="1"/>
  <c r="AF312" i="1"/>
  <c r="AF280" i="1"/>
  <c r="FA278" i="1"/>
  <c r="FS303" i="1"/>
  <c r="FS295" i="1"/>
  <c r="FA319" i="1"/>
  <c r="FM312" i="1"/>
  <c r="FM319" i="1" s="1"/>
  <c r="FM280" i="1"/>
  <c r="AI312" i="1"/>
  <c r="AI280" i="1"/>
  <c r="DF289" i="1"/>
  <c r="DF284" i="1"/>
  <c r="BS303" i="1"/>
  <c r="BS295" i="1"/>
  <c r="BW289" i="1"/>
  <c r="FT311" i="1"/>
  <c r="FT276" i="1"/>
  <c r="FT261" i="1"/>
  <c r="FT267" i="1"/>
  <c r="FT271" i="1" s="1"/>
  <c r="DW284" i="1"/>
  <c r="DW289" i="1"/>
  <c r="EN312" i="1"/>
  <c r="EN280" i="1"/>
  <c r="BF261" i="1"/>
  <c r="DQ289" i="1"/>
  <c r="DQ284" i="1"/>
  <c r="FO312" i="1"/>
  <c r="FO319" i="1" s="1"/>
  <c r="FO280" i="1"/>
  <c r="BE312" i="1"/>
  <c r="BE280" i="1"/>
  <c r="DV261" i="1"/>
  <c r="BP261" i="1"/>
  <c r="D261" i="1"/>
  <c r="BH261" i="1"/>
  <c r="AK312" i="1"/>
  <c r="AK280" i="1"/>
  <c r="AQ312" i="1"/>
  <c r="AQ280" i="1"/>
  <c r="I312" i="1"/>
  <c r="I280" i="1"/>
  <c r="EX289" i="1"/>
  <c r="EX284" i="1"/>
  <c r="CN261" i="1"/>
  <c r="CL312" i="1"/>
  <c r="CL280" i="1"/>
  <c r="BV289" i="1"/>
  <c r="BV284" i="1"/>
  <c r="CW289" i="1"/>
  <c r="CW284" i="1"/>
  <c r="BI261" i="1"/>
  <c r="CC261" i="1"/>
  <c r="DZ284" i="1"/>
  <c r="DZ289" i="1"/>
  <c r="AX312" i="1"/>
  <c r="AX319" i="1" s="1"/>
  <c r="AX280" i="1"/>
  <c r="CB312" i="1"/>
  <c r="CB319" i="1" s="1"/>
  <c r="CB280" i="1"/>
  <c r="FH319" i="1"/>
  <c r="BX289" i="1"/>
  <c r="BX284" i="1"/>
  <c r="AL289" i="1"/>
  <c r="FV312" i="1"/>
  <c r="FV280" i="1"/>
  <c r="DG289" i="1"/>
  <c r="EQ312" i="1"/>
  <c r="EQ319" i="1" s="1"/>
  <c r="EQ280" i="1"/>
  <c r="BK312" i="1"/>
  <c r="BK280" i="1"/>
  <c r="FG278" i="1"/>
  <c r="CR261" i="1"/>
  <c r="BO261" i="1"/>
  <c r="CG284" i="1"/>
  <c r="CG289" i="1"/>
  <c r="DR319" i="1"/>
  <c r="CS303" i="1"/>
  <c r="CS295" i="1"/>
  <c r="FG319" i="1"/>
  <c r="FN289" i="1"/>
  <c r="FN284" i="1"/>
  <c r="EL284" i="1"/>
  <c r="EL289" i="1"/>
  <c r="EV284" i="1"/>
  <c r="EV289" i="1"/>
  <c r="N289" i="1"/>
  <c r="N284" i="1"/>
  <c r="AF284" i="1"/>
  <c r="AF289" i="1"/>
  <c r="ED312" i="1"/>
  <c r="ED280" i="1"/>
  <c r="FM261" i="1"/>
  <c r="AI261" i="1"/>
  <c r="DF319" i="1"/>
  <c r="FF312" i="1"/>
  <c r="FF319" i="1" s="1"/>
  <c r="FF280" i="1"/>
  <c r="BW319" i="1"/>
  <c r="AY312" i="1"/>
  <c r="AY280" i="1"/>
  <c r="DW319" i="1"/>
  <c r="EN261" i="1"/>
  <c r="BF289" i="1"/>
  <c r="BF284" i="1"/>
  <c r="DQ312" i="1"/>
  <c r="DQ280" i="1"/>
  <c r="DK278" i="1"/>
  <c r="FO261" i="1"/>
  <c r="BE261" i="1"/>
  <c r="CT278" i="1"/>
  <c r="DV289" i="1"/>
  <c r="DV284" i="1"/>
  <c r="EZ303" i="1"/>
  <c r="EZ295" i="1"/>
  <c r="BP284" i="1"/>
  <c r="BP289" i="1"/>
  <c r="D289" i="1"/>
  <c r="D284" i="1"/>
  <c r="BH289" i="1"/>
  <c r="BH284" i="1"/>
  <c r="AK289" i="1"/>
  <c r="AK284" i="1"/>
  <c r="AQ261" i="1"/>
  <c r="EX319" i="1"/>
  <c r="CN312" i="1"/>
  <c r="CN280" i="1"/>
  <c r="DM278" i="1"/>
  <c r="DM284" i="1" s="1"/>
  <c r="CL289" i="1"/>
  <c r="CL284" i="1"/>
  <c r="BV319" i="1"/>
  <c r="BI312" i="1"/>
  <c r="BI280" i="1"/>
  <c r="CC312" i="1"/>
  <c r="CC280" i="1"/>
  <c r="DD319" i="1"/>
  <c r="CZ312" i="1"/>
  <c r="CZ319" i="1" s="1"/>
  <c r="CZ280" i="1"/>
  <c r="FP284" i="1"/>
  <c r="FP289" i="1"/>
  <c r="M312" i="1"/>
  <c r="M280" i="1"/>
  <c r="BC289" i="1"/>
  <c r="BC284" i="1"/>
  <c r="EM312" i="1"/>
  <c r="EM319" i="1" s="1"/>
  <c r="EM280" i="1"/>
  <c r="FV284" i="1"/>
  <c r="FV289" i="1"/>
  <c r="AN261" i="1"/>
  <c r="EQ284" i="1"/>
  <c r="EQ289" i="1"/>
  <c r="BK284" i="1"/>
  <c r="BK289" i="1"/>
  <c r="CR289" i="1"/>
  <c r="CR284" i="1"/>
  <c r="BO289" i="1"/>
  <c r="BO284" i="1"/>
  <c r="CG319" i="1"/>
  <c r="AC312" i="1"/>
  <c r="AC280" i="1"/>
  <c r="FN319" i="1"/>
  <c r="EL319" i="1"/>
  <c r="EV319" i="1"/>
  <c r="N319" i="1"/>
  <c r="AF319" i="1"/>
  <c r="ED261" i="1"/>
  <c r="AZ261" i="1"/>
  <c r="U261" i="1"/>
  <c r="BG303" i="1"/>
  <c r="BG295" i="1"/>
  <c r="CY312" i="1"/>
  <c r="CY280" i="1"/>
  <c r="AR312" i="1"/>
  <c r="AR319" i="1" s="1"/>
  <c r="AR280" i="1"/>
  <c r="FM284" i="1"/>
  <c r="FM289" i="1"/>
  <c r="O312" i="1"/>
  <c r="O280" i="1"/>
  <c r="AI289" i="1"/>
  <c r="AI284" i="1"/>
  <c r="CH261" i="1"/>
  <c r="FF261" i="1"/>
  <c r="DP303" i="1"/>
  <c r="DP295" i="1"/>
  <c r="AY289" i="1"/>
  <c r="AY284" i="1"/>
  <c r="DU261" i="1"/>
  <c r="DO261" i="1"/>
  <c r="EN289" i="1"/>
  <c r="EN284" i="1"/>
  <c r="BF319" i="1"/>
  <c r="DQ319" i="1"/>
  <c r="FO289" i="1"/>
  <c r="FO284" i="1"/>
  <c r="BE289" i="1"/>
  <c r="BE284" i="1"/>
  <c r="BY261" i="1"/>
  <c r="DV319" i="1"/>
  <c r="BP319" i="1"/>
  <c r="BH319" i="1"/>
  <c r="AK319" i="1"/>
  <c r="AQ284" i="1"/>
  <c r="AQ289" i="1"/>
  <c r="I289" i="1"/>
  <c r="I284" i="1"/>
  <c r="CN284" i="1"/>
  <c r="CN289" i="1"/>
  <c r="EG261" i="1"/>
  <c r="CL319" i="1"/>
  <c r="BP278" i="1"/>
  <c r="EA312" i="1"/>
  <c r="EA280" i="1"/>
  <c r="BI284" i="1"/>
  <c r="BI289" i="1"/>
  <c r="CC289" i="1"/>
  <c r="CC284" i="1"/>
  <c r="EO312" i="1"/>
  <c r="EO319" i="1" s="1"/>
  <c r="EO280" i="1"/>
  <c r="K289" i="1"/>
  <c r="AH289" i="1"/>
  <c r="FV319" i="1"/>
  <c r="DH303" i="1"/>
  <c r="DH295" i="1"/>
  <c r="AN289" i="1"/>
  <c r="AN284" i="1"/>
  <c r="P312" i="1"/>
  <c r="P280" i="1"/>
  <c r="BK319" i="1"/>
  <c r="CR319" i="1"/>
  <c r="BO319" i="1"/>
  <c r="FD278" i="1"/>
  <c r="AC284" i="1"/>
  <c r="AC289" i="1"/>
  <c r="DX303" i="1"/>
  <c r="DX295" i="1"/>
  <c r="EF312" i="1"/>
  <c r="EF319" i="1" s="1"/>
  <c r="EF280" i="1"/>
  <c r="BD303" i="1"/>
  <c r="BD295" i="1"/>
  <c r="AA312" i="1"/>
  <c r="AA280" i="1"/>
  <c r="AV312" i="1"/>
  <c r="AV280" i="1"/>
  <c r="ED289" i="1"/>
  <c r="AZ312" i="1"/>
  <c r="AZ280" i="1"/>
  <c r="U312" i="1"/>
  <c r="U319" i="1" s="1"/>
  <c r="U280" i="1"/>
  <c r="CY289" i="1"/>
  <c r="AR289" i="1"/>
  <c r="AR284" i="1"/>
  <c r="O289" i="1"/>
  <c r="O284" i="1"/>
  <c r="AI319" i="1"/>
  <c r="CH312" i="1"/>
  <c r="CH280" i="1"/>
  <c r="FF289" i="1"/>
  <c r="FF284" i="1"/>
  <c r="AY319" i="1"/>
  <c r="AH278" i="1"/>
  <c r="DU312" i="1"/>
  <c r="DU280" i="1"/>
  <c r="DO312" i="1"/>
  <c r="DO319" i="1" s="1"/>
  <c r="DO280" i="1"/>
  <c r="EN319" i="1"/>
  <c r="BE319" i="1"/>
  <c r="BY312" i="1"/>
  <c r="BY280" i="1"/>
  <c r="AE312" i="1"/>
  <c r="AE280" i="1"/>
  <c r="BA312" i="1"/>
  <c r="BA280" i="1"/>
  <c r="AQ319" i="1"/>
  <c r="I319" i="1"/>
  <c r="FJ289" i="1"/>
  <c r="CN319" i="1"/>
  <c r="EG312" i="1"/>
  <c r="EG280" i="1"/>
  <c r="V312" i="1"/>
  <c r="V280" i="1"/>
  <c r="CD303" i="1"/>
  <c r="CD295" i="1"/>
  <c r="BI319" i="1"/>
  <c r="CC319" i="1"/>
  <c r="BJ312" i="1"/>
  <c r="BJ319" i="1" s="1"/>
  <c r="BJ280" i="1"/>
  <c r="BQ312" i="1"/>
  <c r="BQ280" i="1"/>
  <c r="S312" i="1"/>
  <c r="S280" i="1"/>
  <c r="CA303" i="1"/>
  <c r="CA295" i="1"/>
  <c r="BQ261" i="1"/>
  <c r="AN312" i="1"/>
  <c r="AN280" i="1"/>
  <c r="P261" i="1"/>
  <c r="FL261" i="1"/>
  <c r="EH278" i="1"/>
  <c r="FI261" i="1"/>
  <c r="C213" i="1"/>
  <c r="C218" i="1" s="1"/>
  <c r="C223" i="1" s="1"/>
  <c r="FZ210" i="1"/>
  <c r="C323" i="1"/>
  <c r="CE312" i="1"/>
  <c r="CE280" i="1"/>
  <c r="DA303" i="1"/>
  <c r="DA295" i="1"/>
  <c r="AC319" i="1"/>
  <c r="EF261" i="1"/>
  <c r="EC303" i="1"/>
  <c r="EC295" i="1"/>
  <c r="AA261" i="1"/>
  <c r="W303" i="1"/>
  <c r="W295" i="1"/>
  <c r="AV261" i="1"/>
  <c r="F303" i="1"/>
  <c r="F295" i="1"/>
  <c r="ED319" i="1"/>
  <c r="CY278" i="1"/>
  <c r="CY284" i="1" s="1"/>
  <c r="R312" i="1"/>
  <c r="R280" i="1"/>
  <c r="AZ289" i="1"/>
  <c r="AZ284" i="1"/>
  <c r="U289" i="1"/>
  <c r="U284" i="1"/>
  <c r="EK312" i="1"/>
  <c r="EK280" i="1"/>
  <c r="CY319" i="1"/>
  <c r="O319" i="1"/>
  <c r="CH289" i="1"/>
  <c r="CH284" i="1"/>
  <c r="BM312" i="1"/>
  <c r="BM280" i="1"/>
  <c r="DU289" i="1"/>
  <c r="DU284" i="1"/>
  <c r="AD312" i="1"/>
  <c r="AD319" i="1" s="1"/>
  <c r="AD280" i="1"/>
  <c r="CI261" i="1"/>
  <c r="DO289" i="1"/>
  <c r="DO284" i="1"/>
  <c r="DN312" i="1"/>
  <c r="DN319" i="1" s="1"/>
  <c r="DN280" i="1"/>
  <c r="EB312" i="1"/>
  <c r="EB280" i="1"/>
  <c r="BY284" i="1"/>
  <c r="BY289" i="1"/>
  <c r="FQ312" i="1"/>
  <c r="FQ319" i="1" s="1"/>
  <c r="FQ280" i="1"/>
  <c r="EP303" i="1"/>
  <c r="EP295" i="1"/>
  <c r="CM312" i="1"/>
  <c r="CM280" i="1"/>
  <c r="ET312" i="1"/>
  <c r="ET319" i="1" s="1"/>
  <c r="ET280" i="1"/>
  <c r="AE261" i="1"/>
  <c r="BA261" i="1"/>
  <c r="CO278" i="1"/>
  <c r="CO284" i="1" s="1"/>
  <c r="FJ312" i="1"/>
  <c r="FJ280" i="1"/>
  <c r="FV278" i="1"/>
  <c r="Q312" i="1"/>
  <c r="Q280" i="1"/>
  <c r="EG284" i="1"/>
  <c r="EG289" i="1"/>
  <c r="V261" i="1"/>
  <c r="FW312" i="1"/>
  <c r="FW280" i="1"/>
  <c r="EA289" i="1"/>
  <c r="AS312" i="1"/>
  <c r="AS280" i="1"/>
  <c r="BL284" i="1"/>
  <c r="BL289" i="1"/>
  <c r="EW312" i="1"/>
  <c r="EW280" i="1"/>
  <c r="BQ289" i="1"/>
  <c r="BQ284" i="1"/>
  <c r="AN319" i="1"/>
  <c r="P289" i="1"/>
  <c r="P284" i="1"/>
  <c r="FL312" i="1"/>
  <c r="FL280" i="1"/>
  <c r="FI312" i="1"/>
  <c r="FI319" i="1" s="1"/>
  <c r="FI280" i="1"/>
  <c r="T312" i="1"/>
  <c r="T280" i="1"/>
  <c r="EF289" i="1"/>
  <c r="EF284" i="1"/>
  <c r="AA289" i="1"/>
  <c r="AV289" i="1"/>
  <c r="AV284" i="1"/>
  <c r="AZ319" i="1"/>
  <c r="EK289" i="1"/>
  <c r="EK284" i="1"/>
  <c r="G312" i="1"/>
  <c r="G280" i="1"/>
  <c r="AP312" i="1"/>
  <c r="AP319" i="1" s="1"/>
  <c r="AP280" i="1"/>
  <c r="CH319" i="1"/>
  <c r="E312" i="1"/>
  <c r="E319" i="1" s="1"/>
  <c r="E280" i="1"/>
  <c r="DG278" i="1"/>
  <c r="DG284" i="1" s="1"/>
  <c r="BM261" i="1"/>
  <c r="DU319" i="1"/>
  <c r="CI312" i="1"/>
  <c r="CI280" i="1"/>
  <c r="DN284" i="1"/>
  <c r="DN289" i="1"/>
  <c r="BQ278" i="1"/>
  <c r="BY319" i="1"/>
  <c r="FQ289" i="1"/>
  <c r="FQ284" i="1"/>
  <c r="CM289" i="1"/>
  <c r="ET289" i="1"/>
  <c r="ET284" i="1"/>
  <c r="AE284" i="1"/>
  <c r="AE289" i="1"/>
  <c r="BA289" i="1"/>
  <c r="FJ319" i="1"/>
  <c r="DN278" i="1"/>
  <c r="EG319" i="1"/>
  <c r="V284" i="1"/>
  <c r="V289" i="1"/>
  <c r="CP312" i="1"/>
  <c r="CP280" i="1"/>
  <c r="CM278" i="1"/>
  <c r="EA319" i="1"/>
  <c r="DJ319" i="1"/>
  <c r="S289" i="1"/>
  <c r="S284" i="1"/>
  <c r="FB312" i="1"/>
  <c r="FB280" i="1"/>
  <c r="DD312" i="1"/>
  <c r="DD280" i="1"/>
  <c r="BQ319" i="1"/>
  <c r="P319" i="1"/>
  <c r="FL289" i="1"/>
  <c r="FL284" i="1"/>
  <c r="CK312" i="1"/>
  <c r="CK280" i="1"/>
  <c r="FI289" i="1"/>
  <c r="FI284" i="1"/>
  <c r="AC278" i="1"/>
  <c r="T261" i="1"/>
  <c r="CE289" i="1"/>
  <c r="CE284" i="1"/>
  <c r="DJ312" i="1"/>
  <c r="DJ280" i="1"/>
  <c r="AJ261" i="1"/>
  <c r="AA319" i="1"/>
  <c r="K278" i="1"/>
  <c r="AU303" i="1"/>
  <c r="AU295" i="1"/>
  <c r="AV319" i="1"/>
  <c r="J312" i="1"/>
  <c r="J280" i="1"/>
  <c r="R289" i="1"/>
  <c r="R284" i="1"/>
  <c r="DS261" i="1"/>
  <c r="AG261" i="1"/>
  <c r="FU312" i="1"/>
  <c r="FU319" i="1" s="1"/>
  <c r="FU280" i="1"/>
  <c r="EK319" i="1"/>
  <c r="FK312" i="1"/>
  <c r="FK319" i="1" s="1"/>
  <c r="FK280" i="1"/>
  <c r="H312" i="1"/>
  <c r="H280" i="1"/>
  <c r="G261" i="1"/>
  <c r="AP261" i="1"/>
  <c r="EJ261" i="1"/>
  <c r="CF312" i="1"/>
  <c r="CF280" i="1"/>
  <c r="AB303" i="1"/>
  <c r="AB295" i="1"/>
  <c r="E261" i="1"/>
  <c r="BM289" i="1"/>
  <c r="BM284" i="1"/>
  <c r="AO261" i="1"/>
  <c r="CQ312" i="1"/>
  <c r="CQ319" i="1" s="1"/>
  <c r="CQ280" i="1"/>
  <c r="AD289" i="1"/>
  <c r="CI289" i="1"/>
  <c r="CI284" i="1"/>
  <c r="EM278" i="1"/>
  <c r="AE278" i="1"/>
  <c r="EB289" i="1"/>
  <c r="EB284" i="1"/>
  <c r="FH312" i="1"/>
  <c r="FH280" i="1"/>
  <c r="CM319" i="1"/>
  <c r="AE319" i="1"/>
  <c r="BA319" i="1"/>
  <c r="EU278" i="1"/>
  <c r="EU284" i="1" s="1"/>
  <c r="BB312" i="1"/>
  <c r="BB319" i="1" s="1"/>
  <c r="BB280" i="1"/>
  <c r="Q289" i="1"/>
  <c r="Q284" i="1"/>
  <c r="V319" i="1"/>
  <c r="FW289" i="1"/>
  <c r="FW284" i="1"/>
  <c r="CP261" i="1"/>
  <c r="AS289" i="1"/>
  <c r="AS284" i="1"/>
  <c r="DL312" i="1"/>
  <c r="DL319" i="1" s="1"/>
  <c r="DL280" i="1"/>
  <c r="DI289" i="1"/>
  <c r="DI284" i="1"/>
  <c r="DS319" i="1"/>
  <c r="CF319" i="1"/>
  <c r="S319" i="1"/>
  <c r="DZ312" i="1"/>
  <c r="DZ319" i="1" s="1"/>
  <c r="DZ280" i="1"/>
  <c r="CK284" i="1"/>
  <c r="CK289" i="1"/>
  <c r="T284" i="1"/>
  <c r="T289" i="1"/>
  <c r="CE319" i="1"/>
  <c r="AJ312" i="1"/>
  <c r="AJ319" i="1" s="1"/>
  <c r="AJ280" i="1"/>
  <c r="ED278" i="1"/>
  <c r="ES312" i="1"/>
  <c r="ES319" i="1" s="1"/>
  <c r="ES280" i="1"/>
  <c r="FP312" i="1"/>
  <c r="FP319" i="1" s="1"/>
  <c r="FP280" i="1"/>
  <c r="FD312" i="1"/>
  <c r="FD319" i="1" s="1"/>
  <c r="FD280" i="1"/>
  <c r="J289" i="1"/>
  <c r="J284" i="1"/>
  <c r="R319" i="1"/>
  <c r="DS312" i="1"/>
  <c r="DS280" i="1"/>
  <c r="AG312" i="1"/>
  <c r="AG280" i="1"/>
  <c r="FK289" i="1"/>
  <c r="FK284" i="1"/>
  <c r="H289" i="1"/>
  <c r="H284" i="1"/>
  <c r="G289" i="1"/>
  <c r="G284" i="1"/>
  <c r="AP289" i="1"/>
  <c r="AP284" i="1"/>
  <c r="AH312" i="1"/>
  <c r="AH280" i="1"/>
  <c r="EJ312" i="1"/>
  <c r="EJ319" i="1" s="1"/>
  <c r="EJ280" i="1"/>
  <c r="E289" i="1"/>
  <c r="E284" i="1"/>
  <c r="BM319" i="1"/>
  <c r="AO312" i="1"/>
  <c r="AO319" i="1" s="1"/>
  <c r="AO280" i="1"/>
  <c r="CI319" i="1"/>
  <c r="EB319" i="1"/>
  <c r="AD278" i="1"/>
  <c r="BT303" i="1"/>
  <c r="BT295" i="1"/>
  <c r="BR312" i="1"/>
  <c r="BR280" i="1"/>
  <c r="Q319" i="1"/>
  <c r="FW319" i="1"/>
  <c r="CP284" i="1"/>
  <c r="CP289" i="1"/>
  <c r="CU303" i="1"/>
  <c r="CU295" i="1"/>
  <c r="AS319" i="1"/>
  <c r="DC303" i="1"/>
  <c r="DC295" i="1"/>
  <c r="ES284" i="1"/>
  <c r="ES289" i="1"/>
  <c r="AG319" i="1"/>
  <c r="BR284" i="1"/>
  <c r="BR289" i="1"/>
  <c r="FL319" i="1"/>
  <c r="DK261" i="1"/>
  <c r="FB289" i="1"/>
  <c r="FB284" i="1"/>
  <c r="DD289" i="1"/>
  <c r="DZ261" i="1"/>
  <c r="BJ261" i="1"/>
  <c r="CK319" i="1"/>
  <c r="EO261" i="1"/>
  <c r="T319" i="1"/>
  <c r="CZ261" i="1"/>
  <c r="AA278" i="1"/>
  <c r="DJ284" i="1"/>
  <c r="DJ289" i="1"/>
  <c r="AJ289" i="1"/>
  <c r="AJ284" i="1"/>
  <c r="DI312" i="1"/>
  <c r="DI319" i="1" s="1"/>
  <c r="DI280" i="1"/>
  <c r="ES261" i="1"/>
  <c r="FP261" i="1"/>
  <c r="BL312" i="1"/>
  <c r="BL319" i="1" s="1"/>
  <c r="BL280" i="1"/>
  <c r="FD261" i="1"/>
  <c r="K312" i="1"/>
  <c r="K319" i="1" s="1"/>
  <c r="K280" i="1"/>
  <c r="J319" i="1"/>
  <c r="DS289" i="1"/>
  <c r="DS284" i="1"/>
  <c r="AG289" i="1"/>
  <c r="AG284" i="1"/>
  <c r="FU289" i="1"/>
  <c r="FU284" i="1"/>
  <c r="FX303" i="1"/>
  <c r="FX295" i="1"/>
  <c r="H319" i="1"/>
  <c r="G319" i="1"/>
  <c r="FE312" i="1"/>
  <c r="FE319" i="1" s="1"/>
  <c r="FE280" i="1"/>
  <c r="M261" i="1"/>
  <c r="AH261" i="1"/>
  <c r="EJ284" i="1"/>
  <c r="EJ289" i="1"/>
  <c r="CF289" i="1"/>
  <c r="CF284" i="1"/>
  <c r="AM312" i="1"/>
  <c r="AM319" i="1" s="1"/>
  <c r="AM280" i="1"/>
  <c r="EY312" i="1"/>
  <c r="EY319" i="1" s="1"/>
  <c r="EY280" i="1"/>
  <c r="DM312" i="1"/>
  <c r="DM319" i="1" s="1"/>
  <c r="DM280" i="1"/>
  <c r="BZ312" i="1"/>
  <c r="BZ319" i="1" s="1"/>
  <c r="BZ280" i="1"/>
  <c r="CB261" i="1"/>
  <c r="AO284" i="1"/>
  <c r="AO289" i="1"/>
  <c r="CQ289" i="1"/>
  <c r="CQ284" i="1"/>
  <c r="Y303" i="1"/>
  <c r="Y295" i="1"/>
  <c r="L312" i="1"/>
  <c r="L280" i="1"/>
  <c r="FC261" i="1"/>
  <c r="BW278" i="1"/>
  <c r="AL278" i="1"/>
  <c r="BA278" i="1"/>
  <c r="FH289" i="1"/>
  <c r="FH284" i="1"/>
  <c r="DE303" i="1"/>
  <c r="DE295" i="1"/>
  <c r="CJ312" i="1"/>
  <c r="CJ319" i="1" s="1"/>
  <c r="CJ280" i="1"/>
  <c r="BX312" i="1"/>
  <c r="BX319" i="1" s="1"/>
  <c r="BX280" i="1"/>
  <c r="AL312" i="1"/>
  <c r="AL319" i="1" s="1"/>
  <c r="AL280" i="1"/>
  <c r="EE312" i="1"/>
  <c r="EE319" i="1" s="1"/>
  <c r="EE280" i="1"/>
  <c r="CT312" i="1"/>
  <c r="CT319" i="1" s="1"/>
  <c r="CT280" i="1"/>
  <c r="CX312" i="1"/>
  <c r="CX319" i="1" s="1"/>
  <c r="CX280" i="1"/>
  <c r="EW261" i="1"/>
  <c r="EA278" i="1"/>
  <c r="EA284" i="1" s="1"/>
  <c r="BB289" i="1"/>
  <c r="BB284" i="1"/>
  <c r="BR261" i="1"/>
  <c r="FJ278" i="1"/>
  <c r="BR278" i="1"/>
  <c r="CO312" i="1"/>
  <c r="CO319" i="1" s="1"/>
  <c r="CO280" i="1"/>
  <c r="CP319" i="1"/>
  <c r="EU312" i="1"/>
  <c r="EU319" i="1" s="1"/>
  <c r="EU280" i="1"/>
  <c r="DT312" i="1"/>
  <c r="DT319" i="1" s="1"/>
  <c r="DT280" i="1"/>
  <c r="DD278" i="1"/>
  <c r="CC303" i="1" l="1"/>
  <c r="CC295" i="1"/>
  <c r="FH303" i="1"/>
  <c r="FH295" i="1"/>
  <c r="CF303" i="1"/>
  <c r="CF295" i="1"/>
  <c r="FK303" i="1"/>
  <c r="FK295" i="1"/>
  <c r="EK303" i="1"/>
  <c r="EK295" i="1"/>
  <c r="AR303" i="1"/>
  <c r="AR295" i="1"/>
  <c r="BI303" i="1"/>
  <c r="BI295" i="1"/>
  <c r="DV303" i="1"/>
  <c r="DV295" i="1"/>
  <c r="FA303" i="1"/>
  <c r="FA295" i="1"/>
  <c r="EW303" i="1"/>
  <c r="EW295" i="1"/>
  <c r="M303" i="1"/>
  <c r="M295" i="1"/>
  <c r="AO303" i="1"/>
  <c r="AO295" i="1"/>
  <c r="DD303" i="1"/>
  <c r="DD295" i="1"/>
  <c r="CK303" i="1"/>
  <c r="CK295" i="1"/>
  <c r="AN303" i="1"/>
  <c r="AN295" i="1"/>
  <c r="BV303" i="1"/>
  <c r="BV295" i="1"/>
  <c r="FB303" i="1"/>
  <c r="FB295" i="1"/>
  <c r="AS303" i="1"/>
  <c r="AS295" i="1"/>
  <c r="FQ303" i="1"/>
  <c r="FQ295" i="1"/>
  <c r="BL303" i="1"/>
  <c r="BL295" i="1"/>
  <c r="CH303" i="1"/>
  <c r="CH295" i="1"/>
  <c r="BO303" i="1"/>
  <c r="BO295" i="1"/>
  <c r="AF303" i="1"/>
  <c r="AF295" i="1"/>
  <c r="DG303" i="1"/>
  <c r="DG295" i="1"/>
  <c r="DF303" i="1"/>
  <c r="DF295" i="1"/>
  <c r="CX303" i="1"/>
  <c r="CX295" i="1"/>
  <c r="BZ303" i="1"/>
  <c r="BZ295" i="1"/>
  <c r="CJ303" i="1"/>
  <c r="CJ295" i="1"/>
  <c r="ED303" i="1"/>
  <c r="ED295" i="1"/>
  <c r="AQ295" i="1"/>
  <c r="AQ303" i="1"/>
  <c r="AX303" i="1"/>
  <c r="AX295" i="1"/>
  <c r="EJ303" i="1"/>
  <c r="EJ295" i="1"/>
  <c r="CI303" i="1"/>
  <c r="CI295" i="1"/>
  <c r="FI303" i="1"/>
  <c r="FI295" i="1"/>
  <c r="S303" i="1"/>
  <c r="S295" i="1"/>
  <c r="DO303" i="1"/>
  <c r="DO295" i="1"/>
  <c r="FF303" i="1"/>
  <c r="FF295" i="1"/>
  <c r="CY303" i="1"/>
  <c r="CY295" i="1"/>
  <c r="EN303" i="1"/>
  <c r="EN295" i="1"/>
  <c r="AI303" i="1"/>
  <c r="AI295" i="1"/>
  <c r="AK303" i="1"/>
  <c r="AK295" i="1"/>
  <c r="DW303" i="1"/>
  <c r="DW295" i="1"/>
  <c r="DR303" i="1"/>
  <c r="DR295" i="1"/>
  <c r="EH284" i="1"/>
  <c r="FC303" i="1"/>
  <c r="FC295" i="1"/>
  <c r="EE303" i="1"/>
  <c r="EE295" i="1"/>
  <c r="FU303" i="1"/>
  <c r="FU295" i="1"/>
  <c r="AD284" i="1"/>
  <c r="BA284" i="1"/>
  <c r="FJ295" i="1"/>
  <c r="FJ303" i="1"/>
  <c r="CR303" i="1"/>
  <c r="CR295" i="1"/>
  <c r="CG303" i="1"/>
  <c r="CG295" i="1"/>
  <c r="EH303" i="1"/>
  <c r="EH295" i="1"/>
  <c r="DT303" i="1"/>
  <c r="DT295" i="1"/>
  <c r="DM303" i="1"/>
  <c r="DM295" i="1"/>
  <c r="FE303" i="1"/>
  <c r="FE295" i="1"/>
  <c r="CZ303" i="1"/>
  <c r="CZ295" i="1"/>
  <c r="DJ303" i="1"/>
  <c r="DJ295" i="1"/>
  <c r="EG303" i="1"/>
  <c r="EG295" i="1"/>
  <c r="FG295" i="1"/>
  <c r="FG303" i="1"/>
  <c r="DK295" i="1"/>
  <c r="DK303" i="1"/>
  <c r="BR295" i="1"/>
  <c r="BR303" i="1"/>
  <c r="CP303" i="1"/>
  <c r="CP295" i="1"/>
  <c r="FW303" i="1"/>
  <c r="FW295" i="1"/>
  <c r="AD303" i="1"/>
  <c r="AD295" i="1"/>
  <c r="BA303" i="1"/>
  <c r="BA295" i="1"/>
  <c r="DN303" i="1"/>
  <c r="DN295" i="1"/>
  <c r="FJ284" i="1"/>
  <c r="AH295" i="1"/>
  <c r="AH303" i="1"/>
  <c r="BK303" i="1"/>
  <c r="BK295" i="1"/>
  <c r="BC303" i="1"/>
  <c r="BC295" i="1"/>
  <c r="BH303" i="1"/>
  <c r="BH295" i="1"/>
  <c r="N303" i="1"/>
  <c r="N295" i="1"/>
  <c r="DZ303" i="1"/>
  <c r="DZ295" i="1"/>
  <c r="EX303" i="1"/>
  <c r="EX295" i="1"/>
  <c r="FT312" i="1"/>
  <c r="FT319" i="1" s="1"/>
  <c r="FT280" i="1"/>
  <c r="EM284" i="1"/>
  <c r="EO303" i="1"/>
  <c r="EO295" i="1"/>
  <c r="AG303" i="1"/>
  <c r="AG295" i="1"/>
  <c r="AE303" i="1"/>
  <c r="AE295" i="1"/>
  <c r="AV303" i="1"/>
  <c r="AV295" i="1"/>
  <c r="AH284" i="1"/>
  <c r="FM303" i="1"/>
  <c r="FM295" i="1"/>
  <c r="EV303" i="1"/>
  <c r="EV295" i="1"/>
  <c r="EM303" i="1"/>
  <c r="EM295" i="1"/>
  <c r="DL303" i="1"/>
  <c r="DL295" i="1"/>
  <c r="EU303" i="1"/>
  <c r="EU295" i="1"/>
  <c r="L303" i="1"/>
  <c r="L295" i="1"/>
  <c r="BB303" i="1"/>
  <c r="BB295" i="1"/>
  <c r="AP303" i="1"/>
  <c r="AP295" i="1"/>
  <c r="FL303" i="1"/>
  <c r="FL295" i="1"/>
  <c r="AA284" i="1"/>
  <c r="P303" i="1"/>
  <c r="P295" i="1"/>
  <c r="EA303" i="1"/>
  <c r="EA295" i="1"/>
  <c r="BY303" i="1"/>
  <c r="BY295" i="1"/>
  <c r="K284" i="1"/>
  <c r="EQ303" i="1"/>
  <c r="EQ295" i="1"/>
  <c r="D303" i="1"/>
  <c r="D295" i="1"/>
  <c r="AL284" i="1"/>
  <c r="FT284" i="1"/>
  <c r="FT289" i="1"/>
  <c r="FT278" i="1"/>
  <c r="EY303" i="1"/>
  <c r="EY295" i="1"/>
  <c r="CO303" i="1"/>
  <c r="CO295" i="1"/>
  <c r="DS303" i="1"/>
  <c r="DS295" i="1"/>
  <c r="J303" i="1"/>
  <c r="J295" i="1"/>
  <c r="Q303" i="1"/>
  <c r="Q295" i="1"/>
  <c r="R303" i="1"/>
  <c r="R295" i="1"/>
  <c r="AA303" i="1"/>
  <c r="AA295" i="1"/>
  <c r="DU303" i="1"/>
  <c r="DU295" i="1"/>
  <c r="K303" i="1"/>
  <c r="K295" i="1"/>
  <c r="CN303" i="1"/>
  <c r="CN295" i="1"/>
  <c r="FP303" i="1"/>
  <c r="FP295" i="1"/>
  <c r="CL303" i="1"/>
  <c r="CL295" i="1"/>
  <c r="BP303" i="1"/>
  <c r="BP295" i="1"/>
  <c r="EL303" i="1"/>
  <c r="EL295" i="1"/>
  <c r="AL303" i="1"/>
  <c r="AL295" i="1"/>
  <c r="AM303" i="1"/>
  <c r="AM295" i="1"/>
  <c r="E303" i="1"/>
  <c r="E295" i="1"/>
  <c r="FD303" i="1"/>
  <c r="FD295" i="1"/>
  <c r="G303" i="1"/>
  <c r="G295" i="1"/>
  <c r="T303" i="1"/>
  <c r="T295" i="1"/>
  <c r="EB303" i="1"/>
  <c r="EB295" i="1"/>
  <c r="ET303" i="1"/>
  <c r="ET295" i="1"/>
  <c r="U303" i="1"/>
  <c r="U295" i="1"/>
  <c r="FZ323" i="1"/>
  <c r="GA322" i="1" s="1"/>
  <c r="GA323" i="1" s="1"/>
  <c r="C36" i="1" s="1"/>
  <c r="C322" i="1"/>
  <c r="O303" i="1"/>
  <c r="O295" i="1"/>
  <c r="BE303" i="1"/>
  <c r="BE295" i="1"/>
  <c r="AY303" i="1"/>
  <c r="AY295" i="1"/>
  <c r="BW284" i="1"/>
  <c r="EI303" i="1"/>
  <c r="EI295" i="1"/>
  <c r="BJ303" i="1"/>
  <c r="BJ295" i="1"/>
  <c r="AJ303" i="1"/>
  <c r="AJ295" i="1"/>
  <c r="ES303" i="1"/>
  <c r="ES295" i="1"/>
  <c r="DI303" i="1"/>
  <c r="DI295" i="1"/>
  <c r="CM303" i="1"/>
  <c r="CM295" i="1"/>
  <c r="EF303" i="1"/>
  <c r="EF295" i="1"/>
  <c r="BQ303" i="1"/>
  <c r="BQ295" i="1"/>
  <c r="BF303" i="1"/>
  <c r="BF295" i="1"/>
  <c r="BX303" i="1"/>
  <c r="BX295" i="1"/>
  <c r="CW303" i="1"/>
  <c r="CW295" i="1"/>
  <c r="BW303" i="1"/>
  <c r="BW295" i="1"/>
  <c r="CT303" i="1"/>
  <c r="CT295" i="1"/>
  <c r="CQ303" i="1"/>
  <c r="CQ295" i="1"/>
  <c r="DD284" i="1"/>
  <c r="H303" i="1"/>
  <c r="H295" i="1"/>
  <c r="BM303" i="1"/>
  <c r="BM295" i="1"/>
  <c r="CE303" i="1"/>
  <c r="CE295" i="1"/>
  <c r="V295" i="1"/>
  <c r="V303" i="1"/>
  <c r="CM284" i="1"/>
  <c r="AZ303" i="1"/>
  <c r="AZ295" i="1"/>
  <c r="C243" i="1"/>
  <c r="FZ223" i="1"/>
  <c r="FZ225" i="1" s="1"/>
  <c r="C225" i="1"/>
  <c r="C231" i="1"/>
  <c r="C233" i="1"/>
  <c r="C234" i="1"/>
  <c r="ED284" i="1"/>
  <c r="AC303" i="1"/>
  <c r="AC295" i="1"/>
  <c r="I303" i="1"/>
  <c r="I295" i="1"/>
  <c r="FO303" i="1"/>
  <c r="FO295" i="1"/>
  <c r="FV303" i="1"/>
  <c r="FV295" i="1"/>
  <c r="FN303" i="1"/>
  <c r="FN295" i="1"/>
  <c r="DQ303" i="1"/>
  <c r="DQ295" i="1"/>
  <c r="FG284" i="1"/>
  <c r="BN303" i="1"/>
  <c r="BN295" i="1"/>
  <c r="FD284" i="1"/>
  <c r="CB303" i="1"/>
  <c r="CB295" i="1"/>
  <c r="DK284" i="1"/>
  <c r="EE284" i="1"/>
  <c r="C235" i="1" l="1"/>
  <c r="C239" i="1" s="1"/>
  <c r="FT303" i="1"/>
  <c r="FT308" i="1" s="1"/>
  <c r="FT295" i="1"/>
  <c r="FZ243" i="1"/>
  <c r="C244" i="1" l="1"/>
  <c r="FZ239" i="1"/>
  <c r="FZ244" i="1" l="1"/>
  <c r="C245" i="1"/>
  <c r="C275" i="1" l="1"/>
  <c r="C250" i="1"/>
  <c r="FZ245" i="1"/>
  <c r="GB245" i="1" s="1"/>
  <c r="FZ250" i="1" l="1"/>
  <c r="C256" i="1"/>
  <c r="C259" i="1" s="1"/>
  <c r="FZ275" i="1"/>
  <c r="C282" i="1"/>
  <c r="C80" i="1"/>
  <c r="FZ80" i="1" s="1"/>
  <c r="FZ282" i="1" l="1"/>
  <c r="GB275" i="1"/>
  <c r="GD275" i="1"/>
  <c r="GE276" i="1" s="1"/>
  <c r="C311" i="1"/>
  <c r="C276" i="1"/>
  <c r="FZ259" i="1"/>
  <c r="C267" i="1"/>
  <c r="C261" i="1" s="1"/>
  <c r="FZ261" i="1" s="1"/>
  <c r="C298" i="1" l="1"/>
  <c r="FT298" i="1"/>
  <c r="FW298" i="1"/>
  <c r="DY298" i="1"/>
  <c r="AD298" i="1"/>
  <c r="O298" i="1"/>
  <c r="EF298" i="1"/>
  <c r="H298" i="1"/>
  <c r="BW298" i="1"/>
  <c r="BM298" i="1"/>
  <c r="DJ298" i="1"/>
  <c r="K298" i="1"/>
  <c r="AG298" i="1"/>
  <c r="AE298" i="1"/>
  <c r="AB298" i="1"/>
  <c r="CZ298" i="1"/>
  <c r="AY298" i="1"/>
  <c r="EZ298" i="1"/>
  <c r="FX298" i="1"/>
  <c r="CC298" i="1"/>
  <c r="EU298" i="1"/>
  <c r="BX298" i="1"/>
  <c r="AW298" i="1"/>
  <c r="AJ298" i="1"/>
  <c r="CS298" i="1"/>
  <c r="CU298" i="1"/>
  <c r="CQ298" i="1"/>
  <c r="DM298" i="1"/>
  <c r="R298" i="1"/>
  <c r="FG298" i="1"/>
  <c r="FD298" i="1"/>
  <c r="AF298" i="1"/>
  <c r="EA298" i="1"/>
  <c r="AX298" i="1"/>
  <c r="DE298" i="1"/>
  <c r="DC298" i="1"/>
  <c r="DW298" i="1"/>
  <c r="DT298" i="1"/>
  <c r="BL298" i="1"/>
  <c r="EL298" i="1"/>
  <c r="EJ298" i="1"/>
  <c r="ET298" i="1"/>
  <c r="Z298" i="1"/>
  <c r="BU298" i="1"/>
  <c r="CO298" i="1"/>
  <c r="EP298" i="1"/>
  <c r="BI298" i="1"/>
  <c r="CA298" i="1"/>
  <c r="D298" i="1"/>
  <c r="FM298" i="1"/>
  <c r="AR298" i="1"/>
  <c r="BO298" i="1"/>
  <c r="EC298" i="1"/>
  <c r="BE298" i="1"/>
  <c r="BH298" i="1"/>
  <c r="DR298" i="1"/>
  <c r="W298" i="1"/>
  <c r="DK298" i="1"/>
  <c r="DH298" i="1"/>
  <c r="FL298" i="1"/>
  <c r="DU298" i="1"/>
  <c r="EM298" i="1"/>
  <c r="CM298" i="1"/>
  <c r="CJ298" i="1"/>
  <c r="BG298" i="1"/>
  <c r="I298" i="1"/>
  <c r="Y298" i="1"/>
  <c r="AI298" i="1"/>
  <c r="BC298" i="1"/>
  <c r="AZ298" i="1"/>
  <c r="AS298" i="1"/>
  <c r="EI298" i="1"/>
  <c r="AA298" i="1"/>
  <c r="BR298" i="1"/>
  <c r="BZ298" i="1"/>
  <c r="AU298" i="1"/>
  <c r="DI298" i="1"/>
  <c r="G298" i="1"/>
  <c r="DG298" i="1"/>
  <c r="FQ298" i="1"/>
  <c r="DQ298" i="1"/>
  <c r="T298" i="1"/>
  <c r="FE298" i="1"/>
  <c r="FH298" i="1"/>
  <c r="ES298" i="1"/>
  <c r="L298" i="1"/>
  <c r="AQ298" i="1"/>
  <c r="AN298" i="1"/>
  <c r="CG298" i="1"/>
  <c r="BP298" i="1"/>
  <c r="EE298" i="1"/>
  <c r="BA298" i="1"/>
  <c r="BS298" i="1"/>
  <c r="U298" i="1"/>
  <c r="S298" i="1"/>
  <c r="P298" i="1"/>
  <c r="DN298" i="1"/>
  <c r="AV298" i="1"/>
  <c r="J298" i="1"/>
  <c r="BT298" i="1"/>
  <c r="FJ298" i="1"/>
  <c r="X298" i="1"/>
  <c r="FB298" i="1"/>
  <c r="EV298" i="1"/>
  <c r="FU298" i="1"/>
  <c r="F298" i="1"/>
  <c r="FO298" i="1"/>
  <c r="AO298" i="1"/>
  <c r="DO298" i="1"/>
  <c r="DL298" i="1"/>
  <c r="DV298" i="1"/>
  <c r="AM298" i="1"/>
  <c r="DP298" i="1"/>
  <c r="CW298" i="1"/>
  <c r="FI298" i="1"/>
  <c r="CK298" i="1"/>
  <c r="EO298" i="1"/>
  <c r="BY298" i="1"/>
  <c r="EX298" i="1"/>
  <c r="BV298" i="1"/>
  <c r="CT298" i="1"/>
  <c r="BK298" i="1"/>
  <c r="FN298" i="1"/>
  <c r="DZ298" i="1"/>
  <c r="DX298" i="1"/>
  <c r="EH298" i="1"/>
  <c r="N298" i="1"/>
  <c r="AT298" i="1"/>
  <c r="ED298" i="1"/>
  <c r="CP298" i="1"/>
  <c r="CN298" i="1"/>
  <c r="FR298" i="1"/>
  <c r="FC298" i="1"/>
  <c r="AH298" i="1"/>
  <c r="EY298" i="1"/>
  <c r="FS298" i="1"/>
  <c r="FP298" i="1"/>
  <c r="DF298" i="1"/>
  <c r="DB298" i="1"/>
  <c r="BB298" i="1"/>
  <c r="EN298" i="1"/>
  <c r="AK298" i="1"/>
  <c r="AC298" i="1"/>
  <c r="BN298" i="1"/>
  <c r="EW298" i="1"/>
  <c r="Q298" i="1"/>
  <c r="E298" i="1"/>
  <c r="CD298" i="1"/>
  <c r="CB298" i="1"/>
  <c r="FF298" i="1"/>
  <c r="DA298" i="1"/>
  <c r="CH298" i="1"/>
  <c r="BF298" i="1"/>
  <c r="EB298" i="1"/>
  <c r="DD298" i="1"/>
  <c r="EK298" i="1"/>
  <c r="CR298" i="1"/>
  <c r="V298" i="1"/>
  <c r="CX298" i="1"/>
  <c r="CI298" i="1"/>
  <c r="AP298" i="1"/>
  <c r="EQ298" i="1"/>
  <c r="EG298" i="1"/>
  <c r="CE298" i="1"/>
  <c r="CY298" i="1"/>
  <c r="CV298" i="1"/>
  <c r="FV298" i="1"/>
  <c r="BD298" i="1"/>
  <c r="DS298" i="1"/>
  <c r="M298" i="1"/>
  <c r="CF298" i="1"/>
  <c r="BQ298" i="1"/>
  <c r="ER298" i="1"/>
  <c r="BJ298" i="1"/>
  <c r="FA298" i="1"/>
  <c r="FK298" i="1"/>
  <c r="CL298" i="1"/>
  <c r="AL298" i="1"/>
  <c r="ER285" i="1"/>
  <c r="ER288" i="1" s="1"/>
  <c r="W285" i="1"/>
  <c r="W288" i="1" s="1"/>
  <c r="BT285" i="1"/>
  <c r="BT288" i="1" s="1"/>
  <c r="AU285" i="1"/>
  <c r="AU288" i="1" s="1"/>
  <c r="DB285" i="1"/>
  <c r="DB288" i="1" s="1"/>
  <c r="CV285" i="1"/>
  <c r="CV288" i="1" s="1"/>
  <c r="DX285" i="1"/>
  <c r="DX288" i="1" s="1"/>
  <c r="DC285" i="1"/>
  <c r="DC288" i="1" s="1"/>
  <c r="BU285" i="1"/>
  <c r="BU288" i="1" s="1"/>
  <c r="F285" i="1"/>
  <c r="F288" i="1" s="1"/>
  <c r="DP285" i="1"/>
  <c r="DP288" i="1" s="1"/>
  <c r="BS285" i="1"/>
  <c r="BS288" i="1" s="1"/>
  <c r="DY285" i="1"/>
  <c r="DY288" i="1" s="1"/>
  <c r="AB285" i="1"/>
  <c r="AB288" i="1" s="1"/>
  <c r="EZ285" i="1"/>
  <c r="EZ288" i="1" s="1"/>
  <c r="DA285" i="1"/>
  <c r="DA288" i="1" s="1"/>
  <c r="CU285" i="1"/>
  <c r="CU288" i="1" s="1"/>
  <c r="Y285" i="1"/>
  <c r="Y288" i="1" s="1"/>
  <c r="Z285" i="1"/>
  <c r="Z288" i="1" s="1"/>
  <c r="EP285" i="1"/>
  <c r="EP288" i="1" s="1"/>
  <c r="CA285" i="1"/>
  <c r="CA288" i="1" s="1"/>
  <c r="DH285" i="1"/>
  <c r="DH288" i="1" s="1"/>
  <c r="BD285" i="1"/>
  <c r="BD288" i="1" s="1"/>
  <c r="FR285" i="1"/>
  <c r="FR288" i="1" s="1"/>
  <c r="CS285" i="1"/>
  <c r="CS288" i="1" s="1"/>
  <c r="CD285" i="1"/>
  <c r="CD288" i="1" s="1"/>
  <c r="BG285" i="1"/>
  <c r="BG288" i="1" s="1"/>
  <c r="P285" i="1"/>
  <c r="P288" i="1" s="1"/>
  <c r="Q285" i="1"/>
  <c r="Q288" i="1" s="1"/>
  <c r="T285" i="1"/>
  <c r="T288" i="1" s="1"/>
  <c r="AX285" i="1"/>
  <c r="AX288" i="1" s="1"/>
  <c r="BF285" i="1"/>
  <c r="BF288" i="1" s="1"/>
  <c r="M285" i="1"/>
  <c r="M288" i="1" s="1"/>
  <c r="ET285" i="1"/>
  <c r="ET288" i="1" s="1"/>
  <c r="CZ285" i="1"/>
  <c r="CZ288" i="1" s="1"/>
  <c r="N285" i="1"/>
  <c r="N288" i="1" s="1"/>
  <c r="R285" i="1"/>
  <c r="R288" i="1" s="1"/>
  <c r="AF285" i="1"/>
  <c r="AF288" i="1" s="1"/>
  <c r="AP285" i="1"/>
  <c r="AP288" i="1" s="1"/>
  <c r="FB285" i="1"/>
  <c r="FB288" i="1" s="1"/>
  <c r="DU285" i="1"/>
  <c r="DU288" i="1" s="1"/>
  <c r="BZ285" i="1"/>
  <c r="BZ288" i="1" s="1"/>
  <c r="EK285" i="1"/>
  <c r="EK288" i="1" s="1"/>
  <c r="CF285" i="1"/>
  <c r="CF288" i="1" s="1"/>
  <c r="AZ285" i="1"/>
  <c r="AZ288" i="1" s="1"/>
  <c r="DE285" i="1"/>
  <c r="DE288" i="1" s="1"/>
  <c r="E285" i="1"/>
  <c r="E288" i="1" s="1"/>
  <c r="AM285" i="1"/>
  <c r="AM288" i="1" s="1"/>
  <c r="CG285" i="1"/>
  <c r="CG288" i="1" s="1"/>
  <c r="AT285" i="1"/>
  <c r="AT288" i="1" s="1"/>
  <c r="DF285" i="1"/>
  <c r="DF288" i="1" s="1"/>
  <c r="EI285" i="1"/>
  <c r="EI288" i="1" s="1"/>
  <c r="U285" i="1"/>
  <c r="U288" i="1" s="1"/>
  <c r="FK285" i="1"/>
  <c r="FK288" i="1" s="1"/>
  <c r="DZ285" i="1"/>
  <c r="DZ288" i="1" s="1"/>
  <c r="FP285" i="1"/>
  <c r="FP288" i="1" s="1"/>
  <c r="EY285" i="1"/>
  <c r="EY288" i="1" s="1"/>
  <c r="CC285" i="1"/>
  <c r="CC288" i="1" s="1"/>
  <c r="AI285" i="1"/>
  <c r="AI288" i="1" s="1"/>
  <c r="DS285" i="1"/>
  <c r="DS288" i="1" s="1"/>
  <c r="CB285" i="1"/>
  <c r="CB288" i="1" s="1"/>
  <c r="V285" i="1"/>
  <c r="V288" i="1" s="1"/>
  <c r="AO285" i="1"/>
  <c r="AO288" i="1" s="1"/>
  <c r="CP285" i="1"/>
  <c r="CP288" i="1" s="1"/>
  <c r="DJ285" i="1"/>
  <c r="DJ288" i="1" s="1"/>
  <c r="EW285" i="1"/>
  <c r="EW288" i="1" s="1"/>
  <c r="BB285" i="1"/>
  <c r="BB288" i="1" s="1"/>
  <c r="CX285" i="1"/>
  <c r="CX288" i="1" s="1"/>
  <c r="DI285" i="1"/>
  <c r="DI288" i="1" s="1"/>
  <c r="BC285" i="1"/>
  <c r="BC288" i="1" s="1"/>
  <c r="DO285" i="1"/>
  <c r="DO288" i="1" s="1"/>
  <c r="CE285" i="1"/>
  <c r="CE288" i="1" s="1"/>
  <c r="BY285" i="1"/>
  <c r="BY288" i="1" s="1"/>
  <c r="FW285" i="1"/>
  <c r="FW288" i="1" s="1"/>
  <c r="EQ285" i="1"/>
  <c r="EQ288" i="1" s="1"/>
  <c r="FO285" i="1"/>
  <c r="FO288" i="1" s="1"/>
  <c r="DR285" i="1"/>
  <c r="DR288" i="1" s="1"/>
  <c r="CQ285" i="1"/>
  <c r="CQ288" i="1" s="1"/>
  <c r="AK285" i="1"/>
  <c r="AK288" i="1" s="1"/>
  <c r="CW285" i="1"/>
  <c r="CW288" i="1" s="1"/>
  <c r="EL285" i="1"/>
  <c r="EL288" i="1" s="1"/>
  <c r="FF285" i="1"/>
  <c r="FF288" i="1" s="1"/>
  <c r="FM285" i="1"/>
  <c r="FM288" i="1" s="1"/>
  <c r="EB285" i="1"/>
  <c r="EB288" i="1" s="1"/>
  <c r="DL285" i="1"/>
  <c r="DL288" i="1" s="1"/>
  <c r="FU285" i="1"/>
  <c r="FU288" i="1" s="1"/>
  <c r="AN285" i="1"/>
  <c r="AN288" i="1" s="1"/>
  <c r="CH285" i="1"/>
  <c r="CH288" i="1" s="1"/>
  <c r="S285" i="1"/>
  <c r="S288" i="1" s="1"/>
  <c r="H285" i="1"/>
  <c r="H288" i="1" s="1"/>
  <c r="AQ285" i="1"/>
  <c r="AQ288" i="1" s="1"/>
  <c r="BK285" i="1"/>
  <c r="BK288" i="1" s="1"/>
  <c r="BH285" i="1"/>
  <c r="BH288" i="1" s="1"/>
  <c r="BE285" i="1"/>
  <c r="BE288" i="1" s="1"/>
  <c r="DW285" i="1"/>
  <c r="DW288" i="1" s="1"/>
  <c r="BJ285" i="1"/>
  <c r="BJ288" i="1" s="1"/>
  <c r="BM285" i="1"/>
  <c r="BM288" i="1" s="1"/>
  <c r="FQ285" i="1"/>
  <c r="FQ288" i="1" s="1"/>
  <c r="FS285" i="1"/>
  <c r="FS288" i="1" s="1"/>
  <c r="FX285" i="1"/>
  <c r="FX288" i="1" s="1"/>
  <c r="CK285" i="1"/>
  <c r="CK288" i="1" s="1"/>
  <c r="CI285" i="1"/>
  <c r="CI288" i="1" s="1"/>
  <c r="EJ285" i="1"/>
  <c r="EJ288" i="1" s="1"/>
  <c r="AS285" i="1"/>
  <c r="AS288" i="1" s="1"/>
  <c r="D285" i="1"/>
  <c r="D288" i="1" s="1"/>
  <c r="FH285" i="1"/>
  <c r="FH288" i="1" s="1"/>
  <c r="BV285" i="1"/>
  <c r="BV288" i="1" s="1"/>
  <c r="G285" i="1"/>
  <c r="G288" i="1" s="1"/>
  <c r="EC285" i="1"/>
  <c r="EC288" i="1" s="1"/>
  <c r="FC285" i="1"/>
  <c r="FC288" i="1" s="1"/>
  <c r="FN285" i="1"/>
  <c r="FN288" i="1" s="1"/>
  <c r="O285" i="1"/>
  <c r="O288" i="1" s="1"/>
  <c r="AR285" i="1"/>
  <c r="AR288" i="1" s="1"/>
  <c r="FI285" i="1"/>
  <c r="FI288" i="1" s="1"/>
  <c r="AW285" i="1"/>
  <c r="AW288" i="1" s="1"/>
  <c r="DV285" i="1"/>
  <c r="DV288" i="1" s="1"/>
  <c r="J285" i="1"/>
  <c r="J288" i="1" s="1"/>
  <c r="EF285" i="1"/>
  <c r="EF288" i="1" s="1"/>
  <c r="I285" i="1"/>
  <c r="I288" i="1" s="1"/>
  <c r="AV285" i="1"/>
  <c r="AV288" i="1" s="1"/>
  <c r="FE285" i="1"/>
  <c r="FE288" i="1" s="1"/>
  <c r="EX285" i="1"/>
  <c r="EX288" i="1" s="1"/>
  <c r="CN285" i="1"/>
  <c r="CN288" i="1" s="1"/>
  <c r="CJ285" i="1"/>
  <c r="CJ288" i="1" s="1"/>
  <c r="AJ285" i="1"/>
  <c r="AJ288" i="1" s="1"/>
  <c r="AY285" i="1"/>
  <c r="AY288" i="1" s="1"/>
  <c r="EG285" i="1"/>
  <c r="EG288" i="1" s="1"/>
  <c r="X285" i="1"/>
  <c r="X288" i="1" s="1"/>
  <c r="EV285" i="1"/>
  <c r="EV288" i="1" s="1"/>
  <c r="BI285" i="1"/>
  <c r="BI288" i="1" s="1"/>
  <c r="BN285" i="1"/>
  <c r="BN288" i="1" s="1"/>
  <c r="DT285" i="1"/>
  <c r="DT288" i="1" s="1"/>
  <c r="BO285" i="1"/>
  <c r="BO288" i="1" s="1"/>
  <c r="CL285" i="1"/>
  <c r="CL288" i="1" s="1"/>
  <c r="L285" i="1"/>
  <c r="L288" i="1" s="1"/>
  <c r="BL285" i="1"/>
  <c r="BL288" i="1" s="1"/>
  <c r="BX285" i="1"/>
  <c r="BX288" i="1" s="1"/>
  <c r="ES285" i="1"/>
  <c r="ES288" i="1" s="1"/>
  <c r="EO285" i="1"/>
  <c r="EO288" i="1" s="1"/>
  <c r="CR285" i="1"/>
  <c r="CR288" i="1" s="1"/>
  <c r="DQ285" i="1"/>
  <c r="DQ288" i="1" s="1"/>
  <c r="EN285" i="1"/>
  <c r="EN288" i="1" s="1"/>
  <c r="FL285" i="1"/>
  <c r="FL288" i="1" s="1"/>
  <c r="AG285" i="1"/>
  <c r="AG288" i="1" s="1"/>
  <c r="AH285" i="1"/>
  <c r="AH288" i="1" s="1"/>
  <c r="BR285" i="1"/>
  <c r="BR288" i="1" s="1"/>
  <c r="DD285" i="1"/>
  <c r="DD288" i="1" s="1"/>
  <c r="CM285" i="1"/>
  <c r="CM288" i="1" s="1"/>
  <c r="EH285" i="1"/>
  <c r="EH288" i="1" s="1"/>
  <c r="BA285" i="1"/>
  <c r="BA288" i="1" s="1"/>
  <c r="AL285" i="1"/>
  <c r="AL288" i="1" s="1"/>
  <c r="DK285" i="1"/>
  <c r="DK288" i="1" s="1"/>
  <c r="FA285" i="1"/>
  <c r="FA288" i="1" s="1"/>
  <c r="AA285" i="1"/>
  <c r="AA288" i="1" s="1"/>
  <c r="CY285" i="1"/>
  <c r="CY288" i="1" s="1"/>
  <c r="EA285" i="1"/>
  <c r="EA288" i="1" s="1"/>
  <c r="CO285" i="1"/>
  <c r="CO288" i="1" s="1"/>
  <c r="FD285" i="1"/>
  <c r="FD288" i="1" s="1"/>
  <c r="CT285" i="1"/>
  <c r="CT288" i="1" s="1"/>
  <c r="AD285" i="1"/>
  <c r="AD288" i="1" s="1"/>
  <c r="BQ285" i="1"/>
  <c r="BQ288" i="1" s="1"/>
  <c r="DG285" i="1"/>
  <c r="DG288" i="1" s="1"/>
  <c r="FV285" i="1"/>
  <c r="FV288" i="1" s="1"/>
  <c r="FG285" i="1"/>
  <c r="FG288" i="1" s="1"/>
  <c r="EE285" i="1"/>
  <c r="EE288" i="1" s="1"/>
  <c r="DN285" i="1"/>
  <c r="DN288" i="1" s="1"/>
  <c r="K285" i="1"/>
  <c r="K288" i="1" s="1"/>
  <c r="EU285" i="1"/>
  <c r="EU288" i="1" s="1"/>
  <c r="EM285" i="1"/>
  <c r="EM288" i="1" s="1"/>
  <c r="ED285" i="1"/>
  <c r="ED288" i="1" s="1"/>
  <c r="AC285" i="1"/>
  <c r="AC288" i="1" s="1"/>
  <c r="FJ285" i="1"/>
  <c r="FJ288" i="1" s="1"/>
  <c r="BP285" i="1"/>
  <c r="BP288" i="1" s="1"/>
  <c r="DM285" i="1"/>
  <c r="DM288" i="1" s="1"/>
  <c r="AE285" i="1"/>
  <c r="AE288" i="1" s="1"/>
  <c r="BW285" i="1"/>
  <c r="BW288" i="1" s="1"/>
  <c r="FT285" i="1"/>
  <c r="FT288" i="1" s="1"/>
  <c r="C289" i="1"/>
  <c r="FZ276" i="1"/>
  <c r="GB276" i="1" s="1"/>
  <c r="C278" i="1"/>
  <c r="FZ267" i="1"/>
  <c r="C271" i="1"/>
  <c r="EX297" i="1" l="1"/>
  <c r="EX300" i="1" s="1"/>
  <c r="EX302" i="1" s="1"/>
  <c r="EX294" i="1"/>
  <c r="EX291" i="1"/>
  <c r="EX305" i="1" s="1"/>
  <c r="BO297" i="1"/>
  <c r="BO300" i="1" s="1"/>
  <c r="BO302" i="1" s="1"/>
  <c r="BO291" i="1"/>
  <c r="BO294" i="1"/>
  <c r="FE294" i="1"/>
  <c r="FE297" i="1"/>
  <c r="FE300" i="1" s="1"/>
  <c r="FE302" i="1" s="1"/>
  <c r="FE291" i="1"/>
  <c r="FE305" i="1" s="1"/>
  <c r="EC297" i="1"/>
  <c r="EC300" i="1" s="1"/>
  <c r="EC302" i="1" s="1"/>
  <c r="EC291" i="1"/>
  <c r="EC294" i="1"/>
  <c r="BM294" i="1"/>
  <c r="BM297" i="1"/>
  <c r="BM300" i="1" s="1"/>
  <c r="BM302" i="1" s="1"/>
  <c r="BM291" i="1"/>
  <c r="BM305" i="1" s="1"/>
  <c r="DL297" i="1"/>
  <c r="DL300" i="1" s="1"/>
  <c r="DL302" i="1" s="1"/>
  <c r="DL294" i="1"/>
  <c r="DL291" i="1"/>
  <c r="DL305" i="1" s="1"/>
  <c r="BY294" i="1"/>
  <c r="BY297" i="1"/>
  <c r="BY300" i="1" s="1"/>
  <c r="BY302" i="1" s="1"/>
  <c r="BY291" i="1"/>
  <c r="CB297" i="1"/>
  <c r="CB300" i="1" s="1"/>
  <c r="CB302" i="1" s="1"/>
  <c r="CB294" i="1"/>
  <c r="CB291" i="1"/>
  <c r="CB305" i="1" s="1"/>
  <c r="CG297" i="1"/>
  <c r="CG300" i="1" s="1"/>
  <c r="CG302" i="1" s="1"/>
  <c r="CG291" i="1"/>
  <c r="CG294" i="1"/>
  <c r="R291" i="1"/>
  <c r="R294" i="1"/>
  <c r="R297" i="1"/>
  <c r="R300" i="1" s="1"/>
  <c r="R302" i="1" s="1"/>
  <c r="CS297" i="1"/>
  <c r="CS300" i="1" s="1"/>
  <c r="CS302" i="1" s="1"/>
  <c r="CS291" i="1"/>
  <c r="CS294" i="1"/>
  <c r="DY297" i="1"/>
  <c r="DY300" i="1" s="1"/>
  <c r="DY302" i="1" s="1"/>
  <c r="DY294" i="1"/>
  <c r="DY291" i="1"/>
  <c r="DY305" i="1" s="1"/>
  <c r="ER291" i="1"/>
  <c r="ER297" i="1"/>
  <c r="ER300" i="1" s="1"/>
  <c r="ER302" i="1" s="1"/>
  <c r="ER294" i="1"/>
  <c r="CD297" i="1"/>
  <c r="CD300" i="1" s="1"/>
  <c r="CD302" i="1" s="1"/>
  <c r="CD291" i="1"/>
  <c r="CD294" i="1"/>
  <c r="EA294" i="1"/>
  <c r="EA291" i="1"/>
  <c r="EA297" i="1"/>
  <c r="EA300" i="1" s="1"/>
  <c r="EA302" i="1" s="1"/>
  <c r="DT291" i="1"/>
  <c r="DT294" i="1"/>
  <c r="DT297" i="1"/>
  <c r="DT300" i="1" s="1"/>
  <c r="DT302" i="1" s="1"/>
  <c r="AV297" i="1"/>
  <c r="AV300" i="1" s="1"/>
  <c r="AV302" i="1" s="1"/>
  <c r="AV294" i="1"/>
  <c r="AV291" i="1"/>
  <c r="G297" i="1"/>
  <c r="G300" i="1" s="1"/>
  <c r="G302" i="1" s="1"/>
  <c r="G291" i="1"/>
  <c r="G294" i="1"/>
  <c r="BJ291" i="1"/>
  <c r="BJ297" i="1"/>
  <c r="BJ300" i="1" s="1"/>
  <c r="BJ302" i="1" s="1"/>
  <c r="BJ294" i="1"/>
  <c r="EB297" i="1"/>
  <c r="EB300" i="1" s="1"/>
  <c r="EB302" i="1" s="1"/>
  <c r="EB294" i="1"/>
  <c r="EB291" i="1"/>
  <c r="CE294" i="1"/>
  <c r="CE291" i="1"/>
  <c r="CE297" i="1"/>
  <c r="CE300" i="1" s="1"/>
  <c r="CE302" i="1" s="1"/>
  <c r="DS297" i="1"/>
  <c r="DS300" i="1" s="1"/>
  <c r="DS302" i="1" s="1"/>
  <c r="DS294" i="1"/>
  <c r="DS291" i="1"/>
  <c r="DS305" i="1" s="1"/>
  <c r="AM297" i="1"/>
  <c r="AM300" i="1" s="1"/>
  <c r="AM302" i="1" s="1"/>
  <c r="AM294" i="1"/>
  <c r="AM291" i="1"/>
  <c r="N297" i="1"/>
  <c r="N300" i="1" s="1"/>
  <c r="N302" i="1" s="1"/>
  <c r="N294" i="1"/>
  <c r="N291" i="1"/>
  <c r="N305" i="1" s="1"/>
  <c r="FR294" i="1"/>
  <c r="FR297" i="1"/>
  <c r="FR300" i="1" s="1"/>
  <c r="FR302" i="1" s="1"/>
  <c r="FR291" i="1"/>
  <c r="BS294" i="1"/>
  <c r="BS291" i="1"/>
  <c r="BS305" i="1" s="1"/>
  <c r="BS297" i="1"/>
  <c r="BS300" i="1" s="1"/>
  <c r="BS302" i="1" s="1"/>
  <c r="BR297" i="1"/>
  <c r="BR300" i="1" s="1"/>
  <c r="BR302" i="1" s="1"/>
  <c r="BR294" i="1"/>
  <c r="BR291" i="1"/>
  <c r="BR305" i="1" s="1"/>
  <c r="FU291" i="1"/>
  <c r="FU297" i="1"/>
  <c r="FU300" i="1" s="1"/>
  <c r="FU302" i="1" s="1"/>
  <c r="FU294" i="1"/>
  <c r="C285" i="1"/>
  <c r="FZ278" i="1"/>
  <c r="GB278" i="1" s="1"/>
  <c r="CY297" i="1"/>
  <c r="CY300" i="1" s="1"/>
  <c r="CY302" i="1" s="1"/>
  <c r="CY294" i="1"/>
  <c r="CY291" i="1"/>
  <c r="CY305" i="1" s="1"/>
  <c r="FL297" i="1"/>
  <c r="FL300" i="1" s="1"/>
  <c r="FL302" i="1" s="1"/>
  <c r="FL291" i="1"/>
  <c r="FL294" i="1"/>
  <c r="BN294" i="1"/>
  <c r="BN291" i="1"/>
  <c r="BN297" i="1"/>
  <c r="BN300" i="1" s="1"/>
  <c r="BN302" i="1" s="1"/>
  <c r="I297" i="1"/>
  <c r="I300" i="1" s="1"/>
  <c r="I302" i="1" s="1"/>
  <c r="I291" i="1"/>
  <c r="I305" i="1" s="1"/>
  <c r="I294" i="1"/>
  <c r="BV302" i="1"/>
  <c r="BV291" i="1"/>
  <c r="BV305" i="1" s="1"/>
  <c r="BV294" i="1"/>
  <c r="BV297" i="1"/>
  <c r="BV300" i="1" s="1"/>
  <c r="DW297" i="1"/>
  <c r="DW300" i="1" s="1"/>
  <c r="DW302" i="1" s="1"/>
  <c r="DW294" i="1"/>
  <c r="DW291" i="1"/>
  <c r="DW305" i="1" s="1"/>
  <c r="FM297" i="1"/>
  <c r="FM300" i="1" s="1"/>
  <c r="FM302" i="1"/>
  <c r="FM294" i="1"/>
  <c r="FM291" i="1"/>
  <c r="FM305" i="1" s="1"/>
  <c r="DO294" i="1"/>
  <c r="DO291" i="1"/>
  <c r="DO305" i="1" s="1"/>
  <c r="DO297" i="1"/>
  <c r="DO300" i="1" s="1"/>
  <c r="DO302" i="1"/>
  <c r="AI294" i="1"/>
  <c r="AI291" i="1"/>
  <c r="AI297" i="1"/>
  <c r="AI300" i="1" s="1"/>
  <c r="AI302" i="1"/>
  <c r="E297" i="1"/>
  <c r="E300" i="1" s="1"/>
  <c r="E302" i="1" s="1"/>
  <c r="E294" i="1"/>
  <c r="E291" i="1"/>
  <c r="CZ302" i="1"/>
  <c r="CZ291" i="1"/>
  <c r="CZ305" i="1" s="1"/>
  <c r="CZ297" i="1"/>
  <c r="CZ300" i="1" s="1"/>
  <c r="CZ294" i="1"/>
  <c r="BD291" i="1"/>
  <c r="BD297" i="1"/>
  <c r="BD300" i="1" s="1"/>
  <c r="BD302" i="1" s="1"/>
  <c r="BD294" i="1"/>
  <c r="DP297" i="1"/>
  <c r="DP300" i="1" s="1"/>
  <c r="DP302" i="1" s="1"/>
  <c r="DP291" i="1"/>
  <c r="DP294" i="1"/>
  <c r="FQ302" i="1"/>
  <c r="FQ294" i="1"/>
  <c r="FQ297" i="1"/>
  <c r="FQ300" i="1" s="1"/>
  <c r="FQ291" i="1"/>
  <c r="EN297" i="1"/>
  <c r="EN300" i="1" s="1"/>
  <c r="EN302" i="1" s="1"/>
  <c r="EN294" i="1"/>
  <c r="EN291" i="1"/>
  <c r="EN305" i="1" s="1"/>
  <c r="EF291" i="1"/>
  <c r="EF297" i="1"/>
  <c r="EF300" i="1" s="1"/>
  <c r="EF302" i="1" s="1"/>
  <c r="EF294" i="1"/>
  <c r="FH302" i="1"/>
  <c r="FH294" i="1"/>
  <c r="FH291" i="1"/>
  <c r="FH305" i="1" s="1"/>
  <c r="FH297" i="1"/>
  <c r="FH300" i="1" s="1"/>
  <c r="BE294" i="1"/>
  <c r="BE291" i="1"/>
  <c r="BE297" i="1"/>
  <c r="BE300" i="1" s="1"/>
  <c r="BE302" i="1" s="1"/>
  <c r="FF297" i="1"/>
  <c r="FF300" i="1" s="1"/>
  <c r="FF302" i="1" s="1"/>
  <c r="FF291" i="1"/>
  <c r="FF294" i="1"/>
  <c r="BC297" i="1"/>
  <c r="BC300" i="1" s="1"/>
  <c r="BC302" i="1" s="1"/>
  <c r="BC294" i="1"/>
  <c r="BC291" i="1"/>
  <c r="CC291" i="1"/>
  <c r="CC297" i="1"/>
  <c r="CC300" i="1" s="1"/>
  <c r="CC302" i="1" s="1"/>
  <c r="CC294" i="1"/>
  <c r="DE297" i="1"/>
  <c r="DE300" i="1" s="1"/>
  <c r="DE302" i="1"/>
  <c r="DE294" i="1"/>
  <c r="DE291" i="1"/>
  <c r="DE305" i="1" s="1"/>
  <c r="ET297" i="1"/>
  <c r="ET300" i="1" s="1"/>
  <c r="ET302" i="1" s="1"/>
  <c r="ET294" i="1"/>
  <c r="ET291" i="1"/>
  <c r="DH291" i="1"/>
  <c r="DH294" i="1"/>
  <c r="DH297" i="1"/>
  <c r="DH300" i="1" s="1"/>
  <c r="DH302" i="1" s="1"/>
  <c r="F291" i="1"/>
  <c r="F305" i="1" s="1"/>
  <c r="F297" i="1"/>
  <c r="F300" i="1" s="1"/>
  <c r="F302" i="1" s="1"/>
  <c r="F294" i="1"/>
  <c r="ED302" i="1"/>
  <c r="ED291" i="1"/>
  <c r="ED305" i="1" s="1"/>
  <c r="ED294" i="1"/>
  <c r="ED297" i="1"/>
  <c r="ED300" i="1" s="1"/>
  <c r="AF291" i="1"/>
  <c r="AF297" i="1"/>
  <c r="AF300" i="1" s="1"/>
  <c r="AF302" i="1" s="1"/>
  <c r="AF294" i="1"/>
  <c r="K294" i="1"/>
  <c r="K302" i="1"/>
  <c r="K291" i="1"/>
  <c r="K305" i="1" s="1"/>
  <c r="K297" i="1"/>
  <c r="K300" i="1" s="1"/>
  <c r="J297" i="1"/>
  <c r="J300" i="1" s="1"/>
  <c r="J302" i="1"/>
  <c r="J294" i="1"/>
  <c r="J291" i="1"/>
  <c r="D291" i="1"/>
  <c r="D297" i="1"/>
  <c r="D300" i="1" s="1"/>
  <c r="D302" i="1" s="1"/>
  <c r="D294" i="1"/>
  <c r="BH297" i="1"/>
  <c r="BH300" i="1" s="1"/>
  <c r="BH302" i="1" s="1"/>
  <c r="BH294" i="1"/>
  <c r="BH291" i="1"/>
  <c r="EL297" i="1"/>
  <c r="EL300" i="1" s="1"/>
  <c r="EL302" i="1" s="1"/>
  <c r="EL294" i="1"/>
  <c r="EL291" i="1"/>
  <c r="DI294" i="1"/>
  <c r="DI297" i="1"/>
  <c r="DI300" i="1" s="1"/>
  <c r="DI302" i="1" s="1"/>
  <c r="DI291" i="1"/>
  <c r="DI305" i="1" s="1"/>
  <c r="EY294" i="1"/>
  <c r="EY291" i="1"/>
  <c r="EY305" i="1" s="1"/>
  <c r="EY297" i="1"/>
  <c r="EY300" i="1" s="1"/>
  <c r="EY302" i="1" s="1"/>
  <c r="AZ291" i="1"/>
  <c r="AZ297" i="1"/>
  <c r="AZ300" i="1" s="1"/>
  <c r="AZ302" i="1" s="1"/>
  <c r="AZ294" i="1"/>
  <c r="M297" i="1"/>
  <c r="M300" i="1" s="1"/>
  <c r="M302" i="1" s="1"/>
  <c r="M291" i="1"/>
  <c r="M305" i="1" s="1"/>
  <c r="M294" i="1"/>
  <c r="CA297" i="1"/>
  <c r="CA300" i="1" s="1"/>
  <c r="CA302" i="1"/>
  <c r="CA291" i="1"/>
  <c r="CA305" i="1" s="1"/>
  <c r="CA294" i="1"/>
  <c r="BU297" i="1"/>
  <c r="BU300" i="1" s="1"/>
  <c r="BU302" i="1"/>
  <c r="BU294" i="1"/>
  <c r="BU291" i="1"/>
  <c r="V297" i="1"/>
  <c r="V300" i="1" s="1"/>
  <c r="V294" i="1"/>
  <c r="V302" i="1"/>
  <c r="V291" i="1"/>
  <c r="V305" i="1" s="1"/>
  <c r="AA297" i="1"/>
  <c r="AA300" i="1" s="1"/>
  <c r="AA302" i="1" s="1"/>
  <c r="AA291" i="1"/>
  <c r="AA294" i="1"/>
  <c r="FA297" i="1"/>
  <c r="FA300" i="1" s="1"/>
  <c r="FA302" i="1"/>
  <c r="FA294" i="1"/>
  <c r="FA291" i="1"/>
  <c r="CR297" i="1"/>
  <c r="CR300" i="1" s="1"/>
  <c r="CR302" i="1" s="1"/>
  <c r="CR294" i="1"/>
  <c r="CR291" i="1"/>
  <c r="CR305" i="1" s="1"/>
  <c r="X297" i="1"/>
  <c r="X300" i="1" s="1"/>
  <c r="X302" i="1" s="1"/>
  <c r="X291" i="1"/>
  <c r="X294" i="1"/>
  <c r="DV297" i="1"/>
  <c r="DV300" i="1" s="1"/>
  <c r="DV302" i="1" s="1"/>
  <c r="DV294" i="1"/>
  <c r="DV291" i="1"/>
  <c r="AS297" i="1"/>
  <c r="AS300" i="1" s="1"/>
  <c r="AS302" i="1" s="1"/>
  <c r="AS294" i="1"/>
  <c r="AS291" i="1"/>
  <c r="AS305" i="1" s="1"/>
  <c r="BK297" i="1"/>
  <c r="BK300" i="1" s="1"/>
  <c r="BK302" i="1"/>
  <c r="BK291" i="1"/>
  <c r="BK305" i="1" s="1"/>
  <c r="BK294" i="1"/>
  <c r="CW294" i="1"/>
  <c r="CW297" i="1"/>
  <c r="CW300" i="1" s="1"/>
  <c r="CW302" i="1" s="1"/>
  <c r="CW291" i="1"/>
  <c r="CX291" i="1"/>
  <c r="CX297" i="1"/>
  <c r="CX300" i="1" s="1"/>
  <c r="CX302" i="1" s="1"/>
  <c r="CX294" i="1"/>
  <c r="FP297" i="1"/>
  <c r="FP300" i="1" s="1"/>
  <c r="FP302" i="1" s="1"/>
  <c r="FP294" i="1"/>
  <c r="FP291" i="1"/>
  <c r="CF297" i="1"/>
  <c r="CF300" i="1" s="1"/>
  <c r="CF302" i="1" s="1"/>
  <c r="CF294" i="1"/>
  <c r="CF291" i="1"/>
  <c r="BF297" i="1"/>
  <c r="BF300" i="1" s="1"/>
  <c r="BF294" i="1"/>
  <c r="BF302" i="1"/>
  <c r="BF291" i="1"/>
  <c r="BF305" i="1" s="1"/>
  <c r="EP291" i="1"/>
  <c r="EP305" i="1" s="1"/>
  <c r="EP294" i="1"/>
  <c r="EP297" i="1"/>
  <c r="EP300" i="1" s="1"/>
  <c r="EP302" i="1" s="1"/>
  <c r="DC294" i="1"/>
  <c r="DC291" i="1"/>
  <c r="DC305" i="1" s="1"/>
  <c r="DC297" i="1"/>
  <c r="DC300" i="1" s="1"/>
  <c r="DC302" i="1" s="1"/>
  <c r="FW294" i="1"/>
  <c r="FW291" i="1"/>
  <c r="FW297" i="1"/>
  <c r="FW300" i="1" s="1"/>
  <c r="FW302" i="1" s="1"/>
  <c r="CO297" i="1"/>
  <c r="CO300" i="1" s="1"/>
  <c r="CO302" i="1" s="1"/>
  <c r="CO294" i="1"/>
  <c r="CO291" i="1"/>
  <c r="C284" i="1"/>
  <c r="EE302" i="1"/>
  <c r="EE297" i="1"/>
  <c r="EE300" i="1" s="1"/>
  <c r="EE294" i="1"/>
  <c r="EE291" i="1"/>
  <c r="EE305" i="1" s="1"/>
  <c r="BW297" i="1"/>
  <c r="BW300" i="1" s="1"/>
  <c r="BW302" i="1"/>
  <c r="BW291" i="1"/>
  <c r="BW305" i="1" s="1"/>
  <c r="BW294" i="1"/>
  <c r="AL302" i="1"/>
  <c r="AL291" i="1"/>
  <c r="AL297" i="1"/>
  <c r="AL300" i="1" s="1"/>
  <c r="AL294" i="1"/>
  <c r="EG302" i="1"/>
  <c r="EG294" i="1"/>
  <c r="EG291" i="1"/>
  <c r="EG297" i="1"/>
  <c r="EG300" i="1" s="1"/>
  <c r="AW297" i="1"/>
  <c r="AW300" i="1" s="1"/>
  <c r="AW302" i="1" s="1"/>
  <c r="AW294" i="1"/>
  <c r="AW291" i="1"/>
  <c r="AW305" i="1" s="1"/>
  <c r="EJ302" i="1"/>
  <c r="EJ297" i="1"/>
  <c r="EJ300" i="1" s="1"/>
  <c r="EJ291" i="1"/>
  <c r="EJ294" i="1"/>
  <c r="AQ297" i="1"/>
  <c r="AQ300" i="1" s="1"/>
  <c r="AQ302" i="1" s="1"/>
  <c r="AQ294" i="1"/>
  <c r="AQ291" i="1"/>
  <c r="AK297" i="1"/>
  <c r="AK300" i="1" s="1"/>
  <c r="AK302" i="1" s="1"/>
  <c r="AK294" i="1"/>
  <c r="AK291" i="1"/>
  <c r="BB302" i="1"/>
  <c r="BB294" i="1"/>
  <c r="BB291" i="1"/>
  <c r="BB305" i="1" s="1"/>
  <c r="BB297" i="1"/>
  <c r="BB300" i="1" s="1"/>
  <c r="DZ297" i="1"/>
  <c r="DZ300" i="1" s="1"/>
  <c r="DZ302" i="1" s="1"/>
  <c r="DZ294" i="1"/>
  <c r="DZ291" i="1"/>
  <c r="EK294" i="1"/>
  <c r="EK297" i="1"/>
  <c r="EK300" i="1" s="1"/>
  <c r="EK302" i="1" s="1"/>
  <c r="EK291" i="1"/>
  <c r="AX302" i="1"/>
  <c r="AX297" i="1"/>
  <c r="AX300" i="1" s="1"/>
  <c r="AX291" i="1"/>
  <c r="AX294" i="1"/>
  <c r="Z302" i="1"/>
  <c r="Z294" i="1"/>
  <c r="Z291" i="1"/>
  <c r="Z297" i="1"/>
  <c r="Z300" i="1" s="1"/>
  <c r="DX302" i="1"/>
  <c r="DX294" i="1"/>
  <c r="DX291" i="1"/>
  <c r="DX305" i="1" s="1"/>
  <c r="DX297" i="1"/>
  <c r="DX300" i="1" s="1"/>
  <c r="CL302" i="1"/>
  <c r="CL297" i="1"/>
  <c r="CL300" i="1" s="1"/>
  <c r="CL291" i="1"/>
  <c r="CL294" i="1"/>
  <c r="W294" i="1"/>
  <c r="W297" i="1"/>
  <c r="W300" i="1" s="1"/>
  <c r="W291" i="1"/>
  <c r="W305" i="1" s="1"/>
  <c r="W302" i="1"/>
  <c r="AH297" i="1"/>
  <c r="AH300" i="1" s="1"/>
  <c r="AH302" i="1" s="1"/>
  <c r="AH294" i="1"/>
  <c r="AH291" i="1"/>
  <c r="DN297" i="1"/>
  <c r="DN300" i="1" s="1"/>
  <c r="DN302" i="1" s="1"/>
  <c r="DN294" i="1"/>
  <c r="DN291" i="1"/>
  <c r="FT302" i="1"/>
  <c r="FT294" i="1"/>
  <c r="FT297" i="1"/>
  <c r="FT300" i="1" s="1"/>
  <c r="FT291" i="1"/>
  <c r="FT305" i="1" s="1"/>
  <c r="DK297" i="1"/>
  <c r="DK300" i="1" s="1"/>
  <c r="DK302" i="1" s="1"/>
  <c r="DK294" i="1"/>
  <c r="DK291" i="1"/>
  <c r="BA302" i="1"/>
  <c r="BA294" i="1"/>
  <c r="BA297" i="1"/>
  <c r="BA300" i="1" s="1"/>
  <c r="BA291" i="1"/>
  <c r="FI302" i="1"/>
  <c r="FI297" i="1"/>
  <c r="FI300" i="1" s="1"/>
  <c r="FI291" i="1"/>
  <c r="FI305" i="1" s="1"/>
  <c r="FI294" i="1"/>
  <c r="CI302" i="1"/>
  <c r="CI297" i="1"/>
  <c r="CI300" i="1" s="1"/>
  <c r="CI294" i="1"/>
  <c r="CI291" i="1"/>
  <c r="H302" i="1"/>
  <c r="H294" i="1"/>
  <c r="H291" i="1"/>
  <c r="H305" i="1" s="1"/>
  <c r="H297" i="1"/>
  <c r="H300" i="1" s="1"/>
  <c r="CQ302" i="1"/>
  <c r="CQ294" i="1"/>
  <c r="CQ291" i="1"/>
  <c r="CQ297" i="1"/>
  <c r="CQ300" i="1" s="1"/>
  <c r="EW302" i="1"/>
  <c r="EW294" i="1"/>
  <c r="EW291" i="1"/>
  <c r="EW305" i="1" s="1"/>
  <c r="EW297" i="1"/>
  <c r="EW300" i="1" s="1"/>
  <c r="FK302" i="1"/>
  <c r="FK294" i="1"/>
  <c r="FK297" i="1"/>
  <c r="FK300" i="1" s="1"/>
  <c r="FK291" i="1"/>
  <c r="BZ294" i="1"/>
  <c r="BZ291" i="1"/>
  <c r="BZ297" i="1"/>
  <c r="BZ300" i="1" s="1"/>
  <c r="BZ302" i="1" s="1"/>
  <c r="T297" i="1"/>
  <c r="T300" i="1" s="1"/>
  <c r="T302" i="1" s="1"/>
  <c r="T294" i="1"/>
  <c r="T291" i="1"/>
  <c r="Y297" i="1"/>
  <c r="Y300" i="1" s="1"/>
  <c r="Y302" i="1" s="1"/>
  <c r="Y294" i="1"/>
  <c r="Y291" i="1"/>
  <c r="CV294" i="1"/>
  <c r="CV291" i="1"/>
  <c r="CV297" i="1"/>
  <c r="CV300" i="1" s="1"/>
  <c r="CV302" i="1" s="1"/>
  <c r="FC297" i="1"/>
  <c r="FC300" i="1" s="1"/>
  <c r="FC302" i="1" s="1"/>
  <c r="FC294" i="1"/>
  <c r="FC291" i="1"/>
  <c r="AG302" i="1"/>
  <c r="AG297" i="1"/>
  <c r="AG300" i="1" s="1"/>
  <c r="AG291" i="1"/>
  <c r="AG305" i="1" s="1"/>
  <c r="AG294" i="1"/>
  <c r="EV302" i="1"/>
  <c r="EV294" i="1"/>
  <c r="EV291" i="1"/>
  <c r="EV297" i="1"/>
  <c r="EV300" i="1" s="1"/>
  <c r="AE297" i="1"/>
  <c r="AE300" i="1" s="1"/>
  <c r="AE302" i="1"/>
  <c r="AE294" i="1"/>
  <c r="AE291" i="1"/>
  <c r="DM291" i="1"/>
  <c r="DM297" i="1"/>
  <c r="DM300" i="1" s="1"/>
  <c r="DM302" i="1" s="1"/>
  <c r="DM294" i="1"/>
  <c r="AY294" i="1"/>
  <c r="AY291" i="1"/>
  <c r="AY297" i="1"/>
  <c r="AY300" i="1" s="1"/>
  <c r="AY302" i="1" s="1"/>
  <c r="BP297" i="1"/>
  <c r="BP300" i="1" s="1"/>
  <c r="BP302" i="1" s="1"/>
  <c r="BP294" i="1"/>
  <c r="BP291" i="1"/>
  <c r="BQ302" i="1"/>
  <c r="BQ294" i="1"/>
  <c r="BQ291" i="1"/>
  <c r="BQ305" i="1" s="1"/>
  <c r="BQ297" i="1"/>
  <c r="BQ300" i="1" s="1"/>
  <c r="EH302" i="1"/>
  <c r="EH294" i="1"/>
  <c r="EH297" i="1"/>
  <c r="EH300" i="1" s="1"/>
  <c r="EH291" i="1"/>
  <c r="EH305" i="1" s="1"/>
  <c r="BX302" i="1"/>
  <c r="BX291" i="1"/>
  <c r="BX305" i="1" s="1"/>
  <c r="BX294" i="1"/>
  <c r="BX297" i="1"/>
  <c r="BX300" i="1" s="1"/>
  <c r="AJ302" i="1"/>
  <c r="AJ297" i="1"/>
  <c r="AJ300" i="1" s="1"/>
  <c r="AJ291" i="1"/>
  <c r="AJ305" i="1" s="1"/>
  <c r="AJ294" i="1"/>
  <c r="AR302" i="1"/>
  <c r="AR291" i="1"/>
  <c r="AR297" i="1"/>
  <c r="AR300" i="1" s="1"/>
  <c r="AR294" i="1"/>
  <c r="CK294" i="1"/>
  <c r="CK297" i="1"/>
  <c r="CK300" i="1" s="1"/>
  <c r="CK302" i="1" s="1"/>
  <c r="CK291" i="1"/>
  <c r="S297" i="1"/>
  <c r="S300" i="1" s="1"/>
  <c r="S302" i="1" s="1"/>
  <c r="S294" i="1"/>
  <c r="S291" i="1"/>
  <c r="S305" i="1" s="1"/>
  <c r="DR302" i="1"/>
  <c r="DR291" i="1"/>
  <c r="DR297" i="1"/>
  <c r="DR300" i="1" s="1"/>
  <c r="DR294" i="1"/>
  <c r="DJ291" i="1"/>
  <c r="DJ305" i="1" s="1"/>
  <c r="DJ297" i="1"/>
  <c r="DJ300" i="1" s="1"/>
  <c r="DJ302" i="1" s="1"/>
  <c r="DJ294" i="1"/>
  <c r="U302" i="1"/>
  <c r="U291" i="1"/>
  <c r="U305" i="1" s="1"/>
  <c r="U294" i="1"/>
  <c r="U297" i="1"/>
  <c r="U300" i="1" s="1"/>
  <c r="DU302" i="1"/>
  <c r="DU294" i="1"/>
  <c r="DU297" i="1"/>
  <c r="DU300" i="1" s="1"/>
  <c r="DU291" i="1"/>
  <c r="DU305" i="1" s="1"/>
  <c r="Q294" i="1"/>
  <c r="Q297" i="1"/>
  <c r="Q300" i="1" s="1"/>
  <c r="Q302" i="1" s="1"/>
  <c r="Q291" i="1"/>
  <c r="CU297" i="1"/>
  <c r="CU300" i="1" s="1"/>
  <c r="CU302" i="1" s="1"/>
  <c r="CU291" i="1"/>
  <c r="CU294" i="1"/>
  <c r="DB297" i="1"/>
  <c r="DB300" i="1" s="1"/>
  <c r="DB302" i="1" s="1"/>
  <c r="DB294" i="1"/>
  <c r="DB291" i="1"/>
  <c r="AB302" i="1"/>
  <c r="AB294" i="1"/>
  <c r="AB291" i="1"/>
  <c r="AB305" i="1" s="1"/>
  <c r="AB297" i="1"/>
  <c r="AB300" i="1" s="1"/>
  <c r="EU297" i="1"/>
  <c r="EU300" i="1" s="1"/>
  <c r="EU302" i="1" s="1"/>
  <c r="EU294" i="1"/>
  <c r="EU291" i="1"/>
  <c r="C303" i="1"/>
  <c r="FZ303" i="1" s="1"/>
  <c r="C295" i="1"/>
  <c r="FZ289" i="1"/>
  <c r="GB289" i="1" s="1"/>
  <c r="DQ297" i="1"/>
  <c r="DQ300" i="1" s="1"/>
  <c r="DQ302" i="1" s="1"/>
  <c r="DQ294" i="1"/>
  <c r="DQ291" i="1"/>
  <c r="FV297" i="1"/>
  <c r="FV300" i="1" s="1"/>
  <c r="FV294" i="1"/>
  <c r="FV302" i="1"/>
  <c r="FV291" i="1"/>
  <c r="FV305" i="1" s="1"/>
  <c r="DG297" i="1"/>
  <c r="DG300" i="1" s="1"/>
  <c r="DG302" i="1" s="1"/>
  <c r="DG294" i="1"/>
  <c r="DG291" i="1"/>
  <c r="ES294" i="1"/>
  <c r="ES297" i="1"/>
  <c r="ES300" i="1" s="1"/>
  <c r="ES302" i="1" s="1"/>
  <c r="ES291" i="1"/>
  <c r="FJ297" i="1"/>
  <c r="FJ300" i="1" s="1"/>
  <c r="FJ294" i="1"/>
  <c r="FJ302" i="1"/>
  <c r="FJ291" i="1"/>
  <c r="FJ305" i="1" s="1"/>
  <c r="AD297" i="1"/>
  <c r="AD300" i="1" s="1"/>
  <c r="AD302" i="1" s="1"/>
  <c r="AD294" i="1"/>
  <c r="AD291" i="1"/>
  <c r="CM297" i="1"/>
  <c r="CM300" i="1" s="1"/>
  <c r="CM302" i="1" s="1"/>
  <c r="CM294" i="1"/>
  <c r="CM291" i="1"/>
  <c r="CM305" i="1" s="1"/>
  <c r="BL291" i="1"/>
  <c r="BL294" i="1"/>
  <c r="BL297" i="1"/>
  <c r="BL300" i="1" s="1"/>
  <c r="BL302" i="1" s="1"/>
  <c r="CJ291" i="1"/>
  <c r="CJ305" i="1" s="1"/>
  <c r="CJ294" i="1"/>
  <c r="CJ297" i="1"/>
  <c r="CJ300" i="1" s="1"/>
  <c r="CJ302" i="1" s="1"/>
  <c r="O297" i="1"/>
  <c r="O300" i="1" s="1"/>
  <c r="O291" i="1"/>
  <c r="O302" i="1"/>
  <c r="O294" i="1"/>
  <c r="FX297" i="1"/>
  <c r="FX300" i="1" s="1"/>
  <c r="FX302" i="1" s="1"/>
  <c r="FX291" i="1"/>
  <c r="FX305" i="1" s="1"/>
  <c r="FX294" i="1"/>
  <c r="CH302" i="1"/>
  <c r="CH294" i="1"/>
  <c r="CH297" i="1"/>
  <c r="CH300" i="1" s="1"/>
  <c r="CH291" i="1"/>
  <c r="CH305" i="1" s="1"/>
  <c r="FO302" i="1"/>
  <c r="FO297" i="1"/>
  <c r="FO300" i="1" s="1"/>
  <c r="FO294" i="1"/>
  <c r="FO291" i="1"/>
  <c r="FO305" i="1" s="1"/>
  <c r="CP297" i="1"/>
  <c r="CP300" i="1" s="1"/>
  <c r="CP302" i="1" s="1"/>
  <c r="CP294" i="1"/>
  <c r="CP291" i="1"/>
  <c r="CP305" i="1" s="1"/>
  <c r="EI297" i="1"/>
  <c r="EI300" i="1" s="1"/>
  <c r="EI302" i="1"/>
  <c r="EI291" i="1"/>
  <c r="EI294" i="1"/>
  <c r="FB294" i="1"/>
  <c r="FB291" i="1"/>
  <c r="FB305" i="1" s="1"/>
  <c r="FB297" i="1"/>
  <c r="FB300" i="1" s="1"/>
  <c r="FB302" i="1" s="1"/>
  <c r="P291" i="1"/>
  <c r="P294" i="1"/>
  <c r="P297" i="1"/>
  <c r="P300" i="1" s="1"/>
  <c r="P302" i="1" s="1"/>
  <c r="DA297" i="1"/>
  <c r="DA300" i="1" s="1"/>
  <c r="DA302" i="1" s="1"/>
  <c r="DA294" i="1"/>
  <c r="DA291" i="1"/>
  <c r="AU294" i="1"/>
  <c r="AU291" i="1"/>
  <c r="AU305" i="1" s="1"/>
  <c r="AU297" i="1"/>
  <c r="AU300" i="1" s="1"/>
  <c r="AU302" i="1" s="1"/>
  <c r="FD291" i="1"/>
  <c r="FD297" i="1"/>
  <c r="FD300" i="1" s="1"/>
  <c r="FD302" i="1" s="1"/>
  <c r="FD294" i="1"/>
  <c r="AT297" i="1"/>
  <c r="AT300" i="1" s="1"/>
  <c r="AT302" i="1" s="1"/>
  <c r="AT291" i="1"/>
  <c r="AT305" i="1" s="1"/>
  <c r="AT294" i="1"/>
  <c r="EM294" i="1"/>
  <c r="EM291" i="1"/>
  <c r="EM305" i="1" s="1"/>
  <c r="EM297" i="1"/>
  <c r="EM300" i="1" s="1"/>
  <c r="EM302" i="1" s="1"/>
  <c r="BI297" i="1"/>
  <c r="BI300" i="1" s="1"/>
  <c r="BI302" i="1" s="1"/>
  <c r="BI291" i="1"/>
  <c r="BI305" i="1" s="1"/>
  <c r="BI294" i="1"/>
  <c r="FG297" i="1"/>
  <c r="FG300" i="1" s="1"/>
  <c r="FG302" i="1" s="1"/>
  <c r="FG294" i="1"/>
  <c r="FG291" i="1"/>
  <c r="EO297" i="1"/>
  <c r="EO300" i="1" s="1"/>
  <c r="EO291" i="1"/>
  <c r="EO302" i="1"/>
  <c r="EO294" i="1"/>
  <c r="C312" i="1"/>
  <c r="C319" i="1" s="1"/>
  <c r="C280" i="1"/>
  <c r="FZ280" i="1" s="1"/>
  <c r="GB280" i="1" s="1"/>
  <c r="FZ271" i="1"/>
  <c r="AC294" i="1"/>
  <c r="AC297" i="1"/>
  <c r="AC300" i="1" s="1"/>
  <c r="AC302" i="1" s="1"/>
  <c r="AC291" i="1"/>
  <c r="CT294" i="1"/>
  <c r="CT291" i="1"/>
  <c r="CT297" i="1"/>
  <c r="CT300" i="1" s="1"/>
  <c r="CT302" i="1" s="1"/>
  <c r="DD302" i="1"/>
  <c r="DD297" i="1"/>
  <c r="DD300" i="1" s="1"/>
  <c r="DD294" i="1"/>
  <c r="DD291" i="1"/>
  <c r="DD305" i="1" s="1"/>
  <c r="L302" i="1"/>
  <c r="L297" i="1"/>
  <c r="L300" i="1" s="1"/>
  <c r="L294" i="1"/>
  <c r="L291" i="1"/>
  <c r="CN294" i="1"/>
  <c r="CN297" i="1"/>
  <c r="CN300" i="1" s="1"/>
  <c r="CN302" i="1" s="1"/>
  <c r="CN291" i="1"/>
  <c r="CN305" i="1" s="1"/>
  <c r="FN294" i="1"/>
  <c r="FN291" i="1"/>
  <c r="FN297" i="1"/>
  <c r="FN300" i="1" s="1"/>
  <c r="FN302" i="1" s="1"/>
  <c r="FS297" i="1"/>
  <c r="FS300" i="1" s="1"/>
  <c r="FS302" i="1" s="1"/>
  <c r="FS294" i="1"/>
  <c r="FS291" i="1"/>
  <c r="AN291" i="1"/>
  <c r="AN294" i="1"/>
  <c r="AN297" i="1"/>
  <c r="AN300" i="1" s="1"/>
  <c r="AN302" i="1" s="1"/>
  <c r="EQ302" i="1"/>
  <c r="EQ297" i="1"/>
  <c r="EQ300" i="1" s="1"/>
  <c r="EQ291" i="1"/>
  <c r="EQ305" i="1" s="1"/>
  <c r="EQ294" i="1"/>
  <c r="AO294" i="1"/>
  <c r="AO297" i="1"/>
  <c r="AO300" i="1" s="1"/>
  <c r="AO302" i="1" s="1"/>
  <c r="AO291" i="1"/>
  <c r="DF297" i="1"/>
  <c r="DF300" i="1" s="1"/>
  <c r="DF302" i="1" s="1"/>
  <c r="DF291" i="1"/>
  <c r="DF294" i="1"/>
  <c r="AP294" i="1"/>
  <c r="AP291" i="1"/>
  <c r="AP297" i="1"/>
  <c r="AP300" i="1" s="1"/>
  <c r="AP302" i="1" s="1"/>
  <c r="BG294" i="1"/>
  <c r="BG297" i="1"/>
  <c r="BG300" i="1" s="1"/>
  <c r="BG302" i="1" s="1"/>
  <c r="BG291" i="1"/>
  <c r="EZ297" i="1"/>
  <c r="EZ300" i="1" s="1"/>
  <c r="EZ302" i="1" s="1"/>
  <c r="EZ294" i="1"/>
  <c r="EZ291" i="1"/>
  <c r="EZ305" i="1" s="1"/>
  <c r="BT302" i="1"/>
  <c r="BT297" i="1"/>
  <c r="BT300" i="1" s="1"/>
  <c r="BT294" i="1"/>
  <c r="BT291" i="1"/>
  <c r="BT305" i="1" s="1"/>
  <c r="EU305" i="1" l="1"/>
  <c r="Y305" i="1"/>
  <c r="FK305" i="1"/>
  <c r="BA305" i="1"/>
  <c r="DN305" i="1"/>
  <c r="AZ305" i="1"/>
  <c r="CE305" i="1"/>
  <c r="G305" i="1"/>
  <c r="EA305" i="1"/>
  <c r="CU305" i="1"/>
  <c r="CL305" i="1"/>
  <c r="AX305" i="1"/>
  <c r="EJ305" i="1"/>
  <c r="CO305" i="1"/>
  <c r="FP305" i="1"/>
  <c r="BH305" i="1"/>
  <c r="E305" i="1"/>
  <c r="CG305" i="1"/>
  <c r="DM305" i="1"/>
  <c r="AL305" i="1"/>
  <c r="X305" i="1"/>
  <c r="AA305" i="1"/>
  <c r="FF305" i="1"/>
  <c r="DP305" i="1"/>
  <c r="FN305" i="1"/>
  <c r="BL305" i="1"/>
  <c r="AM305" i="1"/>
  <c r="EB305" i="1"/>
  <c r="AV305" i="1"/>
  <c r="FD305" i="1"/>
  <c r="P305" i="1"/>
  <c r="AP305" i="1"/>
  <c r="Q305" i="1"/>
  <c r="CK305" i="1"/>
  <c r="BP305" i="1"/>
  <c r="AE305" i="1"/>
  <c r="FC305" i="1"/>
  <c r="T305" i="1"/>
  <c r="CI305" i="1"/>
  <c r="DK305" i="1"/>
  <c r="AH305" i="1"/>
  <c r="EK305" i="1"/>
  <c r="AK305" i="1"/>
  <c r="EF305" i="1"/>
  <c r="CS305" i="1"/>
  <c r="BO305" i="1"/>
  <c r="ES305" i="1"/>
  <c r="DQ305" i="1"/>
  <c r="CD305" i="1"/>
  <c r="FW305" i="1"/>
  <c r="BE305" i="1"/>
  <c r="BN305" i="1"/>
  <c r="FZ285" i="1"/>
  <c r="GA288" i="1" s="1"/>
  <c r="GA291" i="1" s="1"/>
  <c r="C288" i="1"/>
  <c r="DF305" i="1"/>
  <c r="CT305" i="1"/>
  <c r="EO305" i="1"/>
  <c r="O305" i="1"/>
  <c r="AF305" i="1"/>
  <c r="DH305" i="1"/>
  <c r="CC305" i="1"/>
  <c r="BD305" i="1"/>
  <c r="AI305" i="1"/>
  <c r="FR305" i="1"/>
  <c r="BY305" i="1"/>
  <c r="DB305" i="1"/>
  <c r="DZ305" i="1"/>
  <c r="AQ305" i="1"/>
  <c r="CX305" i="1"/>
  <c r="D305" i="1"/>
  <c r="EC305" i="1"/>
  <c r="AN305" i="1"/>
  <c r="DA305" i="1"/>
  <c r="AY305" i="1"/>
  <c r="EV305" i="1"/>
  <c r="BZ305" i="1"/>
  <c r="CQ305" i="1"/>
  <c r="Z305" i="1"/>
  <c r="EG305" i="1"/>
  <c r="CF305" i="1"/>
  <c r="CW305" i="1"/>
  <c r="DV305" i="1"/>
  <c r="FA305" i="1"/>
  <c r="BU305" i="1"/>
  <c r="EL305" i="1"/>
  <c r="J305" i="1"/>
  <c r="ET305" i="1"/>
  <c r="BC305" i="1"/>
  <c r="FQ305" i="1"/>
  <c r="FU305" i="1"/>
  <c r="BJ305" i="1"/>
  <c r="DT305" i="1"/>
  <c r="ER305" i="1"/>
  <c r="FG305" i="1"/>
  <c r="AD305" i="1"/>
  <c r="BG305" i="1"/>
  <c r="AO305" i="1"/>
  <c r="FS305" i="1"/>
  <c r="L305" i="1"/>
  <c r="AC305" i="1"/>
  <c r="EI305" i="1"/>
  <c r="DG305" i="1"/>
  <c r="DR305" i="1"/>
  <c r="AR305" i="1"/>
  <c r="CV305" i="1"/>
  <c r="FL305" i="1"/>
  <c r="R305" i="1"/>
  <c r="FZ288" i="1" l="1"/>
  <c r="C297" i="1"/>
  <c r="C300" i="1" s="1"/>
  <c r="FY300" i="1" s="1"/>
  <c r="C294" i="1"/>
  <c r="C291" i="1"/>
  <c r="C305" i="1" l="1"/>
  <c r="FZ291" i="1"/>
  <c r="GB291" i="1" s="1"/>
  <c r="FY305" i="1"/>
  <c r="FY302" i="1"/>
  <c r="FZ294" i="1"/>
  <c r="GB288" i="1"/>
  <c r="FZ295" i="1"/>
  <c r="C302" i="1"/>
  <c r="FZ302" i="1" s="1"/>
  <c r="FZ3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Kahle</author>
    <author>Christel, Mary Lynn</author>
  </authors>
  <commentList>
    <comment ref="C38" authorId="0" shapeId="0" xr:uid="{3EE03A19-F0FB-499C-A21F-88B19D370B9E}">
      <text>
        <r>
          <rPr>
            <b/>
            <sz val="9"/>
            <color indexed="81"/>
            <rFont val="Tahoma"/>
            <family val="2"/>
          </rPr>
          <t>Enter calculated number from cell C37.</t>
        </r>
      </text>
    </comment>
    <comment ref="AD78" authorId="1" shapeId="0" xr:uid="{0E4448D6-4F4F-46EB-AE2E-6AA2B5C925C4}">
      <text>
        <r>
          <rPr>
            <b/>
            <sz val="9"/>
            <color indexed="81"/>
            <rFont val="Tahoma"/>
            <family val="2"/>
          </rPr>
          <t>Christel, Mary Lynn: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<sst xmlns="http://schemas.openxmlformats.org/spreadsheetml/2006/main" count="1044" uniqueCount="902">
  <si>
    <t>Inflation</t>
  </si>
  <si>
    <t>STATE</t>
  </si>
  <si>
    <t xml:space="preserve"> </t>
  </si>
  <si>
    <t>Prior Yr Base</t>
  </si>
  <si>
    <t>Prior Yr Online</t>
  </si>
  <si>
    <t>Current Base</t>
  </si>
  <si>
    <t>Current Online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</si>
  <si>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</si>
  <si>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</si>
  <si>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</si>
  <si>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</si>
  <si>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</si>
  <si>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</si>
  <si>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</si>
  <si>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</si>
  <si>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</si>
  <si>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</si>
  <si>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</si>
  <si>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</si>
  <si>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</si>
  <si>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</si>
  <si>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</si>
  <si>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</si>
  <si>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</si>
  <si>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</si>
  <si>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</si>
  <si>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</si>
  <si>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</si>
  <si>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</si>
  <si>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</si>
  <si>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</si>
  <si>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</si>
  <si>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</si>
  <si>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</si>
  <si>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</si>
  <si>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</si>
  <si>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</si>
  <si>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</si>
  <si>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</si>
  <si>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</si>
  <si>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</si>
  <si>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</si>
  <si>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</si>
  <si>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</si>
  <si>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</si>
  <si>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</si>
  <si>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</si>
  <si>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</si>
  <si>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</si>
  <si>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</si>
  <si>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</si>
  <si>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</si>
  <si>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</si>
  <si>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</si>
  <si>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</si>
  <si>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</si>
  <si>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</si>
  <si>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</si>
  <si>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</si>
  <si>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</si>
  <si>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</si>
  <si>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</si>
  <si>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</si>
  <si>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</si>
  <si>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</si>
  <si>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</si>
  <si>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</si>
  <si>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</si>
  <si>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</si>
  <si>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</si>
  <si>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</si>
  <si>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</si>
  <si>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</si>
  <si>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</si>
  <si>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</si>
  <si>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</si>
  <si>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</si>
  <si>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</si>
  <si>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</si>
  <si>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</si>
  <si>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</si>
  <si>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</si>
  <si>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</si>
  <si>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</si>
  <si>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</si>
  <si>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</si>
  <si>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</si>
  <si>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</si>
  <si>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</si>
  <si>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</si>
  <si>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</si>
  <si>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</si>
  <si>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</si>
  <si>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</si>
  <si>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</si>
  <si>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</si>
  <si>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</si>
  <si>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</si>
  <si>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</si>
  <si>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</si>
  <si>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</si>
  <si>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</si>
  <si>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</si>
  <si>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</si>
  <si>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</si>
  <si>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</si>
  <si>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</si>
  <si>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</si>
  <si>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</si>
  <si>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</si>
  <si>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</si>
  <si>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</si>
  <si>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</si>
  <si>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</si>
  <si>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</si>
  <si>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</si>
  <si>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</si>
  <si>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</si>
  <si>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</si>
  <si>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</si>
  <si>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</si>
  <si>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</si>
  <si>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</si>
  <si>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</si>
  <si>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</si>
  <si>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</si>
  <si>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</si>
  <si>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</si>
  <si>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</si>
  <si>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</si>
  <si>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</si>
  <si>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</si>
  <si>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</si>
  <si>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</si>
  <si>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</si>
  <si>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</si>
  <si>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</si>
  <si>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</si>
  <si>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</si>
  <si>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</si>
  <si>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</si>
  <si>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</si>
  <si>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</si>
  <si>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</si>
  <si>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</si>
  <si>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</si>
  <si>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</si>
  <si>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</si>
  <si>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</si>
  <si>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</si>
  <si>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</si>
  <si>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</si>
  <si>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</si>
  <si>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</si>
  <si>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</si>
  <si>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</si>
  <si>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</si>
  <si>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</si>
  <si>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</si>
  <si>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</si>
  <si>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</si>
  <si>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</si>
  <si>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</si>
  <si>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</si>
  <si>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</si>
  <si>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</si>
  <si>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</si>
  <si>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</si>
  <si>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</si>
  <si>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</si>
  <si>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</si>
  <si>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</si>
  <si>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</si>
  <si>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</si>
  <si>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</si>
  <si>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</si>
  <si>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</si>
  <si>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</si>
  <si>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</si>
  <si>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</si>
  <si>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</si>
  <si>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</si>
  <si>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</si>
  <si>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</si>
  <si>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</si>
  <si>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</si>
  <si>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ADAMS</t>
  </si>
  <si>
    <t>ALAMOSA</t>
  </si>
  <si>
    <t>ARAPAHOE</t>
  </si>
  <si>
    <t>ARCHULETA</t>
  </si>
  <si>
    <t>BACA</t>
  </si>
  <si>
    <t>BENT</t>
  </si>
  <si>
    <t>BOULDER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</si>
  <si>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</si>
  <si>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</si>
  <si>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</si>
  <si>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</si>
  <si>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</si>
  <si>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</si>
  <si>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</si>
  <si>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</si>
  <si>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</si>
  <si>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</si>
  <si>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</si>
  <si>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</si>
  <si>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ELBERT</t>
  </si>
  <si>
    <t>EL PASO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</si>
  <si>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</si>
  <si>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</si>
  <si>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</si>
  <si>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</si>
  <si>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</si>
  <si>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</si>
  <si>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</si>
  <si>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</si>
  <si>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</si>
  <si>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</si>
  <si>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</si>
  <si>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LAKE</t>
  </si>
  <si>
    <t>LA PLATA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</si>
  <si>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</si>
  <si>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</si>
  <si>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</si>
  <si>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</si>
  <si>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</si>
  <si>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</si>
  <si>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</si>
  <si>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</si>
  <si>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</si>
  <si>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</si>
  <si>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</si>
  <si>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</si>
  <si>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</si>
  <si>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</si>
  <si>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</si>
  <si>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</si>
  <si>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</si>
  <si>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</si>
  <si>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</si>
  <si>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</si>
  <si>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</si>
  <si>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</si>
  <si>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</si>
  <si>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</si>
  <si>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</si>
  <si>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</si>
  <si>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</si>
  <si>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</si>
  <si>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</si>
  <si>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.</t>
  </si>
  <si>
    <t>ADAMS 12 FIVE STAR SCHOOLS</t>
  </si>
  <si>
    <t>ADAMS COUNTY 14</t>
  </si>
  <si>
    <t>SCHOOL DISTRICT 27J</t>
  </si>
  <si>
    <t>BENNETT 29J</t>
  </si>
  <si>
    <t>STRASBURG 31J</t>
  </si>
  <si>
    <t>WESTMINSTER 50</t>
  </si>
  <si>
    <t>ALAMOSA RE-11J</t>
  </si>
  <si>
    <t>SANGRE DE CRISTO RE-22J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</si>
  <si>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</si>
  <si>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</si>
  <si>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</si>
  <si>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</si>
  <si>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</si>
  <si>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</si>
  <si>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</si>
  <si>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 COUNTY 50 JT</t>
  </si>
  <si>
    <t>WALSH RE-1</t>
  </si>
  <si>
    <t>PRITCHETT RE-3</t>
  </si>
  <si>
    <t>SPRINGFIELD RE-4</t>
  </si>
  <si>
    <t>VILAS RE-5</t>
  </si>
  <si>
    <t>CAMPO RE-6</t>
  </si>
  <si>
    <t>LAS ANIMAS RE-1</t>
  </si>
  <si>
    <t>MC CLAVE RE-2</t>
  </si>
  <si>
    <t>ST VRAIN VALLEY RE 1J</t>
  </si>
  <si>
    <t>BOULDER VALLEY RE 2</t>
  </si>
  <si>
    <t>BUENA VISTA R-31</t>
  </si>
  <si>
    <t>SALIDA R-32</t>
  </si>
  <si>
    <t>KIT CARSON R-1</t>
  </si>
  <si>
    <t>CHEYENNE COUNTY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</si>
  <si>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</si>
  <si>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</si>
  <si>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</si>
  <si>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</si>
  <si>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</si>
  <si>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</si>
  <si>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</si>
  <si>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</si>
  <si>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</si>
  <si>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</si>
  <si>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</si>
  <si>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</si>
  <si>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</si>
  <si>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ELIZABETH SCHOOL DISTRICT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</si>
  <si>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</si>
  <si>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</si>
  <si>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</si>
  <si>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</si>
  <si>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</si>
  <si>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</si>
  <si>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</si>
  <si>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</si>
  <si>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</si>
  <si>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</si>
  <si>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</si>
  <si>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</si>
  <si>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</si>
  <si>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</si>
  <si>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</si>
  <si>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</si>
  <si>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FALCON 49</t>
  </si>
  <si>
    <t>EDISON 54 JT</t>
  </si>
  <si>
    <t>MIAMI/YODER 60 JT</t>
  </si>
  <si>
    <t>CANON CITY RE-1</t>
  </si>
  <si>
    <t>FREMONT RE-2</t>
  </si>
  <si>
    <t>COTOPAXI RE-3</t>
  </si>
  <si>
    <t>ROARING FORK RE-1</t>
  </si>
  <si>
    <t>GARFIELD RE-2</t>
  </si>
  <si>
    <t>GARFIELD 16</t>
  </si>
  <si>
    <t>GILPIN COUNTY RE-1</t>
  </si>
  <si>
    <t>WEST GRAND 1-JT</t>
  </si>
  <si>
    <t>EAST GRAND 2</t>
  </si>
  <si>
    <t>GUNNISON WATERSHED RE1J</t>
  </si>
  <si>
    <t>HINSDALE COUNTY RE 1</t>
  </si>
  <si>
    <t>HUERFANO RE-1</t>
  </si>
  <si>
    <t>LA VETA RE-2</t>
  </si>
  <si>
    <t xml:space="preserve">NORTH PARK R-1 </t>
  </si>
  <si>
    <t>JEFFERSON COUNTY R-1</t>
  </si>
  <si>
    <t>EADS RE-1</t>
  </si>
  <si>
    <t>PLAINVIEW RE-2</t>
  </si>
  <si>
    <t>ARRIBA-FLAGLER C-20</t>
  </si>
  <si>
    <t>HI-PLAINS R-23</t>
  </si>
  <si>
    <t>STRATTON R-4</t>
  </si>
  <si>
    <t>BETHUNE R-5</t>
  </si>
  <si>
    <t>BURLINGTON RE-6J</t>
  </si>
  <si>
    <t>LAKE COUNTY R-1</t>
  </si>
  <si>
    <t>DURANGO 9-R</t>
  </si>
  <si>
    <t>BAYFIELD 10 JT-R</t>
  </si>
  <si>
    <t>IGNACIO 11 JT</t>
  </si>
  <si>
    <t>POUDRE R-1</t>
  </si>
  <si>
    <t>THOMPSON R2-J</t>
  </si>
  <si>
    <t>ESTES PARK R-3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</si>
  <si>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</si>
  <si>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</si>
  <si>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</si>
  <si>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</si>
  <si>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</si>
  <si>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</si>
  <si>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</si>
  <si>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LIMON RE-4J</t>
  </si>
  <si>
    <t>KARVAL RE-23</t>
  </si>
  <si>
    <t>VALLEY RE-1</t>
  </si>
  <si>
    <t>FRENCHMAN RE-3</t>
  </si>
  <si>
    <t>BUFFALO RE-4J</t>
  </si>
  <si>
    <t>PLATEAU RE-5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</si>
  <si>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</si>
  <si>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</si>
  <si>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</si>
  <si>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</si>
  <si>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</si>
  <si>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</si>
  <si>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DOLORES RE-4A</t>
  </si>
  <si>
    <t>MANCOS RE-6</t>
  </si>
  <si>
    <t>MONTROSE COUNTY RE-1J</t>
  </si>
  <si>
    <t>WEST END RE-2</t>
  </si>
  <si>
    <t>BRUSH RE-2(J)</t>
  </si>
  <si>
    <t>FORT MORGAN RE-3</t>
  </si>
  <si>
    <t>WELDON VALLEY RE-20(J)</t>
  </si>
  <si>
    <t>WIGGINS RE-50(J)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</si>
  <si>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</si>
  <si>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</si>
  <si>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</si>
  <si>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</si>
  <si>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</si>
  <si>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</si>
  <si>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</si>
  <si>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</si>
  <si>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</si>
  <si>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COUNTY RE-2</t>
  </si>
  <si>
    <t>HOLYOKE RE-1J</t>
  </si>
  <si>
    <t>HAXTUN RE-2J</t>
  </si>
  <si>
    <t>ASPEN 1</t>
  </si>
  <si>
    <t>GRANADA RE-1</t>
  </si>
  <si>
    <t>LAMAR RE-2</t>
  </si>
  <si>
    <t>HOLLY RE-3</t>
  </si>
  <si>
    <t>WILEY RE-13 JT</t>
  </si>
  <si>
    <t>PUEBLO CITY 60</t>
  </si>
  <si>
    <t>PUEBLO COUNTY 70</t>
  </si>
  <si>
    <t>MEEKER RE1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</si>
  <si>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</si>
  <si>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</si>
  <si>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</si>
  <si>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</si>
  <si>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</si>
  <si>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</si>
  <si>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 3</t>
  </si>
  <si>
    <t>MOUNTAIN VALLEY RE 1</t>
  </si>
  <si>
    <t>MOFFAT 2</t>
  </si>
  <si>
    <t>CENTER 26 JT</t>
  </si>
  <si>
    <t>SILVERTON 1</t>
  </si>
  <si>
    <t>TELLURIDE R-1</t>
  </si>
  <si>
    <t>NORWOOD R-2J</t>
  </si>
  <si>
    <t>JULESBURG RE-1</t>
  </si>
  <si>
    <t>REVERE SCHOOL DISTRICT</t>
  </si>
  <si>
    <t>SUMMIT RE-1</t>
  </si>
  <si>
    <t>CRIPPLE CREEK-VICTOR RE-1</t>
  </si>
  <si>
    <t>WOODLAND PARK RE-2</t>
  </si>
  <si>
    <t>AKRON R-1</t>
  </si>
  <si>
    <t>ARICKAREE R-2</t>
  </si>
  <si>
    <t>OTIS R-3</t>
  </si>
  <si>
    <t>LONE STAR 101</t>
  </si>
  <si>
    <t>WOODLIN R-104</t>
  </si>
  <si>
    <t>WELD COUNTY RE-1</t>
  </si>
  <si>
    <t>EATON RE-2</t>
  </si>
  <si>
    <t>WELD COUNTY SCHOOL DISTRICT RE-3J</t>
  </si>
  <si>
    <t>WINDSOR RE-4</t>
  </si>
  <si>
    <t>JOHNSTOWN-MILLIKEN RE-5J</t>
  </si>
  <si>
    <t>GREELEY 6</t>
  </si>
  <si>
    <t>PLATTE VALLEY RE-7</t>
  </si>
  <si>
    <t>WELD COUNTY S/D RE-8</t>
  </si>
  <si>
    <t>AULT-HIGHLAND RE-9</t>
  </si>
  <si>
    <t>BRIGGSDALE RE-10</t>
  </si>
  <si>
    <t>PRAIRIE RE-11</t>
  </si>
  <si>
    <t>PAWNEE RE-12</t>
  </si>
  <si>
    <t>YUMA 1</t>
  </si>
  <si>
    <t>WRAY RD-2</t>
  </si>
  <si>
    <t>IDALIA RJ-3</t>
  </si>
  <si>
    <t>LIBERTY J-4</t>
  </si>
  <si>
    <t>CHARTER SCHOOL INSTITUTE</t>
  </si>
  <si>
    <t>TOTALS</t>
  </si>
  <si>
    <t>V1</t>
  </si>
  <si>
    <t>FY25 Grades 1-12 FTE</t>
  </si>
  <si>
    <t>V1.1</t>
  </si>
  <si>
    <t>FY25 Kindergarten FTE</t>
  </si>
  <si>
    <t>V1.2</t>
  </si>
  <si>
    <t>FY25 Half-day Kindergarten FTE</t>
  </si>
  <si>
    <t>V3</t>
  </si>
  <si>
    <t>FY25 October FTE Count (sum of line V1, V1.1 and line V2)</t>
  </si>
  <si>
    <t>V4</t>
  </si>
  <si>
    <t xml:space="preserve">FY25 Multi District On-line Pupil Count </t>
  </si>
  <si>
    <t>V4.1</t>
  </si>
  <si>
    <t>FY25 Extended HS Pupil Count</t>
  </si>
  <si>
    <t>V4.2</t>
  </si>
  <si>
    <t>FY23 Additional TREP Allocated Slots (not included in V4.1)</t>
  </si>
  <si>
    <t>V5</t>
  </si>
  <si>
    <t>FY25 October FTE Count (minus on-line and Extended HS pupil count)</t>
  </si>
  <si>
    <t>V6</t>
  </si>
  <si>
    <t>FY25 Free and Reduced Lunch (grades 1 - 8) Count</t>
  </si>
  <si>
    <t>V7</t>
  </si>
  <si>
    <t>FY25 Free and Reduced Lunch (grades K - 12) Count</t>
  </si>
  <si>
    <t>V8</t>
  </si>
  <si>
    <t xml:space="preserve">FY25 Percent At-risk  - State Average </t>
  </si>
  <si>
    <t>V9</t>
  </si>
  <si>
    <t>FY25 October Membership (grades 1 - 8)</t>
  </si>
  <si>
    <t>V10</t>
  </si>
  <si>
    <t xml:space="preserve">FY25 October Membership (grades K-12) </t>
  </si>
  <si>
    <t>V11</t>
  </si>
  <si>
    <t xml:space="preserve">FY25 Charter School FTE Count </t>
  </si>
  <si>
    <t>V12</t>
  </si>
  <si>
    <t>FY24 Funded Pupil Count</t>
  </si>
  <si>
    <t>V13</t>
  </si>
  <si>
    <t>FY24 October FTE Count (minus OODS, Online)</t>
  </si>
  <si>
    <t>V14</t>
  </si>
  <si>
    <t>FY23 October FTE Count (minus OODS, Online)</t>
  </si>
  <si>
    <t>V15</t>
  </si>
  <si>
    <t>FY22 October FTE Count (minus OODS, Online)</t>
  </si>
  <si>
    <t>V15.1</t>
  </si>
  <si>
    <t>FY21 October FTE Count (minus OODS, Online)</t>
  </si>
  <si>
    <t>V16.1</t>
  </si>
  <si>
    <t xml:space="preserve">FY25 Single District On-line Pupil Count </t>
  </si>
  <si>
    <t>V18</t>
  </si>
  <si>
    <t>FY25 ELL Count per SB21-268</t>
  </si>
  <si>
    <t>V19</t>
  </si>
  <si>
    <t>FY25 Charter School Institute Grades K - 12 FTE</t>
  </si>
  <si>
    <t>V19.1</t>
  </si>
  <si>
    <t>FY25 Charter School Institute Kindergarten FTE</t>
  </si>
  <si>
    <t>V19.2</t>
  </si>
  <si>
    <t>FY25 Charter School Institute Half-day Kindergarten FTE</t>
  </si>
  <si>
    <t>V20</t>
  </si>
  <si>
    <t>FY25 Charter School Institute On-line Student FTE</t>
  </si>
  <si>
    <t>V20.6</t>
  </si>
  <si>
    <t>FY25 Charter School Institute Extended HS</t>
  </si>
  <si>
    <t>V21</t>
  </si>
  <si>
    <t>FY25 Charter School Institute Grades K - 12 FTE Averaging</t>
  </si>
  <si>
    <t>FUNDING ELEMENTS</t>
  </si>
  <si>
    <t xml:space="preserve">FY25 Base Funding </t>
  </si>
  <si>
    <t>V22</t>
  </si>
  <si>
    <t>FY25 Minimum Funding</t>
  </si>
  <si>
    <t>V22.5</t>
  </si>
  <si>
    <t>FY25 On-Line Funding</t>
  </si>
  <si>
    <t>V23</t>
  </si>
  <si>
    <t>FY25 Cost of Living Factor</t>
  </si>
  <si>
    <t>V24</t>
  </si>
  <si>
    <t>FY25 At-risk 'Base' Factor</t>
  </si>
  <si>
    <t>V26</t>
  </si>
  <si>
    <t>FY25 Minimum State Aid</t>
  </si>
  <si>
    <t>TAXES</t>
  </si>
  <si>
    <t>V30</t>
  </si>
  <si>
    <t xml:space="preserve">FY25 Specific Ownership Tax </t>
  </si>
  <si>
    <t>V31</t>
  </si>
  <si>
    <t xml:space="preserve">FY25 Assessed Valuation </t>
  </si>
  <si>
    <t>V32</t>
  </si>
  <si>
    <t>FY23 Mill Levy (FINAL)</t>
  </si>
  <si>
    <t>V33</t>
  </si>
  <si>
    <t>FY2 General Fund Property Tax (incl. Categorical Buyout)</t>
  </si>
  <si>
    <t>PRIOR YEAR FUNDING</t>
  </si>
  <si>
    <t>V40</t>
  </si>
  <si>
    <t>FY23 Total Program</t>
  </si>
  <si>
    <t>V41</t>
  </si>
  <si>
    <t>FY23 Total Program Per-Pupil Funding</t>
  </si>
  <si>
    <t>CATEGORICAL FUNDING</t>
  </si>
  <si>
    <t>V50</t>
  </si>
  <si>
    <t>Transportation payments paid in FY25</t>
  </si>
  <si>
    <t>V51</t>
  </si>
  <si>
    <t>Vocational Education payments paid in FY25</t>
  </si>
  <si>
    <t>V52</t>
  </si>
  <si>
    <t>English Language Proficiency Act payments paid in FY25</t>
  </si>
  <si>
    <t>V53</t>
  </si>
  <si>
    <t>Special Education - Children with Disabilities</t>
  </si>
  <si>
    <t>V54</t>
  </si>
  <si>
    <t>Special Education - Gifted/Talented payments paid in FY25</t>
  </si>
  <si>
    <t>V55</t>
  </si>
  <si>
    <t>Small Attendance Center payments paid in FY22</t>
  </si>
  <si>
    <t>V56</t>
  </si>
  <si>
    <t>Total Categorical Funding</t>
  </si>
  <si>
    <t>sum of lines V50, V51, V52, V53,  V54 and V55</t>
  </si>
  <si>
    <t>OTHER</t>
  </si>
  <si>
    <t>V60</t>
  </si>
  <si>
    <t>CY24 Inflation</t>
  </si>
  <si>
    <t>V62</t>
  </si>
  <si>
    <t xml:space="preserve">FY25 Allowable Spending </t>
  </si>
  <si>
    <t xml:space="preserve">     for this line, enter 999,999,999.00 if ever passed a TABOR</t>
  </si>
  <si>
    <t xml:space="preserve">     election; else enter Total Program amount at December</t>
  </si>
  <si>
    <t xml:space="preserve">     closeout calculation plus any amount (including $0 if not</t>
  </si>
  <si>
    <t xml:space="preserve">     required to certify) included on the actual 12/1/18 certification</t>
  </si>
  <si>
    <t>V63</t>
  </si>
  <si>
    <t>FY25 Actual Funding Beyond TABOR Formula Paid</t>
  </si>
  <si>
    <t xml:space="preserve">     election; enter 888,888,888.88 if never passed a TABOR</t>
  </si>
  <si>
    <t xml:space="preserve">     election and NOT required to certify at 12/1/18; else enter</t>
  </si>
  <si>
    <t xml:space="preserve">     Funding Beyond TABOR Formula (incremental) amount certified at 12/1/18</t>
  </si>
  <si>
    <t>V64</t>
  </si>
  <si>
    <t>FY 95 Hold Harmless Amount (FY 95 year stays constant)</t>
  </si>
  <si>
    <t>V65</t>
  </si>
  <si>
    <t>FY 95 Excess Hold Harmless Revenue (FY 95 year stays constant)</t>
  </si>
  <si>
    <t>V66</t>
  </si>
  <si>
    <t xml:space="preserve">   Voter Approved Override Amount</t>
  </si>
  <si>
    <t>FY 02 Cost of Living Amount (FY 02 year stays constant)</t>
  </si>
  <si>
    <t>Maximum Override (Sum of 25% Total program &amp; COL, minus SOT)</t>
  </si>
  <si>
    <t>FUNDED PUPIL COUNT</t>
  </si>
  <si>
    <t>FC1</t>
  </si>
  <si>
    <t>FY25 October FTE Count (minus on-line)- enter line V5</t>
  </si>
  <si>
    <t>FC2</t>
  </si>
  <si>
    <t>FY24 October FTE Count - enter line V13</t>
  </si>
  <si>
    <t>FC3</t>
  </si>
  <si>
    <t>FY23 October FTE Count - enter line V14</t>
  </si>
  <si>
    <t>FC4</t>
  </si>
  <si>
    <t>FY22 October FTE Count - enter line V15</t>
  </si>
  <si>
    <t>FC4.1</t>
  </si>
  <si>
    <t>FY21 October FTE Count - enter line V15.1</t>
  </si>
  <si>
    <t>FC5</t>
  </si>
  <si>
    <t>AVERAGED FUNDED PUPIL COUNT - enter the greater of line FC1 or</t>
  </si>
  <si>
    <t>average of (lines FC1 and FC2) or (lines FC1, FC2 and FC3)</t>
  </si>
  <si>
    <t>or (lines FC1, FC2, FC3 and FC4)</t>
  </si>
  <si>
    <t>FC5.1</t>
  </si>
  <si>
    <t>FY25 Full Day Kindergarten Factor</t>
  </si>
  <si>
    <t>FC6.5</t>
  </si>
  <si>
    <t>FY25 CHARTER INSTITUTE PUPIL AVERAGING COUNT - enter line V21</t>
  </si>
  <si>
    <t>FY6.6</t>
  </si>
  <si>
    <t xml:space="preserve">FY25 Charter Institute Full Day Kindergarten Factor </t>
  </si>
  <si>
    <t>FC7</t>
  </si>
  <si>
    <t>FY25 FUNDED PUPIL COUNT - enter line FC5, plus FC5.1, plus line FC6, plus FC6.5, plus FC6.6</t>
  </si>
  <si>
    <t>FC7.5</t>
  </si>
  <si>
    <t>FY25 Extended HS Pupil Count - enter line FC4.1</t>
  </si>
  <si>
    <t>FC7.6</t>
  </si>
  <si>
    <t>FY25 CHARTER INSTITUTE Extended HS Pupil Count - enter line V20.6</t>
  </si>
  <si>
    <t>FC8</t>
  </si>
  <si>
    <t xml:space="preserve">FY25 On-line Multi-District Pupil Count - enter line V4 </t>
  </si>
  <si>
    <t>FC8.5</t>
  </si>
  <si>
    <t>FY25 CHARTER INSTITUTE ONLINE PUPIL COUNT - enter line V20</t>
  </si>
  <si>
    <t>FC9</t>
  </si>
  <si>
    <t>TOTAL FUNDED PUPIL COUNT - enter line FC7 plus line FC8 plus line FC7.5</t>
  </si>
  <si>
    <t>FC10</t>
  </si>
  <si>
    <t>DISTRICT FUNDED PUPIL COUNT (FC5 plus FC5.1 plus FC6 plus FC8)</t>
  </si>
  <si>
    <t>FC11</t>
  </si>
  <si>
    <t>INSTITUTE FUNDED PUPIL COUNT (FC6.1 plus FC6.5 plus FC6.6 plus FC8.5)</t>
  </si>
  <si>
    <t>SIZE FACTOR</t>
  </si>
  <si>
    <t>SZ1</t>
  </si>
  <si>
    <t>Alternative Funded Pupil Count for Eligible District with Charter</t>
  </si>
  <si>
    <t xml:space="preserve">    School - enter line FC9 minus (line V11 times .65)</t>
  </si>
  <si>
    <t>SZ2</t>
  </si>
  <si>
    <t>Size Factor for Eligible District with Charter School</t>
  </si>
  <si>
    <t>SZ3</t>
  </si>
  <si>
    <t>Size Factor for All Districts</t>
  </si>
  <si>
    <t>SZ13</t>
  </si>
  <si>
    <t xml:space="preserve">SIZE FACTOR - enter the greater of lines SZ2 or SZ3 </t>
  </si>
  <si>
    <t/>
  </si>
  <si>
    <t>PL6</t>
  </si>
  <si>
    <t>PERSONNEL COSTS FACTOR</t>
  </si>
  <si>
    <t>PER-PUPIL FUNDING</t>
  </si>
  <si>
    <t>PP1</t>
  </si>
  <si>
    <t>Base Funding - enter line V21</t>
  </si>
  <si>
    <t>PP2</t>
  </si>
  <si>
    <t>Personnel Costs Factor - enter line PL6</t>
  </si>
  <si>
    <t>PP3</t>
  </si>
  <si>
    <t>Cost of Living Factor  - enter line V23</t>
  </si>
  <si>
    <t>PP4</t>
  </si>
  <si>
    <t>Base Funding - enter line  V21</t>
  </si>
  <si>
    <t>PP5</t>
  </si>
  <si>
    <t xml:space="preserve">Non-personnel Costs Factor - enter (1 minus line PL6) </t>
  </si>
  <si>
    <t>PP6</t>
  </si>
  <si>
    <t>Size Factor - enter line SZ13</t>
  </si>
  <si>
    <t>PP7</t>
  </si>
  <si>
    <t>((line PP1 times line PP2 times line PP3) plus</t>
  </si>
  <si>
    <t xml:space="preserve">(line PP5 times line PP4)) times line PP6 </t>
  </si>
  <si>
    <t>PP8</t>
  </si>
  <si>
    <t>Funded Pupil Count - enter line FC7</t>
  </si>
  <si>
    <t>PP9</t>
  </si>
  <si>
    <t>FORMULA FUNDING WITHOUT AT-RISK - enter</t>
  </si>
  <si>
    <t xml:space="preserve">line PP7 times line PP8 </t>
  </si>
  <si>
    <t>AT RISK PUPILS</t>
  </si>
  <si>
    <t>AR1</t>
  </si>
  <si>
    <t>Free and Reduced Lunch (grades 1-8) Count  - enter line V6</t>
  </si>
  <si>
    <t>AR2</t>
  </si>
  <si>
    <t xml:space="preserve">October Membership (grades 1-8) - enter line V9 </t>
  </si>
  <si>
    <t>AR3</t>
  </si>
  <si>
    <t>Percent 1-8 free and reduced lunch count - line AR1 divided by line AR2</t>
  </si>
  <si>
    <t>AR4</t>
  </si>
  <si>
    <t>Projected K-12 free and reduced lunch count using 1-8 percent -</t>
  </si>
  <si>
    <t>AR5</t>
  </si>
  <si>
    <t>Free and Reduced Lunch (grades K-12) Count - enter line V7</t>
  </si>
  <si>
    <t>AR6</t>
  </si>
  <si>
    <t>FY25 At-Risk Pupil Count</t>
  </si>
  <si>
    <t xml:space="preserve">enter the greater of lines AR4 or AR5 </t>
  </si>
  <si>
    <t>AR7</t>
  </si>
  <si>
    <t>District percent of at-risk pupils - enter</t>
  </si>
  <si>
    <t>line AR6 divided line V10</t>
  </si>
  <si>
    <t>AR8</t>
  </si>
  <si>
    <t>At-risk 'Base' Factor - enter line V24</t>
  </si>
  <si>
    <t>AR9</t>
  </si>
  <si>
    <t>At-risk 'Concentration' Factor (Districts with FPC&lt;=50,000) - enter</t>
  </si>
  <si>
    <t>greater of zero or (line AR7 minus line V8) times 0.3</t>
  </si>
  <si>
    <t>AR10</t>
  </si>
  <si>
    <t>At-risk 'Concentration' Factor (Districts with FPC&gt;50,000) - enter</t>
  </si>
  <si>
    <t>greater of zero or (line AR7 minus line V8) times 0.36</t>
  </si>
  <si>
    <t>AR11</t>
  </si>
  <si>
    <t>At-risk 'Concentration' Factor - enter greater of line</t>
  </si>
  <si>
    <t>AR9 or line AR10</t>
  </si>
  <si>
    <t>AR12</t>
  </si>
  <si>
    <t>Total At-risk Factor - enter</t>
  </si>
  <si>
    <t>lesser of 0.3 or (line AR8 plus line AR11)</t>
  </si>
  <si>
    <t>AR13</t>
  </si>
  <si>
    <t>If FC9 is less/equal 459, enter line PP7 times</t>
  </si>
  <si>
    <t xml:space="preserve">line AR8 times line AR6  (go to line AR19) </t>
  </si>
  <si>
    <t>AR14</t>
  </si>
  <si>
    <t>If line AR7 less/equal line V8, enter line PP7</t>
  </si>
  <si>
    <t>times line AR8 times line AR6 (go to line AR19)</t>
  </si>
  <si>
    <t>AR15</t>
  </si>
  <si>
    <t>Number of At-risk funded pupils at state</t>
  </si>
  <si>
    <t>average - enter line V8 times line V10</t>
  </si>
  <si>
    <t>AR16</t>
  </si>
  <si>
    <t>At-risk 'Base' Funding - enter line PP7 times</t>
  </si>
  <si>
    <t>line AR9 times line AR15</t>
  </si>
  <si>
    <t>AR17</t>
  </si>
  <si>
    <t>At-risk 'Concentration' Factor - enter</t>
  </si>
  <si>
    <t xml:space="preserve">line PP7 times line AR12 times (line AR6 minus line AR15) </t>
  </si>
  <si>
    <t>AR18</t>
  </si>
  <si>
    <t>At-risk 'Combined' Funding</t>
  </si>
  <si>
    <t xml:space="preserve">enter line AR16 plus line AR17 </t>
  </si>
  <si>
    <t>AR19</t>
  </si>
  <si>
    <t>TOTAL FORMULA AT-RISK FUNDING</t>
  </si>
  <si>
    <t xml:space="preserve">enter the greater of lines AR13, AR14 or AR18 </t>
  </si>
  <si>
    <t>ELL FACTOR</t>
  </si>
  <si>
    <t>EL1</t>
  </si>
  <si>
    <t>FY25 ELL Count - enter line V18</t>
  </si>
  <si>
    <t>EL2</t>
  </si>
  <si>
    <t>FY25 Base Minimum Funding - enter line V22</t>
  </si>
  <si>
    <t>EL3</t>
  </si>
  <si>
    <t>FY25 Per Pupil Funding without At-risk (line PP7) times 8%</t>
  </si>
  <si>
    <t>EL4</t>
  </si>
  <si>
    <t>TOTAL ELL FORMULA FUNDING (enter line OL2 times line OL3)</t>
  </si>
  <si>
    <t>ON-LINE &amp; Extended HS FORMULA FUNDING</t>
  </si>
  <si>
    <t>OL1</t>
  </si>
  <si>
    <t>FY25 On-Line Count - enter line V4 plus line V20</t>
  </si>
  <si>
    <t>OL2</t>
  </si>
  <si>
    <t>FY25 Base Minimum Online Funding - enter line V22</t>
  </si>
  <si>
    <t>OL3</t>
  </si>
  <si>
    <t>TOTAL ON-LINE FORMULA FUNDING (enter line OL2 times line OL3)</t>
  </si>
  <si>
    <t>OL4</t>
  </si>
  <si>
    <t>FY25 Extended HS Count - enter line V4.1 plus V20.6</t>
  </si>
  <si>
    <t>OL5</t>
  </si>
  <si>
    <t>TOTAL Extended HS FORMULA FUNDING (enter line OL4 times line OL2)</t>
  </si>
  <si>
    <t>OL6</t>
  </si>
  <si>
    <t>TOTAL ON-LINE &amp; Extended HS FORMULA FUNDING (enter line OL3 plus OL5)</t>
  </si>
  <si>
    <t>459 SIZE FACTOR (SMOOTHING)</t>
  </si>
  <si>
    <t>SM1</t>
  </si>
  <si>
    <t xml:space="preserve">If line FC9 less/equal to 459, enter 1 (go to line TB1) </t>
  </si>
  <si>
    <t>SM2</t>
  </si>
  <si>
    <t>If line AR7 is less/equal line V8, enter 1 (go to line TB1)</t>
  </si>
  <si>
    <t>SM3</t>
  </si>
  <si>
    <t>Per-Pupil Funding without size factor - enter</t>
  </si>
  <si>
    <t>line PP7 divided by line SZ13</t>
  </si>
  <si>
    <t>SM4</t>
  </si>
  <si>
    <t>Size factor using 459 Funded Pupil Count</t>
  </si>
  <si>
    <t>enter - (1027 minus 459) times .00020599 plus 1.1215</t>
  </si>
  <si>
    <t>SM5</t>
  </si>
  <si>
    <t>Adjusted per-pupil funding -</t>
  </si>
  <si>
    <t>enter line SM4 times line SM3</t>
  </si>
  <si>
    <t>SM6</t>
  </si>
  <si>
    <t>Adjusted formula funding - enter (line SM5</t>
  </si>
  <si>
    <t>times 459) plus (.112 times line SM5 times line AR6)</t>
  </si>
  <si>
    <t>SM7</t>
  </si>
  <si>
    <t>Funded pupil count - enter line FC7</t>
  </si>
  <si>
    <t>SM8</t>
  </si>
  <si>
    <t>TOTAL FORMULA USING 459 SIZE FACTOR</t>
  </si>
  <si>
    <t>enter (line SM6 divided by 459 times line SM7) plus on line (OL3)</t>
  </si>
  <si>
    <t>TABOR FORMULA FUNDING</t>
  </si>
  <si>
    <t>TB1</t>
  </si>
  <si>
    <t>FY23 Total Program  -   enter line V40</t>
  </si>
  <si>
    <t>TB2</t>
  </si>
  <si>
    <t>CY21 Inflation  -   enter line V60</t>
  </si>
  <si>
    <t>TB3</t>
  </si>
  <si>
    <t>FY25 Enrollment Growth - enter</t>
  </si>
  <si>
    <t>(line FC9 minus line V12) divided by line V12</t>
  </si>
  <si>
    <t>TB4</t>
  </si>
  <si>
    <t>FY25 TABOR FORMULA FUNDING</t>
  </si>
  <si>
    <t xml:space="preserve">enter line TB1 times (1 plus line TB2 plus line TB3) </t>
  </si>
  <si>
    <t>MINIMUM FORMULA FUNDING</t>
  </si>
  <si>
    <t>MF1</t>
  </si>
  <si>
    <t>FY25 'Base' Minimum Funding - enter line V22</t>
  </si>
  <si>
    <t>MF2</t>
  </si>
  <si>
    <t>Total Funded Pupil Count (minus on-line) - enter line FC7</t>
  </si>
  <si>
    <t>MF3</t>
  </si>
  <si>
    <t>FY25 On-line Funding - enter line V22.5</t>
  </si>
  <si>
    <t>MF4</t>
  </si>
  <si>
    <t>Total On-Line  and Extended HS Pupil Count - enter sum (line FC8 &amp; FC8.5)</t>
  </si>
  <si>
    <t>MF5</t>
  </si>
  <si>
    <t>Guaranteed Minimum Funding - enter line MF1 times line MF2</t>
  </si>
  <si>
    <t>TOTAL FORMULA FUNDING</t>
  </si>
  <si>
    <t>TF1</t>
  </si>
  <si>
    <t>Formula Funding without At-risk - enter line PP9</t>
  </si>
  <si>
    <t>TF2</t>
  </si>
  <si>
    <t>Formula At-risk Funding - enter line AR19</t>
  </si>
  <si>
    <t>TF3</t>
  </si>
  <si>
    <t>Formula Funding   - enter line TF1 plus line TF2</t>
  </si>
  <si>
    <t>TF4</t>
  </si>
  <si>
    <t>ELL Formula Funding - enter line EL4</t>
  </si>
  <si>
    <t>TF5</t>
  </si>
  <si>
    <t>On-Line Formula Funding - enter line OL3</t>
  </si>
  <si>
    <t>TF6</t>
  </si>
  <si>
    <t>Total Formula Funding (including on-line funding) - enter line TF3 plus line TF4</t>
  </si>
  <si>
    <t>TF7</t>
  </si>
  <si>
    <t>Minimum Formula Funding   -  enter line MF3</t>
  </si>
  <si>
    <t>TF8</t>
  </si>
  <si>
    <t>Formula Funding using 459 Size Factor</t>
  </si>
  <si>
    <t>If line SM8 greater than zero, enter line SM8</t>
  </si>
  <si>
    <t>else enter 999,999,999.00</t>
  </si>
  <si>
    <t>TF9</t>
  </si>
  <si>
    <t>Subtotal Formula Funding</t>
  </si>
  <si>
    <t>Enter the lesser of line TF7 or (greater of lines TF5 or TF6)</t>
  </si>
  <si>
    <t>TF10</t>
  </si>
  <si>
    <t>Maximum Total Formula Funding</t>
  </si>
  <si>
    <t>Enter 1.25 times line FC9 times line V41</t>
  </si>
  <si>
    <t>TF11</t>
  </si>
  <si>
    <t>TABOR Formula Funding        -  enter line TB4</t>
  </si>
  <si>
    <t>TF12</t>
  </si>
  <si>
    <t xml:space="preserve">enter the lesser of lines TF8, TF9 or TF10 </t>
  </si>
  <si>
    <t>TF13</t>
  </si>
  <si>
    <t>TOTAL PER-PUPIL FORMULA FUNDING</t>
  </si>
  <si>
    <t>enter line TF11 divided by line FC9</t>
  </si>
  <si>
    <t>AMOUNT OF FUNDING BEYOND TABOR FORMULA (FOR DISTRICTS WHO HAVE NOT PASSED A TABOR ELECTION)</t>
  </si>
  <si>
    <t>AF1</t>
  </si>
  <si>
    <t>If line TB4 equals line TF11 and line V63 is not equal to</t>
  </si>
  <si>
    <t>888,888,888.88 - go to line AF2, else go to line TP1</t>
  </si>
  <si>
    <t>AF2</t>
  </si>
  <si>
    <t>Formula Funding</t>
  </si>
  <si>
    <t>enter the lesser of lines TF8 or TF9</t>
  </si>
  <si>
    <t>AF3</t>
  </si>
  <si>
    <t>TABOR Formula Funding   -  enter line TB4</t>
  </si>
  <si>
    <t>AF4</t>
  </si>
  <si>
    <t>Allowable Spending      - enter line V62</t>
  </si>
  <si>
    <t>AF5</t>
  </si>
  <si>
    <t>Funding Beyond TABOR Formula (CALC)</t>
  </si>
  <si>
    <t>enter the lesser of</t>
  </si>
  <si>
    <t>(line AF2 minus line AF3) or</t>
  </si>
  <si>
    <t>(line AF4 minus line AF3) - if negative enter zero</t>
  </si>
  <si>
    <t>AF6</t>
  </si>
  <si>
    <t>Funding Beyond TABOR Formula (FINAL)</t>
  </si>
  <si>
    <t>enter the lesser of lines V63 or AF5</t>
  </si>
  <si>
    <t>TOTAL PROGRAM FUNDING</t>
  </si>
  <si>
    <t>TP1</t>
  </si>
  <si>
    <t xml:space="preserve">Total Formula Funding - enter line TF11 </t>
  </si>
  <si>
    <t>TP2</t>
  </si>
  <si>
    <t>Total Funding Beyond TABOR Formula - enter line AF6</t>
  </si>
  <si>
    <t>TP3</t>
  </si>
  <si>
    <t xml:space="preserve">TOTAL PROGRAM FUNDING - enter line TP1 plus line TP2 </t>
  </si>
  <si>
    <t>MILL LEVY</t>
  </si>
  <si>
    <t>ML1</t>
  </si>
  <si>
    <t>Mill Levy from prior year plus tax credit</t>
  </si>
  <si>
    <t>enter line V32</t>
  </si>
  <si>
    <t>ML2</t>
  </si>
  <si>
    <t>Mill Levy to buyout Total Program Funding</t>
  </si>
  <si>
    <t>(line TP3 minus (line FC9 times line V26) minus</t>
  </si>
  <si>
    <t>line V30) divided by line V31</t>
  </si>
  <si>
    <t>ML3</t>
  </si>
  <si>
    <t>Mill Levy at TABOR maximum</t>
  </si>
  <si>
    <t>(line V33 times (1 plus line TB2 plus line TB3))</t>
  </si>
  <si>
    <t>divided by line V31</t>
  </si>
  <si>
    <t>ML4</t>
  </si>
  <si>
    <t>Equalized Mill Levy  (CALC)</t>
  </si>
  <si>
    <t>enter the lesser of lines ML1, ML2, ML3</t>
  </si>
  <si>
    <t>ML5</t>
  </si>
  <si>
    <t>Equalized Mill Levy (ADJUST)</t>
  </si>
  <si>
    <t>ML6</t>
  </si>
  <si>
    <t>EQUALIZED MILL LEVY (FINAL)</t>
  </si>
  <si>
    <t>enter line ML5 if greater than zero, else enter line ML4</t>
  </si>
  <si>
    <t>ML7</t>
  </si>
  <si>
    <t>Total Program Reserve Mills Calculated</t>
  </si>
  <si>
    <t>CATEGORICAL BUYOUT MILL LEVY</t>
  </si>
  <si>
    <t>CB1</t>
  </si>
  <si>
    <t>Categorical Program Funding - enter line V56</t>
  </si>
  <si>
    <t>CB2</t>
  </si>
  <si>
    <t>Mill levy to buyout categorical programs</t>
  </si>
  <si>
    <t>enter line CB1 divided by line V31</t>
  </si>
  <si>
    <t>CB3</t>
  </si>
  <si>
    <t>Categorical Buyout Mill Levy (CALC)</t>
  </si>
  <si>
    <t>enter the lesser of line CB2 or (line ML1 minus line ML6)</t>
  </si>
  <si>
    <t>or (line ML3 minus line ML6)</t>
  </si>
  <si>
    <t>CB4</t>
  </si>
  <si>
    <t xml:space="preserve">Categorical Buyout Mill Levy (ADJUST) </t>
  </si>
  <si>
    <t>CB5</t>
  </si>
  <si>
    <t>CATEGORICAL BUYOUT MILL LEVY (FINAL)</t>
  </si>
  <si>
    <t>enter line CB4 if line ML5 is greater than zero else enter line CB3</t>
  </si>
  <si>
    <t>GRAND TOTAL PROGRAM FUNDING</t>
  </si>
  <si>
    <t>GT1</t>
  </si>
  <si>
    <t>TOTAL PROGRAM FUNDING  -  enter line TP3</t>
  </si>
  <si>
    <t>GT2</t>
  </si>
  <si>
    <t>PROPERTY TAX REVENUES  -  enter line ML6 times line V31</t>
  </si>
  <si>
    <t>GT3</t>
  </si>
  <si>
    <t>SPECIFIC OWNERSHIP TAX -  enter line V30</t>
  </si>
  <si>
    <t>GT4</t>
  </si>
  <si>
    <t>STATE SHARE</t>
  </si>
  <si>
    <t>enter line GT1 minus line GT2 minus line GT3</t>
  </si>
  <si>
    <t>GT5</t>
  </si>
  <si>
    <t>CATEGORICAL BUYOUT MILL LEVY REVENUE</t>
  </si>
  <si>
    <t>enter line CB5 times line V31</t>
  </si>
  <si>
    <t>GT6</t>
  </si>
  <si>
    <t>TOTAL PROGRAM PER-PUPIL FUNDING</t>
  </si>
  <si>
    <t>Property Tax Over Collection (reset all to zero before recalculating in next row)</t>
  </si>
  <si>
    <t>GT7</t>
  </si>
  <si>
    <t>BUDGET STABILIZATION FACTOR</t>
  </si>
  <si>
    <t>BUDGET STABILIZATION FACTOR TOTAL PROGRAM FUNDING</t>
  </si>
  <si>
    <t>GT7.1</t>
  </si>
  <si>
    <t>TOTAL PROGRAM</t>
  </si>
  <si>
    <t>GT7.2</t>
  </si>
  <si>
    <t>PROPERTY TAXES</t>
  </si>
  <si>
    <t>GT7.3</t>
  </si>
  <si>
    <t>SPECIFIC OWNERSHIP TAXES</t>
  </si>
  <si>
    <t>GT7.4</t>
  </si>
  <si>
    <t>GT7.5</t>
  </si>
  <si>
    <t>REQUIRED CATEGORICAL BUYOUT FROM TOTAL PROGRAM</t>
  </si>
  <si>
    <t>Tied Out 1/16/2024</t>
  </si>
  <si>
    <t>GT7.6</t>
  </si>
  <si>
    <t>PER PUPIL FUNDING AFTER BUDGET STABILIZATION FACTOR</t>
  </si>
  <si>
    <t>With Categorical Buyout</t>
  </si>
  <si>
    <t>Without Categorical Buyout</t>
  </si>
  <si>
    <t>TOTAL PROGRAM FUNDING CHARTER INSTITUTE</t>
  </si>
  <si>
    <t>GT8</t>
  </si>
  <si>
    <t>Adjusted district In-school per pupil funding</t>
  </si>
  <si>
    <t>GT9</t>
  </si>
  <si>
    <t>District On-line per pupil funding</t>
  </si>
  <si>
    <t>GT10</t>
  </si>
  <si>
    <t>Charter School Institute Total Program Funding</t>
  </si>
  <si>
    <t>GT11</t>
  </si>
  <si>
    <t>DISTRICT'S ADJUSTED TOTAL PROGRAM FUNDING (GT1 plus GT10)</t>
  </si>
  <si>
    <t>GT12</t>
  </si>
  <si>
    <t>PROPERTY TAX REVENUES  -  enter line GT2</t>
  </si>
  <si>
    <t>GT13</t>
  </si>
  <si>
    <t>SPECIFIC OWNERSHIP TAX -  enter line GT3</t>
  </si>
  <si>
    <t>GT14</t>
  </si>
  <si>
    <t xml:space="preserve">DISTRICT'S ADJUSTED STATE SHARE </t>
  </si>
  <si>
    <t>(enter line GT11 minus line GT12 minus line GT13)</t>
  </si>
  <si>
    <t>RQUIRED CATEGORICAL BUYOUT FROM TOTAL PROGRAM</t>
  </si>
  <si>
    <t>TOTAL PROPERTY TAX MILL LEVIES</t>
  </si>
  <si>
    <t>TM1</t>
  </si>
  <si>
    <t>Total Program          -  enter line ML6</t>
  </si>
  <si>
    <t>TM2</t>
  </si>
  <si>
    <t>Categorical Buyout     -  enter line CB5</t>
  </si>
  <si>
    <t>TM3</t>
  </si>
  <si>
    <t>Hold Harmless Override</t>
  </si>
  <si>
    <t>line V64 divided by line V31</t>
  </si>
  <si>
    <t>TM4</t>
  </si>
  <si>
    <t xml:space="preserve">Excess Harm Harmless Override </t>
  </si>
  <si>
    <t>line V65 divided by line V31</t>
  </si>
  <si>
    <t>TM5</t>
  </si>
  <si>
    <t>Voter Approved Override</t>
  </si>
  <si>
    <t>line V66 divided by Line V31</t>
  </si>
  <si>
    <t>TM6</t>
  </si>
  <si>
    <t>Mill Levy to Certify December 15, 2015</t>
  </si>
  <si>
    <t>enter lines TM1 plus TM2 plus TM3 plus TM 4 plus TM5</t>
  </si>
  <si>
    <t>Floor District Per Pupil Calculation</t>
  </si>
  <si>
    <t>FD1</t>
  </si>
  <si>
    <t>Floor District Calculation</t>
  </si>
  <si>
    <t>Minimum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</si>
</sst>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3" formatCode="_(* #,##0.00_);_(* \(#,##0.00\);_(* &quot;-&quot;??_);_(@_)"/>
    <numFmt numFmtId="164" formatCode="#,##0.0000_);[Red]\(#,##0.0000\)"/>
    <numFmt numFmtId="165" formatCode="#,##0.0_);\(#,##0.0\)"/>
    <numFmt numFmtId="166" formatCode="#,##0.0_);[Red]\(#,##0.0\)"/>
    <numFmt numFmtId="167" formatCode="#,##0.0"/>
    <numFmt numFmtId="168" formatCode="0.0"/>
    <numFmt numFmtId="169" formatCode="#,##0.0000_);\(#,##0.0000\)"/>
    <numFmt numFmtId="170" formatCode="_(* #,##0.0_);_(* \(#,##0.0\);_(* &quot;-&quot;??_);_(@_)"/>
    <numFmt numFmtId="171" formatCode="#,##0.000000_);[Red]\(#,##0.000000\)"/>
    <numFmt numFmtId="172" formatCode="0.000_);[Red]\-0.000_)"/>
    <numFmt numFmtId="173" formatCode="#,##0.000_);\(#,##0.000\)"/>
    <numFmt numFmtId="174" formatCode="_(* #,##0_);_(* \(#,##0\);_(* &quot;-&quot;??_);_(@_)"/>
    <numFmt numFmtId="175" formatCode="#,##0.00000000"/>
    <numFmt numFmtId="176" formatCode="#,##0.0000000_);[Red]\(#,##0.0000000\)"/>
    <numFmt numFmtId="177" formatCode="#,##0.00000_);[Red]\(#,##0.00000\)"/>
    <numFmt numFmtId="178" formatCode="#,##0.0000"/>
    <numFmt numFmtId="179" formatCode="#,##0.000_);[Red]\(#,##0.000\)"/>
    <numFmt numFmtId="180" formatCode="0.0000_);[Red]\-0.0000_)"/>
    <numFmt numFmtId="181" formatCode="0.00_)"/>
    <numFmt numFmtId="182" formatCode="#,##0.00000_);\(#,##0.00000\)"/>
    <numFmt numFmtId="183" formatCode="0.0000_)"/>
    <numFmt numFmtId="184" formatCode="#,##0.00000000_);[Red]\(#,##0.00000000\)"/>
    <numFmt numFmtId="185" formatCode="#,##0.000000_);\(#,##0.000000\)"/>
    <numFmt numFmtId="186" formatCode="0.000000_)"/>
    <numFmt numFmtId="187" formatCode="0_)"/>
    <numFmt numFmtId="188" formatCode="#,##0.0000000000_);[Red]\(#,##0.0000000000\)"/>
    <numFmt numFmtId="189" formatCode="0.0000%"/>
    <numFmt numFmtId="190" formatCode="0.000%"/>
    <numFmt numFmtId="191" formatCode="0.00_);[Red]\-0.00_)"/>
  </numFmts>
  <fonts count="9" x14ac:knownFonts="1">
    <font>
      <sz val="12"/>
      <name val="Arial"/>
    </font>
    <font>
      <sz val="12"/>
      <name val="Arial"/>
    </font>
    <font>
      <b/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</borders>
  <cellStyleXfs count="6">
    <xf numFmtId="40" fontId="0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0" fontId="3" fillId="0" borderId="0"/>
    <xf numFmtId="40" fontId="3" fillId="0" borderId="0"/>
    <xf numFmtId="3" fontId="4" fillId="0" borderId="0" applyFont="0" applyFill="0" applyBorder="0" applyAlignment="0" applyProtection="0"/>
  </cellStyleXfs>
  <cellXfs count="114">
    <xf numFmtId="40" fontId="0" fillId="0" borderId="0" xfId="0"/>
    <xf numFmtId="40" fontId="2" fillId="0" borderId="0" xfId="0" applyFont="1"/>
    <xf numFmtId="10" fontId="3" fillId="2" borderId="0" xfId="2" applyNumberFormat="1" applyFill="1"/>
    <xf numFmtId="40" fontId="4" fillId="3" borderId="0" xfId="3" applyFont="1" applyFill="1" applyAlignment="1">
      <alignment horizontal="left"/>
    </xf>
    <xf numFmtId="40" fontId="4" fillId="3" borderId="0" xfId="3" applyFont="1" applyFill="1" applyAlignment="1">
      <alignment horizontal="center"/>
    </xf>
    <xf numFmtId="40" fontId="3" fillId="0" borderId="1" xfId="3" applyBorder="1" applyAlignment="1">
      <alignment horizontal="center"/>
    </xf>
    <xf numFmtId="40" fontId="3" fillId="0" borderId="0" xfId="3" applyAlignment="1">
      <alignment horizontal="center"/>
    </xf>
    <xf numFmtId="40" fontId="3" fillId="0" borderId="0" xfId="3"/>
    <xf numFmtId="40" fontId="3" fillId="0" borderId="0" xfId="0" applyFont="1"/>
    <xf numFmtId="40" fontId="3" fillId="2" borderId="0" xfId="3" applyFill="1"/>
    <xf numFmtId="40" fontId="3" fillId="0" borderId="2" xfId="3" applyBorder="1" applyAlignment="1">
      <alignment horizontal="center"/>
    </xf>
    <xf numFmtId="164" fontId="3" fillId="0" borderId="0" xfId="3" applyNumberFormat="1"/>
    <xf numFmtId="40" fontId="0" fillId="0" borderId="0" xfId="0" applyAlignment="1">
      <alignment wrapText="1"/>
    </xf>
    <xf numFmtId="40" fontId="3" fillId="0" borderId="0" xfId="3" applyAlignment="1">
      <alignment horizontal="center" wrapText="1"/>
    </xf>
    <xf numFmtId="40" fontId="3" fillId="0" borderId="0" xfId="3" quotePrefix="1" applyAlignment="1">
      <alignment horizontal="center" wrapText="1"/>
    </xf>
    <xf numFmtId="40" fontId="3" fillId="0" borderId="0" xfId="3" applyAlignment="1">
      <alignment wrapText="1"/>
    </xf>
    <xf numFmtId="165" fontId="3" fillId="0" borderId="0" xfId="0" applyNumberFormat="1" applyFont="1" applyAlignment="1">
      <alignment wrapText="1"/>
    </xf>
    <xf numFmtId="166" fontId="3" fillId="0" borderId="0" xfId="3" applyNumberFormat="1" applyAlignment="1">
      <alignment horizontal="right"/>
    </xf>
    <xf numFmtId="165" fontId="3" fillId="0" borderId="0" xfId="3" applyNumberFormat="1"/>
    <xf numFmtId="166" fontId="3" fillId="2" borderId="0" xfId="3" applyNumberFormat="1" applyFill="1"/>
    <xf numFmtId="166" fontId="3" fillId="0" borderId="0" xfId="3" applyNumberFormat="1"/>
    <xf numFmtId="167" fontId="3" fillId="0" borderId="0" xfId="3" applyNumberFormat="1"/>
    <xf numFmtId="167" fontId="3" fillId="2" borderId="0" xfId="3" applyNumberFormat="1" applyFill="1"/>
    <xf numFmtId="165" fontId="0" fillId="0" borderId="0" xfId="0" applyNumberFormat="1"/>
    <xf numFmtId="168" fontId="3" fillId="2" borderId="0" xfId="3" applyNumberFormat="1" applyFill="1"/>
    <xf numFmtId="168" fontId="3" fillId="0" borderId="0" xfId="3" applyNumberFormat="1"/>
    <xf numFmtId="165" fontId="3" fillId="4" borderId="0" xfId="3" applyNumberFormat="1" applyFill="1"/>
    <xf numFmtId="169" fontId="0" fillId="0" borderId="0" xfId="0" applyNumberFormat="1"/>
    <xf numFmtId="37" fontId="3" fillId="0" borderId="0" xfId="3" applyNumberFormat="1"/>
    <xf numFmtId="165" fontId="3" fillId="0" borderId="0" xfId="3" applyNumberFormat="1" applyAlignment="1">
      <alignment horizontal="center"/>
    </xf>
    <xf numFmtId="170" fontId="3" fillId="0" borderId="0" xfId="3" applyNumberFormat="1"/>
    <xf numFmtId="165" fontId="0" fillId="0" borderId="0" xfId="0" applyNumberFormat="1" applyAlignment="1">
      <alignment horizontal="right"/>
    </xf>
    <xf numFmtId="169" fontId="3" fillId="5" borderId="0" xfId="3" applyNumberFormat="1" applyFill="1"/>
    <xf numFmtId="169" fontId="3" fillId="0" borderId="0" xfId="3" applyNumberFormat="1"/>
    <xf numFmtId="170" fontId="3" fillId="2" borderId="0" xfId="3" applyNumberFormat="1" applyFill="1"/>
    <xf numFmtId="165" fontId="3" fillId="0" borderId="0" xfId="3" applyNumberFormat="1" applyAlignment="1">
      <alignment horizontal="right"/>
    </xf>
    <xf numFmtId="0" fontId="3" fillId="0" borderId="0" xfId="3" applyNumberFormat="1"/>
    <xf numFmtId="167" fontId="3" fillId="2" borderId="0" xfId="4" applyNumberFormat="1" applyFill="1"/>
    <xf numFmtId="167" fontId="3" fillId="0" borderId="0" xfId="4" applyNumberFormat="1"/>
    <xf numFmtId="170" fontId="0" fillId="0" borderId="0" xfId="0" applyNumberFormat="1"/>
    <xf numFmtId="165" fontId="3" fillId="2" borderId="0" xfId="4" applyNumberFormat="1" applyFill="1"/>
    <xf numFmtId="165" fontId="3" fillId="0" borderId="0" xfId="4" applyNumberFormat="1"/>
    <xf numFmtId="171" fontId="3" fillId="0" borderId="0" xfId="3" applyNumberFormat="1"/>
    <xf numFmtId="40" fontId="5" fillId="0" borderId="0" xfId="3" applyFont="1"/>
    <xf numFmtId="40" fontId="3" fillId="5" borderId="0" xfId="3" applyFill="1"/>
    <xf numFmtId="39" fontId="3" fillId="0" borderId="0" xfId="3" applyNumberFormat="1"/>
    <xf numFmtId="172" fontId="3" fillId="0" borderId="0" xfId="3" applyNumberFormat="1"/>
    <xf numFmtId="173" fontId="3" fillId="0" borderId="0" xfId="5" applyNumberFormat="1" applyFont="1" applyBorder="1"/>
    <xf numFmtId="173" fontId="3" fillId="0" borderId="0" xfId="3" applyNumberFormat="1"/>
    <xf numFmtId="3" fontId="3" fillId="0" borderId="0" xfId="0" applyNumberFormat="1" applyFont="1"/>
    <xf numFmtId="4" fontId="3" fillId="0" borderId="0" xfId="3" applyNumberFormat="1"/>
    <xf numFmtId="3" fontId="3" fillId="0" borderId="0" xfId="3" applyNumberFormat="1"/>
    <xf numFmtId="37" fontId="0" fillId="0" borderId="0" xfId="0" applyNumberFormat="1"/>
    <xf numFmtId="3" fontId="0" fillId="0" borderId="0" xfId="0" applyNumberFormat="1"/>
    <xf numFmtId="3" fontId="3" fillId="0" borderId="0" xfId="3" applyNumberFormat="1" applyAlignment="1">
      <alignment horizontal="center"/>
    </xf>
    <xf numFmtId="174" fontId="3" fillId="2" borderId="0" xfId="3" applyNumberFormat="1" applyFill="1"/>
    <xf numFmtId="174" fontId="3" fillId="0" borderId="0" xfId="3" applyNumberFormat="1"/>
    <xf numFmtId="174" fontId="3" fillId="0" borderId="0" xfId="4" applyNumberFormat="1"/>
    <xf numFmtId="174" fontId="3" fillId="2" borderId="0" xfId="4" applyNumberFormat="1" applyFill="1"/>
    <xf numFmtId="171" fontId="3" fillId="2" borderId="0" xfId="3" applyNumberFormat="1" applyFill="1"/>
    <xf numFmtId="175" fontId="3" fillId="0" borderId="0" xfId="3" applyNumberFormat="1"/>
    <xf numFmtId="40" fontId="3" fillId="6" borderId="0" xfId="3" applyFill="1" applyAlignment="1">
      <alignment horizontal="center"/>
    </xf>
    <xf numFmtId="176" fontId="3" fillId="0" borderId="0" xfId="3" applyNumberFormat="1"/>
    <xf numFmtId="39" fontId="3" fillId="0" borderId="0" xfId="0" applyNumberFormat="1" applyFont="1"/>
    <xf numFmtId="40" fontId="3" fillId="0" borderId="0" xfId="3" applyAlignment="1">
      <alignment horizontal="right"/>
    </xf>
    <xf numFmtId="164" fontId="3" fillId="0" borderId="0" xfId="3" applyNumberFormat="1" applyAlignment="1">
      <alignment horizontal="right"/>
    </xf>
    <xf numFmtId="40" fontId="6" fillId="0" borderId="0" xfId="0" applyFont="1"/>
    <xf numFmtId="40" fontId="6" fillId="0" borderId="0" xfId="3" applyFont="1"/>
    <xf numFmtId="4" fontId="0" fillId="0" borderId="0" xfId="0" applyNumberFormat="1"/>
    <xf numFmtId="43" fontId="0" fillId="0" borderId="0" xfId="1" applyFont="1"/>
    <xf numFmtId="40" fontId="3" fillId="7" borderId="0" xfId="3" applyFill="1" applyAlignment="1">
      <alignment horizontal="center"/>
    </xf>
    <xf numFmtId="40" fontId="3" fillId="7" borderId="0" xfId="3" applyFill="1"/>
    <xf numFmtId="40" fontId="0" fillId="7" borderId="0" xfId="0" applyFill="1"/>
    <xf numFmtId="4" fontId="0" fillId="7" borderId="0" xfId="0" applyNumberFormat="1" applyFill="1"/>
    <xf numFmtId="177" fontId="3" fillId="8" borderId="0" xfId="3" applyNumberFormat="1" applyFill="1"/>
    <xf numFmtId="167" fontId="3" fillId="4" borderId="0" xfId="3" applyNumberFormat="1" applyFill="1"/>
    <xf numFmtId="177" fontId="0" fillId="0" borderId="0" xfId="0" applyNumberFormat="1"/>
    <xf numFmtId="166" fontId="3" fillId="9" borderId="0" xfId="3" applyNumberFormat="1" applyFill="1"/>
    <xf numFmtId="166" fontId="3" fillId="4" borderId="0" xfId="3" applyNumberFormat="1" applyFill="1"/>
    <xf numFmtId="177" fontId="3" fillId="0" borderId="0" xfId="3" applyNumberFormat="1"/>
    <xf numFmtId="177" fontId="5" fillId="0" borderId="0" xfId="3" applyNumberFormat="1" applyFont="1"/>
    <xf numFmtId="169" fontId="3" fillId="0" borderId="0" xfId="3" applyNumberFormat="1" applyAlignment="1">
      <alignment horizontal="right"/>
    </xf>
    <xf numFmtId="178" fontId="3" fillId="0" borderId="0" xfId="3" applyNumberFormat="1"/>
    <xf numFmtId="179" fontId="3" fillId="0" borderId="0" xfId="3" applyNumberFormat="1"/>
    <xf numFmtId="180" fontId="3" fillId="0" borderId="0" xfId="3" applyNumberFormat="1"/>
    <xf numFmtId="40" fontId="3" fillId="4" borderId="0" xfId="3" applyFill="1"/>
    <xf numFmtId="181" fontId="3" fillId="0" borderId="0" xfId="3" applyNumberFormat="1"/>
    <xf numFmtId="182" fontId="3" fillId="0" borderId="0" xfId="3" applyNumberFormat="1"/>
    <xf numFmtId="173" fontId="0" fillId="0" borderId="0" xfId="0" applyNumberFormat="1"/>
    <xf numFmtId="173" fontId="3" fillId="0" borderId="0" xfId="3" applyNumberFormat="1" applyAlignment="1">
      <alignment horizontal="center"/>
    </xf>
    <xf numFmtId="183" fontId="3" fillId="0" borderId="0" xfId="3" applyNumberFormat="1"/>
    <xf numFmtId="171" fontId="0" fillId="0" borderId="0" xfId="0" applyNumberFormat="1"/>
    <xf numFmtId="184" fontId="3" fillId="0" borderId="0" xfId="3" applyNumberFormat="1"/>
    <xf numFmtId="185" fontId="3" fillId="0" borderId="0" xfId="3" applyNumberFormat="1"/>
    <xf numFmtId="40" fontId="3" fillId="10" borderId="0" xfId="3" applyFill="1" applyAlignment="1">
      <alignment horizontal="center"/>
    </xf>
    <xf numFmtId="40" fontId="3" fillId="10" borderId="0" xfId="3" applyFill="1"/>
    <xf numFmtId="40" fontId="5" fillId="0" borderId="0" xfId="3" applyFont="1" applyAlignment="1">
      <alignment wrapText="1"/>
    </xf>
    <xf numFmtId="37" fontId="4" fillId="0" borderId="0" xfId="3" applyNumberFormat="1" applyFont="1"/>
    <xf numFmtId="186" fontId="3" fillId="0" borderId="0" xfId="3" applyNumberFormat="1"/>
    <xf numFmtId="187" fontId="3" fillId="0" borderId="0" xfId="3" applyNumberFormat="1"/>
    <xf numFmtId="40" fontId="3" fillId="0" borderId="0" xfId="4"/>
    <xf numFmtId="40" fontId="3" fillId="11" borderId="0" xfId="3" applyFill="1"/>
    <xf numFmtId="40" fontId="3" fillId="12" borderId="0" xfId="3" applyFill="1"/>
    <xf numFmtId="188" fontId="3" fillId="0" borderId="0" xfId="3" applyNumberFormat="1"/>
    <xf numFmtId="189" fontId="3" fillId="0" borderId="0" xfId="2" applyNumberFormat="1"/>
    <xf numFmtId="190" fontId="3" fillId="0" borderId="0" xfId="2" applyNumberFormat="1"/>
    <xf numFmtId="40" fontId="3" fillId="0" borderId="0" xfId="3" quotePrefix="1"/>
    <xf numFmtId="38" fontId="3" fillId="0" borderId="0" xfId="3" applyNumberFormat="1"/>
    <xf numFmtId="40" fontId="3" fillId="9" borderId="0" xfId="3" applyFill="1" applyAlignment="1">
      <alignment horizontal="center"/>
    </xf>
    <xf numFmtId="9" fontId="3" fillId="0" borderId="0" xfId="2" applyFont="1" applyProtection="1"/>
    <xf numFmtId="191" fontId="3" fillId="0" borderId="0" xfId="3" applyNumberFormat="1"/>
    <xf numFmtId="172" fontId="0" fillId="0" borderId="0" xfId="0" applyNumberFormat="1"/>
    <xf numFmtId="40" fontId="0" fillId="9" borderId="0" xfId="0" applyFill="1"/>
    <xf numFmtId="40" fontId="3" fillId="0" borderId="0" xfId="3" applyFill="1"/>
  </cellXfs>
  <cellStyles count="6">
    <cellStyle name="Comma" xfId="1" builtinId="3"/>
    <cellStyle name="Comma0" xfId="5" xr:uid="{E823D0B4-2623-40BE-951E-9301A95024B0}"/>
    <cellStyle name="Normal" xfId="0" builtinId="0"/>
    <cellStyle name="Normal 5" xfId="3" xr:uid="{578E598D-0C87-44D1-A25C-E846EBCCCA0E}"/>
    <cellStyle name="Normal 5 2" xfId="4" xr:uid="{9E0977C6-798D-4489-95BF-51CEDD7CAF8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SFARUNS\FY25%20Projections\FY2024-25%20District%20Funding%20Calculation%20Worksheet%20-%20Projection%20Tracking.xlsx" TargetMode="External"/><Relationship Id="rId1" Type="http://schemas.openxmlformats.org/officeDocument/2006/relationships/externalLinkPath" Target="FY2024-25%20District%20Funding%20Calculation%20Worksheet%20-%20Projection%20Trac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LC\PSFA16\All16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d AVs"/>
      <sheetName val="New LCS Numbers"/>
      <sheetName val="Final Inflation Rate"/>
      <sheetName val="Dec 2023 Updates"/>
      <sheetName val="New Inflation Rate"/>
      <sheetName val="With CSI Averaging"/>
      <sheetName val="Original"/>
      <sheetName val="Sheet1"/>
      <sheetName val="district d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transpose"/>
      <sheetName val="summary"/>
      <sheetName val="district disk"/>
      <sheetName val="mill levy"/>
      <sheetName val="Factor S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99F3-CD62-4FFC-BFD7-ECD7316B14BE}">
  <sheetPr transitionEntry="1">
    <tabColor theme="9" tint="0.59999389629810485"/>
    <pageSetUpPr fitToPage="1"/>
  </sheetPr>
  <dimension ref="A1:IV427"/>
  <sheetViews>
    <sheetView tabSelected="1" zoomScale="92" zoomScaleNormal="100" workbookViewId="0">
      <pane xSplit="2" ySplit="7" topLeftCell="C8" activePane="bottomRight" state="frozenSplit"/>
      <selection activeCell="C7" sqref="C7"/>
      <selection pane="topRight" activeCell="C7" sqref="C7"/>
      <selection pane="bottomLeft" activeCell="C7" sqref="C7"/>
      <selection pane="bottomRight" activeCell="C8" sqref="C8"/>
    </sheetView>
  </sheetViews>
  <sheetFormatPr defaultColWidth="19.84375" defaultRowHeight="15.5" x14ac:dyDescent="0.35"/>
  <cols>
    <col min="1" max="1" width="14.07421875" customWidth="1"/>
    <col min="2" max="2" width="68.07421875" customWidth="1"/>
    <col min="3" max="3" width="17" customWidth="1"/>
    <col min="182" max="186" width="21.84375" customWidth="1"/>
    <col min="187" max="188" width="22.07421875" customWidth="1"/>
    <col min="257" max="257" width="9.07421875" bestFit="1" customWidth="1"/>
    <col min="258" max="258" width="67" customWidth="1"/>
    <col min="259" max="259" width="17" customWidth="1"/>
    <col min="438" max="442" width="21.84375" customWidth="1"/>
    <col min="443" max="444" width="22.07421875" customWidth="1"/>
    <col min="513" max="513" width="9.07421875" bestFit="1" customWidth="1"/>
    <col min="514" max="514" width="67" customWidth="1"/>
    <col min="515" max="515" width="17" customWidth="1"/>
    <col min="694" max="698" width="21.84375" customWidth="1"/>
    <col min="699" max="700" width="22.07421875" customWidth="1"/>
    <col min="769" max="769" width="9.07421875" bestFit="1" customWidth="1"/>
    <col min="770" max="770" width="67" customWidth="1"/>
    <col min="771" max="771" width="17" customWidth="1"/>
    <col min="950" max="954" width="21.84375" customWidth="1"/>
    <col min="955" max="956" width="22.07421875" customWidth="1"/>
    <col min="1025" max="1025" width="9.07421875" bestFit="1" customWidth="1"/>
    <col min="1026" max="1026" width="67" customWidth="1"/>
    <col min="1027" max="1027" width="17" customWidth="1"/>
    <col min="1206" max="1210" width="21.84375" customWidth="1"/>
    <col min="1211" max="1212" width="22.07421875" customWidth="1"/>
    <col min="1281" max="1281" width="9.07421875" bestFit="1" customWidth="1"/>
    <col min="1282" max="1282" width="67" customWidth="1"/>
    <col min="1283" max="1283" width="17" customWidth="1"/>
    <col min="1462" max="1466" width="21.84375" customWidth="1"/>
    <col min="1467" max="1468" width="22.07421875" customWidth="1"/>
    <col min="1537" max="1537" width="9.07421875" bestFit="1" customWidth="1"/>
    <col min="1538" max="1538" width="67" customWidth="1"/>
    <col min="1539" max="1539" width="17" customWidth="1"/>
    <col min="1718" max="1722" width="21.84375" customWidth="1"/>
    <col min="1723" max="1724" width="22.07421875" customWidth="1"/>
    <col min="1793" max="1793" width="9.07421875" bestFit="1" customWidth="1"/>
    <col min="1794" max="1794" width="67" customWidth="1"/>
    <col min="1795" max="1795" width="17" customWidth="1"/>
    <col min="1974" max="1978" width="21.84375" customWidth="1"/>
    <col min="1979" max="1980" width="22.07421875" customWidth="1"/>
    <col min="2049" max="2049" width="9.07421875" bestFit="1" customWidth="1"/>
    <col min="2050" max="2050" width="67" customWidth="1"/>
    <col min="2051" max="2051" width="17" customWidth="1"/>
    <col min="2230" max="2234" width="21.84375" customWidth="1"/>
    <col min="2235" max="2236" width="22.07421875" customWidth="1"/>
    <col min="2305" max="2305" width="9.07421875" bestFit="1" customWidth="1"/>
    <col min="2306" max="2306" width="67" customWidth="1"/>
    <col min="2307" max="2307" width="17" customWidth="1"/>
    <col min="2486" max="2490" width="21.84375" customWidth="1"/>
    <col min="2491" max="2492" width="22.07421875" customWidth="1"/>
    <col min="2561" max="2561" width="9.07421875" bestFit="1" customWidth="1"/>
    <col min="2562" max="2562" width="67" customWidth="1"/>
    <col min="2563" max="2563" width="17" customWidth="1"/>
    <col min="2742" max="2746" width="21.84375" customWidth="1"/>
    <col min="2747" max="2748" width="22.07421875" customWidth="1"/>
    <col min="2817" max="2817" width="9.07421875" bestFit="1" customWidth="1"/>
    <col min="2818" max="2818" width="67" customWidth="1"/>
    <col min="2819" max="2819" width="17" customWidth="1"/>
    <col min="2998" max="3002" width="21.84375" customWidth="1"/>
    <col min="3003" max="3004" width="22.07421875" customWidth="1"/>
    <col min="3073" max="3073" width="9.07421875" bestFit="1" customWidth="1"/>
    <col min="3074" max="3074" width="67" customWidth="1"/>
    <col min="3075" max="3075" width="17" customWidth="1"/>
    <col min="3254" max="3258" width="21.84375" customWidth="1"/>
    <col min="3259" max="3260" width="22.07421875" customWidth="1"/>
    <col min="3329" max="3329" width="9.07421875" bestFit="1" customWidth="1"/>
    <col min="3330" max="3330" width="67" customWidth="1"/>
    <col min="3331" max="3331" width="17" customWidth="1"/>
    <col min="3510" max="3514" width="21.84375" customWidth="1"/>
    <col min="3515" max="3516" width="22.07421875" customWidth="1"/>
    <col min="3585" max="3585" width="9.07421875" bestFit="1" customWidth="1"/>
    <col min="3586" max="3586" width="67" customWidth="1"/>
    <col min="3587" max="3587" width="17" customWidth="1"/>
    <col min="3766" max="3770" width="21.84375" customWidth="1"/>
    <col min="3771" max="3772" width="22.07421875" customWidth="1"/>
    <col min="3841" max="3841" width="9.07421875" bestFit="1" customWidth="1"/>
    <col min="3842" max="3842" width="67" customWidth="1"/>
    <col min="3843" max="3843" width="17" customWidth="1"/>
    <col min="4022" max="4026" width="21.84375" customWidth="1"/>
    <col min="4027" max="4028" width="22.07421875" customWidth="1"/>
    <col min="4097" max="4097" width="9.07421875" bestFit="1" customWidth="1"/>
    <col min="4098" max="4098" width="67" customWidth="1"/>
    <col min="4099" max="4099" width="17" customWidth="1"/>
    <col min="4278" max="4282" width="21.84375" customWidth="1"/>
    <col min="4283" max="4284" width="22.07421875" customWidth="1"/>
    <col min="4353" max="4353" width="9.07421875" bestFit="1" customWidth="1"/>
    <col min="4354" max="4354" width="67" customWidth="1"/>
    <col min="4355" max="4355" width="17" customWidth="1"/>
    <col min="4534" max="4538" width="21.84375" customWidth="1"/>
    <col min="4539" max="4540" width="22.07421875" customWidth="1"/>
    <col min="4609" max="4609" width="9.07421875" bestFit="1" customWidth="1"/>
    <col min="4610" max="4610" width="67" customWidth="1"/>
    <col min="4611" max="4611" width="17" customWidth="1"/>
    <col min="4790" max="4794" width="21.84375" customWidth="1"/>
    <col min="4795" max="4796" width="22.07421875" customWidth="1"/>
    <col min="4865" max="4865" width="9.07421875" bestFit="1" customWidth="1"/>
    <col min="4866" max="4866" width="67" customWidth="1"/>
    <col min="4867" max="4867" width="17" customWidth="1"/>
    <col min="5046" max="5050" width="21.84375" customWidth="1"/>
    <col min="5051" max="5052" width="22.07421875" customWidth="1"/>
    <col min="5121" max="5121" width="9.07421875" bestFit="1" customWidth="1"/>
    <col min="5122" max="5122" width="67" customWidth="1"/>
    <col min="5123" max="5123" width="17" customWidth="1"/>
    <col min="5302" max="5306" width="21.84375" customWidth="1"/>
    <col min="5307" max="5308" width="22.07421875" customWidth="1"/>
    <col min="5377" max="5377" width="9.07421875" bestFit="1" customWidth="1"/>
    <col min="5378" max="5378" width="67" customWidth="1"/>
    <col min="5379" max="5379" width="17" customWidth="1"/>
    <col min="5558" max="5562" width="21.84375" customWidth="1"/>
    <col min="5563" max="5564" width="22.07421875" customWidth="1"/>
    <col min="5633" max="5633" width="9.07421875" bestFit="1" customWidth="1"/>
    <col min="5634" max="5634" width="67" customWidth="1"/>
    <col min="5635" max="5635" width="17" customWidth="1"/>
    <col min="5814" max="5818" width="21.84375" customWidth="1"/>
    <col min="5819" max="5820" width="22.07421875" customWidth="1"/>
    <col min="5889" max="5889" width="9.07421875" bestFit="1" customWidth="1"/>
    <col min="5890" max="5890" width="67" customWidth="1"/>
    <col min="5891" max="5891" width="17" customWidth="1"/>
    <col min="6070" max="6074" width="21.84375" customWidth="1"/>
    <col min="6075" max="6076" width="22.07421875" customWidth="1"/>
    <col min="6145" max="6145" width="9.07421875" bestFit="1" customWidth="1"/>
    <col min="6146" max="6146" width="67" customWidth="1"/>
    <col min="6147" max="6147" width="17" customWidth="1"/>
    <col min="6326" max="6330" width="21.84375" customWidth="1"/>
    <col min="6331" max="6332" width="22.07421875" customWidth="1"/>
    <col min="6401" max="6401" width="9.07421875" bestFit="1" customWidth="1"/>
    <col min="6402" max="6402" width="67" customWidth="1"/>
    <col min="6403" max="6403" width="17" customWidth="1"/>
    <col min="6582" max="6586" width="21.84375" customWidth="1"/>
    <col min="6587" max="6588" width="22.07421875" customWidth="1"/>
    <col min="6657" max="6657" width="9.07421875" bestFit="1" customWidth="1"/>
    <col min="6658" max="6658" width="67" customWidth="1"/>
    <col min="6659" max="6659" width="17" customWidth="1"/>
    <col min="6838" max="6842" width="21.84375" customWidth="1"/>
    <col min="6843" max="6844" width="22.07421875" customWidth="1"/>
    <col min="6913" max="6913" width="9.07421875" bestFit="1" customWidth="1"/>
    <col min="6914" max="6914" width="67" customWidth="1"/>
    <col min="6915" max="6915" width="17" customWidth="1"/>
    <col min="7094" max="7098" width="21.84375" customWidth="1"/>
    <col min="7099" max="7100" width="22.07421875" customWidth="1"/>
    <col min="7169" max="7169" width="9.07421875" bestFit="1" customWidth="1"/>
    <col min="7170" max="7170" width="67" customWidth="1"/>
    <col min="7171" max="7171" width="17" customWidth="1"/>
    <col min="7350" max="7354" width="21.84375" customWidth="1"/>
    <col min="7355" max="7356" width="22.07421875" customWidth="1"/>
    <col min="7425" max="7425" width="9.07421875" bestFit="1" customWidth="1"/>
    <col min="7426" max="7426" width="67" customWidth="1"/>
    <col min="7427" max="7427" width="17" customWidth="1"/>
    <col min="7606" max="7610" width="21.84375" customWidth="1"/>
    <col min="7611" max="7612" width="22.07421875" customWidth="1"/>
    <col min="7681" max="7681" width="9.07421875" bestFit="1" customWidth="1"/>
    <col min="7682" max="7682" width="67" customWidth="1"/>
    <col min="7683" max="7683" width="17" customWidth="1"/>
    <col min="7862" max="7866" width="21.84375" customWidth="1"/>
    <col min="7867" max="7868" width="22.07421875" customWidth="1"/>
    <col min="7937" max="7937" width="9.07421875" bestFit="1" customWidth="1"/>
    <col min="7938" max="7938" width="67" customWidth="1"/>
    <col min="7939" max="7939" width="17" customWidth="1"/>
    <col min="8118" max="8122" width="21.84375" customWidth="1"/>
    <col min="8123" max="8124" width="22.07421875" customWidth="1"/>
    <col min="8193" max="8193" width="9.07421875" bestFit="1" customWidth="1"/>
    <col min="8194" max="8194" width="67" customWidth="1"/>
    <col min="8195" max="8195" width="17" customWidth="1"/>
    <col min="8374" max="8378" width="21.84375" customWidth="1"/>
    <col min="8379" max="8380" width="22.07421875" customWidth="1"/>
    <col min="8449" max="8449" width="9.07421875" bestFit="1" customWidth="1"/>
    <col min="8450" max="8450" width="67" customWidth="1"/>
    <col min="8451" max="8451" width="17" customWidth="1"/>
    <col min="8630" max="8634" width="21.84375" customWidth="1"/>
    <col min="8635" max="8636" width="22.07421875" customWidth="1"/>
    <col min="8705" max="8705" width="9.07421875" bestFit="1" customWidth="1"/>
    <col min="8706" max="8706" width="67" customWidth="1"/>
    <col min="8707" max="8707" width="17" customWidth="1"/>
    <col min="8886" max="8890" width="21.84375" customWidth="1"/>
    <col min="8891" max="8892" width="22.07421875" customWidth="1"/>
    <col min="8961" max="8961" width="9.07421875" bestFit="1" customWidth="1"/>
    <col min="8962" max="8962" width="67" customWidth="1"/>
    <col min="8963" max="8963" width="17" customWidth="1"/>
    <col min="9142" max="9146" width="21.84375" customWidth="1"/>
    <col min="9147" max="9148" width="22.07421875" customWidth="1"/>
    <col min="9217" max="9217" width="9.07421875" bestFit="1" customWidth="1"/>
    <col min="9218" max="9218" width="67" customWidth="1"/>
    <col min="9219" max="9219" width="17" customWidth="1"/>
    <col min="9398" max="9402" width="21.84375" customWidth="1"/>
    <col min="9403" max="9404" width="22.07421875" customWidth="1"/>
    <col min="9473" max="9473" width="9.07421875" bestFit="1" customWidth="1"/>
    <col min="9474" max="9474" width="67" customWidth="1"/>
    <col min="9475" max="9475" width="17" customWidth="1"/>
    <col min="9654" max="9658" width="21.84375" customWidth="1"/>
    <col min="9659" max="9660" width="22.07421875" customWidth="1"/>
    <col min="9729" max="9729" width="9.07421875" bestFit="1" customWidth="1"/>
    <col min="9730" max="9730" width="67" customWidth="1"/>
    <col min="9731" max="9731" width="17" customWidth="1"/>
    <col min="9910" max="9914" width="21.84375" customWidth="1"/>
    <col min="9915" max="9916" width="22.07421875" customWidth="1"/>
    <col min="9985" max="9985" width="9.07421875" bestFit="1" customWidth="1"/>
    <col min="9986" max="9986" width="67" customWidth="1"/>
    <col min="9987" max="9987" width="17" customWidth="1"/>
    <col min="10166" max="10170" width="21.84375" customWidth="1"/>
    <col min="10171" max="10172" width="22.07421875" customWidth="1"/>
    <col min="10241" max="10241" width="9.07421875" bestFit="1" customWidth="1"/>
    <col min="10242" max="10242" width="67" customWidth="1"/>
    <col min="10243" max="10243" width="17" customWidth="1"/>
    <col min="10422" max="10426" width="21.84375" customWidth="1"/>
    <col min="10427" max="10428" width="22.07421875" customWidth="1"/>
    <col min="10497" max="10497" width="9.07421875" bestFit="1" customWidth="1"/>
    <col min="10498" max="10498" width="67" customWidth="1"/>
    <col min="10499" max="10499" width="17" customWidth="1"/>
    <col min="10678" max="10682" width="21.84375" customWidth="1"/>
    <col min="10683" max="10684" width="22.07421875" customWidth="1"/>
    <col min="10753" max="10753" width="9.07421875" bestFit="1" customWidth="1"/>
    <col min="10754" max="10754" width="67" customWidth="1"/>
    <col min="10755" max="10755" width="17" customWidth="1"/>
    <col min="10934" max="10938" width="21.84375" customWidth="1"/>
    <col min="10939" max="10940" width="22.07421875" customWidth="1"/>
    <col min="11009" max="11009" width="9.07421875" bestFit="1" customWidth="1"/>
    <col min="11010" max="11010" width="67" customWidth="1"/>
    <col min="11011" max="11011" width="17" customWidth="1"/>
    <col min="11190" max="11194" width="21.84375" customWidth="1"/>
    <col min="11195" max="11196" width="22.07421875" customWidth="1"/>
    <col min="11265" max="11265" width="9.07421875" bestFit="1" customWidth="1"/>
    <col min="11266" max="11266" width="67" customWidth="1"/>
    <col min="11267" max="11267" width="17" customWidth="1"/>
    <col min="11446" max="11450" width="21.84375" customWidth="1"/>
    <col min="11451" max="11452" width="22.07421875" customWidth="1"/>
    <col min="11521" max="11521" width="9.07421875" bestFit="1" customWidth="1"/>
    <col min="11522" max="11522" width="67" customWidth="1"/>
    <col min="11523" max="11523" width="17" customWidth="1"/>
    <col min="11702" max="11706" width="21.84375" customWidth="1"/>
    <col min="11707" max="11708" width="22.07421875" customWidth="1"/>
    <col min="11777" max="11777" width="9.07421875" bestFit="1" customWidth="1"/>
    <col min="11778" max="11778" width="67" customWidth="1"/>
    <col min="11779" max="11779" width="17" customWidth="1"/>
    <col min="11958" max="11962" width="21.84375" customWidth="1"/>
    <col min="11963" max="11964" width="22.07421875" customWidth="1"/>
    <col min="12033" max="12033" width="9.07421875" bestFit="1" customWidth="1"/>
    <col min="12034" max="12034" width="67" customWidth="1"/>
    <col min="12035" max="12035" width="17" customWidth="1"/>
    <col min="12214" max="12218" width="21.84375" customWidth="1"/>
    <col min="12219" max="12220" width="22.07421875" customWidth="1"/>
    <col min="12289" max="12289" width="9.07421875" bestFit="1" customWidth="1"/>
    <col min="12290" max="12290" width="67" customWidth="1"/>
    <col min="12291" max="12291" width="17" customWidth="1"/>
    <col min="12470" max="12474" width="21.84375" customWidth="1"/>
    <col min="12475" max="12476" width="22.07421875" customWidth="1"/>
    <col min="12545" max="12545" width="9.07421875" bestFit="1" customWidth="1"/>
    <col min="12546" max="12546" width="67" customWidth="1"/>
    <col min="12547" max="12547" width="17" customWidth="1"/>
    <col min="12726" max="12730" width="21.84375" customWidth="1"/>
    <col min="12731" max="12732" width="22.07421875" customWidth="1"/>
    <col min="12801" max="12801" width="9.07421875" bestFit="1" customWidth="1"/>
    <col min="12802" max="12802" width="67" customWidth="1"/>
    <col min="12803" max="12803" width="17" customWidth="1"/>
    <col min="12982" max="12986" width="21.84375" customWidth="1"/>
    <col min="12987" max="12988" width="22.07421875" customWidth="1"/>
    <col min="13057" max="13057" width="9.07421875" bestFit="1" customWidth="1"/>
    <col min="13058" max="13058" width="67" customWidth="1"/>
    <col min="13059" max="13059" width="17" customWidth="1"/>
    <col min="13238" max="13242" width="21.84375" customWidth="1"/>
    <col min="13243" max="13244" width="22.07421875" customWidth="1"/>
    <col min="13313" max="13313" width="9.07421875" bestFit="1" customWidth="1"/>
    <col min="13314" max="13314" width="67" customWidth="1"/>
    <col min="13315" max="13315" width="17" customWidth="1"/>
    <col min="13494" max="13498" width="21.84375" customWidth="1"/>
    <col min="13499" max="13500" width="22.07421875" customWidth="1"/>
    <col min="13569" max="13569" width="9.07421875" bestFit="1" customWidth="1"/>
    <col min="13570" max="13570" width="67" customWidth="1"/>
    <col min="13571" max="13571" width="17" customWidth="1"/>
    <col min="13750" max="13754" width="21.84375" customWidth="1"/>
    <col min="13755" max="13756" width="22.07421875" customWidth="1"/>
    <col min="13825" max="13825" width="9.07421875" bestFit="1" customWidth="1"/>
    <col min="13826" max="13826" width="67" customWidth="1"/>
    <col min="13827" max="13827" width="17" customWidth="1"/>
    <col min="14006" max="14010" width="21.84375" customWidth="1"/>
    <col min="14011" max="14012" width="22.07421875" customWidth="1"/>
    <col min="14081" max="14081" width="9.07421875" bestFit="1" customWidth="1"/>
    <col min="14082" max="14082" width="67" customWidth="1"/>
    <col min="14083" max="14083" width="17" customWidth="1"/>
    <col min="14262" max="14266" width="21.84375" customWidth="1"/>
    <col min="14267" max="14268" width="22.07421875" customWidth="1"/>
    <col min="14337" max="14337" width="9.07421875" bestFit="1" customWidth="1"/>
    <col min="14338" max="14338" width="67" customWidth="1"/>
    <col min="14339" max="14339" width="17" customWidth="1"/>
    <col min="14518" max="14522" width="21.84375" customWidth="1"/>
    <col min="14523" max="14524" width="22.07421875" customWidth="1"/>
    <col min="14593" max="14593" width="9.07421875" bestFit="1" customWidth="1"/>
    <col min="14594" max="14594" width="67" customWidth="1"/>
    <col min="14595" max="14595" width="17" customWidth="1"/>
    <col min="14774" max="14778" width="21.84375" customWidth="1"/>
    <col min="14779" max="14780" width="22.07421875" customWidth="1"/>
    <col min="14849" max="14849" width="9.07421875" bestFit="1" customWidth="1"/>
    <col min="14850" max="14850" width="67" customWidth="1"/>
    <col min="14851" max="14851" width="17" customWidth="1"/>
    <col min="15030" max="15034" width="21.84375" customWidth="1"/>
    <col min="15035" max="15036" width="22.07421875" customWidth="1"/>
    <col min="15105" max="15105" width="9.07421875" bestFit="1" customWidth="1"/>
    <col min="15106" max="15106" width="67" customWidth="1"/>
    <col min="15107" max="15107" width="17" customWidth="1"/>
    <col min="15286" max="15290" width="21.84375" customWidth="1"/>
    <col min="15291" max="15292" width="22.07421875" customWidth="1"/>
    <col min="15361" max="15361" width="9.07421875" bestFit="1" customWidth="1"/>
    <col min="15362" max="15362" width="67" customWidth="1"/>
    <col min="15363" max="15363" width="17" customWidth="1"/>
    <col min="15542" max="15546" width="21.84375" customWidth="1"/>
    <col min="15547" max="15548" width="22.07421875" customWidth="1"/>
    <col min="15617" max="15617" width="9.07421875" bestFit="1" customWidth="1"/>
    <col min="15618" max="15618" width="67" customWidth="1"/>
    <col min="15619" max="15619" width="17" customWidth="1"/>
    <col min="15798" max="15802" width="21.84375" customWidth="1"/>
    <col min="15803" max="15804" width="22.07421875" customWidth="1"/>
    <col min="15873" max="15873" width="9.07421875" bestFit="1" customWidth="1"/>
    <col min="15874" max="15874" width="67" customWidth="1"/>
    <col min="15875" max="15875" width="17" customWidth="1"/>
    <col min="16054" max="16058" width="21.84375" customWidth="1"/>
    <col min="16059" max="16060" width="22.07421875" customWidth="1"/>
    <col min="16129" max="16129" width="9.07421875" bestFit="1" customWidth="1"/>
    <col min="16130" max="16130" width="67" customWidth="1"/>
    <col min="16131" max="16131" width="17" customWidth="1"/>
    <col min="16310" max="16314" width="21.84375" customWidth="1"/>
    <col min="16315" max="16316" width="22.07421875" customWidth="1"/>
  </cols>
  <sheetData>
    <row r="1" spans="1:256" x14ac:dyDescent="0.35">
      <c r="A1" s="1" t="s">
        <v>0</v>
      </c>
      <c r="B1" s="2">
        <v>5.1999999999999998E-2</v>
      </c>
      <c r="C1" s="3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 t="s">
        <v>1</v>
      </c>
      <c r="GA1" s="6"/>
      <c r="GB1" s="6"/>
      <c r="GC1" s="6"/>
      <c r="GD1" s="6"/>
      <c r="GE1" s="7"/>
      <c r="GF1" s="7"/>
      <c r="GG1" s="7" t="s">
        <v>2</v>
      </c>
      <c r="GH1" s="7"/>
      <c r="GI1" s="7"/>
      <c r="GJ1" s="7"/>
      <c r="GK1" s="7"/>
      <c r="GL1" s="7"/>
      <c r="GM1" s="7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pans="1:256" x14ac:dyDescent="0.35">
      <c r="A2" s="1" t="s">
        <v>3</v>
      </c>
      <c r="B2" s="9">
        <v>8076.41</v>
      </c>
      <c r="C2" s="3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7"/>
      <c r="GF2" s="7"/>
      <c r="GG2" s="7"/>
      <c r="GH2" s="7"/>
      <c r="GI2" s="7"/>
      <c r="GJ2" s="7"/>
      <c r="GK2" s="7"/>
      <c r="GL2" s="7"/>
      <c r="GM2" s="7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x14ac:dyDescent="0.35">
      <c r="A3" s="1" t="s">
        <v>4</v>
      </c>
      <c r="B3" s="9">
        <v>9738</v>
      </c>
      <c r="C3" s="3"/>
      <c r="D3" s="4"/>
      <c r="E3" s="4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7"/>
      <c r="GF3" s="7"/>
      <c r="GG3" s="7"/>
      <c r="GH3" s="7"/>
      <c r="GI3" s="7"/>
      <c r="GJ3" s="7"/>
      <c r="GK3" s="7"/>
      <c r="GL3" s="7"/>
      <c r="GM3" s="7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x14ac:dyDescent="0.35">
      <c r="A4" s="1" t="s">
        <v>5</v>
      </c>
      <c r="B4" s="7">
        <f>ROUND(B2*(1+B1),2)</f>
        <v>8496.3799999999992</v>
      </c>
      <c r="C4" s="4"/>
      <c r="D4" s="4"/>
      <c r="E4" s="4"/>
      <c r="F4" s="4"/>
      <c r="G4" s="4"/>
      <c r="H4" s="4"/>
      <c r="I4" s="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7"/>
      <c r="GF4" s="7"/>
      <c r="GG4" s="7"/>
      <c r="GH4" s="7"/>
      <c r="GI4" s="7"/>
      <c r="GJ4" s="7"/>
      <c r="GK4" s="7"/>
      <c r="GL4" s="7"/>
      <c r="GM4" s="7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35">
      <c r="A5" s="1" t="s">
        <v>6</v>
      </c>
      <c r="B5" s="7">
        <f>ROUND(B3*(1+B1),0)</f>
        <v>10244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6" t="s">
        <v>18</v>
      </c>
      <c r="O5" s="6" t="s">
        <v>19</v>
      </c>
      <c r="P5" s="6" t="s">
        <v>20</v>
      </c>
      <c r="Q5" s="6" t="s">
        <v>21</v>
      </c>
      <c r="R5" s="6" t="s">
        <v>22</v>
      </c>
      <c r="S5" s="6" t="s">
        <v>23</v>
      </c>
      <c r="T5" s="6" t="s">
        <v>24</v>
      </c>
      <c r="U5" s="6" t="s">
        <v>25</v>
      </c>
      <c r="V5" s="6" t="s">
        <v>26</v>
      </c>
      <c r="W5" s="6" t="s">
        <v>27</v>
      </c>
      <c r="X5" s="6" t="s">
        <v>28</v>
      </c>
      <c r="Y5" s="6" t="s">
        <v>29</v>
      </c>
      <c r="Z5" s="6" t="s">
        <v>30</v>
      </c>
      <c r="AA5" s="6" t="s">
        <v>31</v>
      </c>
      <c r="AB5" s="6" t="s">
        <v>32</v>
      </c>
      <c r="AC5" s="6" t="s">
        <v>33</v>
      </c>
      <c r="AD5" s="6" t="s">
        <v>34</v>
      </c>
      <c r="AE5" s="6" t="s">
        <v>35</v>
      </c>
      <c r="AF5" s="6" t="s">
        <v>36</v>
      </c>
      <c r="AG5" s="6" t="s">
        <v>37</v>
      </c>
      <c r="AH5" s="6" t="s">
        <v>38</v>
      </c>
      <c r="AI5" s="6" t="s">
        <v>39</v>
      </c>
      <c r="AJ5" s="6" t="s">
        <v>40</v>
      </c>
      <c r="AK5" s="6" t="s">
        <v>41</v>
      </c>
      <c r="AL5" s="6" t="s">
        <v>42</v>
      </c>
      <c r="AM5" s="6" t="s">
        <v>43</v>
      </c>
      <c r="AN5" s="6" t="s">
        <v>44</v>
      </c>
      <c r="AO5" s="6" t="s">
        <v>45</v>
      </c>
      <c r="AP5" s="6" t="s">
        <v>46</v>
      </c>
      <c r="AQ5" s="6" t="s">
        <v>47</v>
      </c>
      <c r="AR5" s="6" t="s">
        <v>48</v>
      </c>
      <c r="AS5" s="6" t="s">
        <v>49</v>
      </c>
      <c r="AT5" s="6" t="s">
        <v>50</v>
      </c>
      <c r="AU5" s="6" t="s">
        <v>51</v>
      </c>
      <c r="AV5" s="6" t="s">
        <v>52</v>
      </c>
      <c r="AW5" s="6" t="s">
        <v>53</v>
      </c>
      <c r="AX5" s="6" t="s">
        <v>54</v>
      </c>
      <c r="AY5" s="6" t="s">
        <v>55</v>
      </c>
      <c r="AZ5" s="6" t="s">
        <v>56</v>
      </c>
      <c r="BA5" s="6" t="s">
        <v>57</v>
      </c>
      <c r="BB5" s="6" t="s">
        <v>58</v>
      </c>
      <c r="BC5" s="6" t="s">
        <v>59</v>
      </c>
      <c r="BD5" s="6" t="s">
        <v>60</v>
      </c>
      <c r="BE5" s="6" t="s">
        <v>61</v>
      </c>
      <c r="BF5" s="6" t="s">
        <v>62</v>
      </c>
      <c r="BG5" s="6" t="s">
        <v>63</v>
      </c>
      <c r="BH5" s="6" t="s">
        <v>64</v>
      </c>
      <c r="BI5" s="6" t="s">
        <v>65</v>
      </c>
      <c r="BJ5" s="6" t="s">
        <v>66</v>
      </c>
      <c r="BK5" s="6" t="s">
        <v>67</v>
      </c>
      <c r="BL5" s="6" t="s">
        <v>68</v>
      </c>
      <c r="BM5" s="6" t="s">
        <v>69</v>
      </c>
      <c r="BN5" s="6" t="s">
        <v>70</v>
      </c>
      <c r="BO5" s="6" t="s">
        <v>71</v>
      </c>
      <c r="BP5" s="6" t="s">
        <v>72</v>
      </c>
      <c r="BQ5" s="6" t="s">
        <v>73</v>
      </c>
      <c r="BR5" s="6" t="s">
        <v>74</v>
      </c>
      <c r="BS5" s="6" t="s">
        <v>75</v>
      </c>
      <c r="BT5" s="6" t="s">
        <v>76</v>
      </c>
      <c r="BU5" s="6" t="s">
        <v>77</v>
      </c>
      <c r="BV5" s="6" t="s">
        <v>78</v>
      </c>
      <c r="BW5" s="6" t="s">
        <v>79</v>
      </c>
      <c r="BX5" s="6" t="s">
        <v>80</v>
      </c>
      <c r="BY5" s="6" t="s">
        <v>81</v>
      </c>
      <c r="BZ5" s="6" t="s">
        <v>82</v>
      </c>
      <c r="CA5" s="6" t="s">
        <v>83</v>
      </c>
      <c r="CB5" s="6" t="s">
        <v>84</v>
      </c>
      <c r="CC5" s="6" t="s">
        <v>85</v>
      </c>
      <c r="CD5" s="6" t="s">
        <v>86</v>
      </c>
      <c r="CE5" s="6" t="s">
        <v>87</v>
      </c>
      <c r="CF5" s="6" t="s">
        <v>88</v>
      </c>
      <c r="CG5" s="6" t="s">
        <v>89</v>
      </c>
      <c r="CH5" s="6" t="s">
        <v>90</v>
      </c>
      <c r="CI5" s="6" t="s">
        <v>91</v>
      </c>
      <c r="CJ5" s="6" t="s">
        <v>92</v>
      </c>
      <c r="CK5" s="6" t="s">
        <v>93</v>
      </c>
      <c r="CL5" s="6" t="s">
        <v>94</v>
      </c>
      <c r="CM5" s="6" t="s">
        <v>95</v>
      </c>
      <c r="CN5" s="6" t="s">
        <v>96</v>
      </c>
      <c r="CO5" s="6" t="s">
        <v>97</v>
      </c>
      <c r="CP5" s="6" t="s">
        <v>98</v>
      </c>
      <c r="CQ5" s="6" t="s">
        <v>99</v>
      </c>
      <c r="CR5" s="6" t="s">
        <v>100</v>
      </c>
      <c r="CS5" s="6" t="s">
        <v>101</v>
      </c>
      <c r="CT5" s="6" t="s">
        <v>102</v>
      </c>
      <c r="CU5" s="6" t="s">
        <v>103</v>
      </c>
      <c r="CV5" s="6" t="s">
        <v>104</v>
      </c>
      <c r="CW5" s="6" t="s">
        <v>105</v>
      </c>
      <c r="CX5" s="6" t="s">
        <v>106</v>
      </c>
      <c r="CY5" s="6" t="s">
        <v>107</v>
      </c>
      <c r="CZ5" s="6" t="s">
        <v>108</v>
      </c>
      <c r="DA5" s="6" t="s">
        <v>109</v>
      </c>
      <c r="DB5" s="6" t="s">
        <v>110</v>
      </c>
      <c r="DC5" s="6" t="s">
        <v>111</v>
      </c>
      <c r="DD5" s="6" t="s">
        <v>112</v>
      </c>
      <c r="DE5" s="6" t="s">
        <v>113</v>
      </c>
      <c r="DF5" s="6" t="s">
        <v>114</v>
      </c>
      <c r="DG5" s="6" t="s">
        <v>115</v>
      </c>
      <c r="DH5" s="6" t="s">
        <v>116</v>
      </c>
      <c r="DI5" s="6" t="s">
        <v>117</v>
      </c>
      <c r="DJ5" s="6" t="s">
        <v>118</v>
      </c>
      <c r="DK5" s="6" t="s">
        <v>119</v>
      </c>
      <c r="DL5" s="6" t="s">
        <v>120</v>
      </c>
      <c r="DM5" s="6" t="s">
        <v>121</v>
      </c>
      <c r="DN5" s="6" t="s">
        <v>122</v>
      </c>
      <c r="DO5" s="6" t="s">
        <v>123</v>
      </c>
      <c r="DP5" s="6" t="s">
        <v>124</v>
      </c>
      <c r="DQ5" s="6" t="s">
        <v>125</v>
      </c>
      <c r="DR5" s="6" t="s">
        <v>126</v>
      </c>
      <c r="DS5" s="6" t="s">
        <v>127</v>
      </c>
      <c r="DT5" s="6" t="s">
        <v>128</v>
      </c>
      <c r="DU5" s="6" t="s">
        <v>129</v>
      </c>
      <c r="DV5" s="6" t="s">
        <v>130</v>
      </c>
      <c r="DW5" s="6" t="s">
        <v>131</v>
      </c>
      <c r="DX5" s="6" t="s">
        <v>132</v>
      </c>
      <c r="DY5" s="6" t="s">
        <v>133</v>
      </c>
      <c r="DZ5" s="6" t="s">
        <v>134</v>
      </c>
      <c r="EA5" s="6" t="s">
        <v>135</v>
      </c>
      <c r="EB5" s="6" t="s">
        <v>136</v>
      </c>
      <c r="EC5" s="6" t="s">
        <v>137</v>
      </c>
      <c r="ED5" s="6" t="s">
        <v>138</v>
      </c>
      <c r="EE5" s="6" t="s">
        <v>139</v>
      </c>
      <c r="EF5" s="6" t="s">
        <v>140</v>
      </c>
      <c r="EG5" s="6" t="s">
        <v>141</v>
      </c>
      <c r="EH5" s="6" t="s">
        <v>142</v>
      </c>
      <c r="EI5" s="6" t="s">
        <v>143</v>
      </c>
      <c r="EJ5" s="6" t="s">
        <v>144</v>
      </c>
      <c r="EK5" s="6" t="s">
        <v>145</v>
      </c>
      <c r="EL5" s="6" t="s">
        <v>146</v>
      </c>
      <c r="EM5" s="6" t="s">
        <v>147</v>
      </c>
      <c r="EN5" s="6" t="s">
        <v>148</v>
      </c>
      <c r="EO5" s="6" t="s">
        <v>149</v>
      </c>
      <c r="EP5" s="6" t="s">
        <v>150</v>
      </c>
      <c r="EQ5" s="6" t="s">
        <v>151</v>
      </c>
      <c r="ER5" s="6" t="s">
        <v>152</v>
      </c>
      <c r="ES5" s="6" t="s">
        <v>153</v>
      </c>
      <c r="ET5" s="6" t="s">
        <v>154</v>
      </c>
      <c r="EU5" s="6" t="s">
        <v>155</v>
      </c>
      <c r="EV5" s="6" t="s">
        <v>156</v>
      </c>
      <c r="EW5" s="6" t="s">
        <v>157</v>
      </c>
      <c r="EX5" s="6" t="s">
        <v>158</v>
      </c>
      <c r="EY5" s="6" t="s">
        <v>159</v>
      </c>
      <c r="EZ5" s="6" t="s">
        <v>160</v>
      </c>
      <c r="FA5" s="6" t="s">
        <v>161</v>
      </c>
      <c r="FB5" s="6" t="s">
        <v>162</v>
      </c>
      <c r="FC5" s="6" t="s">
        <v>163</v>
      </c>
      <c r="FD5" s="6" t="s">
        <v>164</v>
      </c>
      <c r="FE5" s="6" t="s">
        <v>165</v>
      </c>
      <c r="FF5" s="6" t="s">
        <v>166</v>
      </c>
      <c r="FG5" s="6" t="s">
        <v>167</v>
      </c>
      <c r="FH5" s="6" t="s">
        <v>168</v>
      </c>
      <c r="FI5" s="6" t="s">
        <v>169</v>
      </c>
      <c r="FJ5" s="6" t="s">
        <v>170</v>
      </c>
      <c r="FK5" s="6" t="s">
        <v>171</v>
      </c>
      <c r="FL5" s="6" t="s">
        <v>172</v>
      </c>
      <c r="FM5" s="6" t="s">
        <v>173</v>
      </c>
      <c r="FN5" s="6" t="s">
        <v>174</v>
      </c>
      <c r="FO5" s="6" t="s">
        <v>175</v>
      </c>
      <c r="FP5" s="6" t="s">
        <v>176</v>
      </c>
      <c r="FQ5" s="6" t="s">
        <v>177</v>
      </c>
      <c r="FR5" s="6" t="s">
        <v>178</v>
      </c>
      <c r="FS5" s="6" t="s">
        <v>179</v>
      </c>
      <c r="FT5" s="6" t="s">
        <v>180</v>
      </c>
      <c r="FU5" s="6" t="s">
        <v>181</v>
      </c>
      <c r="FV5" s="6" t="s">
        <v>182</v>
      </c>
      <c r="FW5" s="6" t="s">
        <v>183</v>
      </c>
      <c r="FX5" s="6" t="s">
        <v>184</v>
      </c>
      <c r="FY5" s="6" t="s">
        <v>185</v>
      </c>
      <c r="FZ5" s="6"/>
      <c r="GA5" s="6"/>
      <c r="GB5" s="6"/>
      <c r="GC5" s="6"/>
      <c r="GD5" s="6"/>
      <c r="GE5" s="7"/>
      <c r="GF5" s="7"/>
      <c r="GG5" s="7"/>
      <c r="GH5" s="7"/>
      <c r="GI5" s="7"/>
      <c r="GJ5" s="7"/>
      <c r="GK5" s="7"/>
      <c r="GL5" s="7"/>
      <c r="GM5" s="7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x14ac:dyDescent="0.35">
      <c r="A6" s="11"/>
      <c r="B6" s="7"/>
      <c r="C6" s="6" t="s">
        <v>186</v>
      </c>
      <c r="D6" s="6" t="s">
        <v>186</v>
      </c>
      <c r="E6" s="6" t="s">
        <v>186</v>
      </c>
      <c r="F6" s="6" t="s">
        <v>186</v>
      </c>
      <c r="G6" s="6" t="s">
        <v>186</v>
      </c>
      <c r="H6" s="6" t="s">
        <v>186</v>
      </c>
      <c r="I6" s="6" t="s">
        <v>186</v>
      </c>
      <c r="J6" s="6" t="s">
        <v>187</v>
      </c>
      <c r="K6" s="6" t="s">
        <v>187</v>
      </c>
      <c r="L6" s="6" t="s">
        <v>188</v>
      </c>
      <c r="M6" s="6" t="s">
        <v>188</v>
      </c>
      <c r="N6" s="6" t="s">
        <v>188</v>
      </c>
      <c r="O6" s="6" t="s">
        <v>188</v>
      </c>
      <c r="P6" s="6" t="s">
        <v>188</v>
      </c>
      <c r="Q6" s="6" t="s">
        <v>188</v>
      </c>
      <c r="R6" s="6" t="s">
        <v>188</v>
      </c>
      <c r="S6" s="6" t="s">
        <v>189</v>
      </c>
      <c r="T6" s="6" t="s">
        <v>190</v>
      </c>
      <c r="U6" s="6" t="s">
        <v>190</v>
      </c>
      <c r="V6" s="6" t="s">
        <v>190</v>
      </c>
      <c r="W6" s="6" t="s">
        <v>190</v>
      </c>
      <c r="X6" s="6" t="s">
        <v>190</v>
      </c>
      <c r="Y6" s="6" t="s">
        <v>191</v>
      </c>
      <c r="Z6" s="6" t="s">
        <v>191</v>
      </c>
      <c r="AA6" s="6" t="s">
        <v>192</v>
      </c>
      <c r="AB6" s="6" t="s">
        <v>192</v>
      </c>
      <c r="AC6" s="6" t="s">
        <v>193</v>
      </c>
      <c r="AD6" s="6" t="s">
        <v>193</v>
      </c>
      <c r="AE6" s="6" t="s">
        <v>194</v>
      </c>
      <c r="AF6" s="6" t="s">
        <v>194</v>
      </c>
      <c r="AG6" s="6" t="s">
        <v>195</v>
      </c>
      <c r="AH6" s="6" t="s">
        <v>196</v>
      </c>
      <c r="AI6" s="6" t="s">
        <v>196</v>
      </c>
      <c r="AJ6" s="6" t="s">
        <v>196</v>
      </c>
      <c r="AK6" s="6" t="s">
        <v>197</v>
      </c>
      <c r="AL6" s="6" t="s">
        <v>197</v>
      </c>
      <c r="AM6" s="6" t="s">
        <v>198</v>
      </c>
      <c r="AN6" s="6" t="s">
        <v>199</v>
      </c>
      <c r="AO6" s="6" t="s">
        <v>200</v>
      </c>
      <c r="AP6" s="6" t="s">
        <v>201</v>
      </c>
      <c r="AQ6" s="6" t="s">
        <v>202</v>
      </c>
      <c r="AR6" s="6" t="s">
        <v>203</v>
      </c>
      <c r="AS6" s="6" t="s">
        <v>204</v>
      </c>
      <c r="AT6" s="6" t="s">
        <v>205</v>
      </c>
      <c r="AU6" s="6" t="s">
        <v>205</v>
      </c>
      <c r="AV6" s="6" t="s">
        <v>205</v>
      </c>
      <c r="AW6" s="6" t="s">
        <v>205</v>
      </c>
      <c r="AX6" s="6" t="s">
        <v>205</v>
      </c>
      <c r="AY6" s="6" t="s">
        <v>206</v>
      </c>
      <c r="AZ6" s="6" t="s">
        <v>206</v>
      </c>
      <c r="BA6" s="6" t="s">
        <v>206</v>
      </c>
      <c r="BB6" s="6" t="s">
        <v>206</v>
      </c>
      <c r="BC6" s="6" t="s">
        <v>206</v>
      </c>
      <c r="BD6" s="6" t="s">
        <v>206</v>
      </c>
      <c r="BE6" s="6" t="s">
        <v>206</v>
      </c>
      <c r="BF6" s="6" t="s">
        <v>206</v>
      </c>
      <c r="BG6" s="6" t="s">
        <v>206</v>
      </c>
      <c r="BH6" s="6" t="s">
        <v>206</v>
      </c>
      <c r="BI6" s="6" t="s">
        <v>206</v>
      </c>
      <c r="BJ6" s="6" t="s">
        <v>206</v>
      </c>
      <c r="BK6" s="6" t="s">
        <v>206</v>
      </c>
      <c r="BL6" s="6" t="s">
        <v>206</v>
      </c>
      <c r="BM6" s="6" t="s">
        <v>206</v>
      </c>
      <c r="BN6" s="6" t="s">
        <v>207</v>
      </c>
      <c r="BO6" s="6" t="s">
        <v>207</v>
      </c>
      <c r="BP6" s="6" t="s">
        <v>207</v>
      </c>
      <c r="BQ6" s="6" t="s">
        <v>208</v>
      </c>
      <c r="BR6" s="6" t="s">
        <v>208</v>
      </c>
      <c r="BS6" s="6" t="s">
        <v>208</v>
      </c>
      <c r="BT6" s="6" t="s">
        <v>209</v>
      </c>
      <c r="BU6" s="6" t="s">
        <v>210</v>
      </c>
      <c r="BV6" s="6" t="s">
        <v>210</v>
      </c>
      <c r="BW6" s="6" t="s">
        <v>211</v>
      </c>
      <c r="BX6" s="6" t="s">
        <v>212</v>
      </c>
      <c r="BY6" s="6" t="s">
        <v>213</v>
      </c>
      <c r="BZ6" s="6" t="s">
        <v>213</v>
      </c>
      <c r="CA6" s="6" t="s">
        <v>214</v>
      </c>
      <c r="CB6" s="6" t="s">
        <v>215</v>
      </c>
      <c r="CC6" s="6" t="s">
        <v>216</v>
      </c>
      <c r="CD6" s="6" t="s">
        <v>216</v>
      </c>
      <c r="CE6" s="6" t="s">
        <v>217</v>
      </c>
      <c r="CF6" s="6" t="s">
        <v>217</v>
      </c>
      <c r="CG6" s="6" t="s">
        <v>217</v>
      </c>
      <c r="CH6" s="6" t="s">
        <v>217</v>
      </c>
      <c r="CI6" s="6" t="s">
        <v>217</v>
      </c>
      <c r="CJ6" s="6" t="s">
        <v>218</v>
      </c>
      <c r="CK6" s="6" t="s">
        <v>219</v>
      </c>
      <c r="CL6" s="6" t="s">
        <v>219</v>
      </c>
      <c r="CM6" s="6" t="s">
        <v>219</v>
      </c>
      <c r="CN6" s="6" t="s">
        <v>220</v>
      </c>
      <c r="CO6" s="6" t="s">
        <v>220</v>
      </c>
      <c r="CP6" s="6" t="s">
        <v>220</v>
      </c>
      <c r="CQ6" s="6" t="s">
        <v>221</v>
      </c>
      <c r="CR6" s="6" t="s">
        <v>221</v>
      </c>
      <c r="CS6" s="6" t="s">
        <v>221</v>
      </c>
      <c r="CT6" s="6" t="s">
        <v>221</v>
      </c>
      <c r="CU6" s="6" t="s">
        <v>221</v>
      </c>
      <c r="CV6" s="6" t="s">
        <v>221</v>
      </c>
      <c r="CW6" s="6" t="s">
        <v>222</v>
      </c>
      <c r="CX6" s="6" t="s">
        <v>222</v>
      </c>
      <c r="CY6" s="6" t="s">
        <v>222</v>
      </c>
      <c r="CZ6" s="6" t="s">
        <v>223</v>
      </c>
      <c r="DA6" s="6" t="s">
        <v>223</v>
      </c>
      <c r="DB6" s="6" t="s">
        <v>223</v>
      </c>
      <c r="DC6" s="6" t="s">
        <v>223</v>
      </c>
      <c r="DD6" s="6" t="s">
        <v>224</v>
      </c>
      <c r="DE6" s="6" t="s">
        <v>224</v>
      </c>
      <c r="DF6" s="6" t="s">
        <v>224</v>
      </c>
      <c r="DG6" s="6" t="s">
        <v>225</v>
      </c>
      <c r="DH6" s="6" t="s">
        <v>226</v>
      </c>
      <c r="DI6" s="6" t="s">
        <v>227</v>
      </c>
      <c r="DJ6" s="6" t="s">
        <v>227</v>
      </c>
      <c r="DK6" s="6" t="s">
        <v>227</v>
      </c>
      <c r="DL6" s="6" t="s">
        <v>228</v>
      </c>
      <c r="DM6" s="6" t="s">
        <v>228</v>
      </c>
      <c r="DN6" s="6" t="s">
        <v>229</v>
      </c>
      <c r="DO6" s="6" t="s">
        <v>229</v>
      </c>
      <c r="DP6" s="6" t="s">
        <v>229</v>
      </c>
      <c r="DQ6" s="6" t="s">
        <v>229</v>
      </c>
      <c r="DR6" s="6" t="s">
        <v>230</v>
      </c>
      <c r="DS6" s="6" t="s">
        <v>230</v>
      </c>
      <c r="DT6" s="6" t="s">
        <v>230</v>
      </c>
      <c r="DU6" s="6" t="s">
        <v>230</v>
      </c>
      <c r="DV6" s="6" t="s">
        <v>230</v>
      </c>
      <c r="DW6" s="6" t="s">
        <v>230</v>
      </c>
      <c r="DX6" s="6" t="s">
        <v>231</v>
      </c>
      <c r="DY6" s="6" t="s">
        <v>231</v>
      </c>
      <c r="DZ6" s="6" t="s">
        <v>232</v>
      </c>
      <c r="EA6" s="6" t="s">
        <v>232</v>
      </c>
      <c r="EB6" s="6" t="s">
        <v>233</v>
      </c>
      <c r="EC6" s="6" t="s">
        <v>233</v>
      </c>
      <c r="ED6" s="6" t="s">
        <v>234</v>
      </c>
      <c r="EE6" s="6" t="s">
        <v>235</v>
      </c>
      <c r="EF6" s="6" t="s">
        <v>235</v>
      </c>
      <c r="EG6" s="6" t="s">
        <v>235</v>
      </c>
      <c r="EH6" s="6" t="s">
        <v>235</v>
      </c>
      <c r="EI6" s="6" t="s">
        <v>236</v>
      </c>
      <c r="EJ6" s="6" t="s">
        <v>236</v>
      </c>
      <c r="EK6" s="6" t="s">
        <v>237</v>
      </c>
      <c r="EL6" s="6" t="s">
        <v>237</v>
      </c>
      <c r="EM6" s="6" t="s">
        <v>238</v>
      </c>
      <c r="EN6" s="6" t="s">
        <v>238</v>
      </c>
      <c r="EO6" s="6" t="s">
        <v>238</v>
      </c>
      <c r="EP6" s="6" t="s">
        <v>239</v>
      </c>
      <c r="EQ6" s="6" t="s">
        <v>239</v>
      </c>
      <c r="ER6" s="6" t="s">
        <v>239</v>
      </c>
      <c r="ES6" s="6" t="s">
        <v>240</v>
      </c>
      <c r="ET6" s="6" t="s">
        <v>240</v>
      </c>
      <c r="EU6" s="6" t="s">
        <v>240</v>
      </c>
      <c r="EV6" s="6" t="s">
        <v>241</v>
      </c>
      <c r="EW6" s="6" t="s">
        <v>242</v>
      </c>
      <c r="EX6" s="6" t="s">
        <v>242</v>
      </c>
      <c r="EY6" s="6" t="s">
        <v>243</v>
      </c>
      <c r="EZ6" s="6" t="s">
        <v>243</v>
      </c>
      <c r="FA6" s="6" t="s">
        <v>244</v>
      </c>
      <c r="FB6" s="6" t="s">
        <v>245</v>
      </c>
      <c r="FC6" s="6" t="s">
        <v>245</v>
      </c>
      <c r="FD6" s="6" t="s">
        <v>246</v>
      </c>
      <c r="FE6" s="6" t="s">
        <v>246</v>
      </c>
      <c r="FF6" s="6" t="s">
        <v>246</v>
      </c>
      <c r="FG6" s="6" t="s">
        <v>246</v>
      </c>
      <c r="FH6" s="6" t="s">
        <v>246</v>
      </c>
      <c r="FI6" s="6" t="s">
        <v>247</v>
      </c>
      <c r="FJ6" s="6" t="s">
        <v>247</v>
      </c>
      <c r="FK6" s="6" t="s">
        <v>247</v>
      </c>
      <c r="FL6" s="6" t="s">
        <v>247</v>
      </c>
      <c r="FM6" s="6" t="s">
        <v>247</v>
      </c>
      <c r="FN6" s="6" t="s">
        <v>247</v>
      </c>
      <c r="FO6" s="6" t="s">
        <v>247</v>
      </c>
      <c r="FP6" s="6" t="s">
        <v>247</v>
      </c>
      <c r="FQ6" s="6" t="s">
        <v>247</v>
      </c>
      <c r="FR6" s="6" t="s">
        <v>247</v>
      </c>
      <c r="FS6" s="6" t="s">
        <v>247</v>
      </c>
      <c r="FT6" s="6" t="s">
        <v>247</v>
      </c>
      <c r="FU6" s="6" t="s">
        <v>248</v>
      </c>
      <c r="FV6" s="6" t="s">
        <v>248</v>
      </c>
      <c r="FW6" s="6" t="s">
        <v>248</v>
      </c>
      <c r="FX6" s="6" t="s">
        <v>248</v>
      </c>
      <c r="FY6" s="6"/>
      <c r="FZ6" s="6"/>
      <c r="GA6" s="6"/>
      <c r="GB6" s="6"/>
      <c r="GC6" s="6"/>
      <c r="GD6" s="6"/>
      <c r="GE6" s="7"/>
      <c r="GF6" s="7"/>
      <c r="GG6" s="7"/>
      <c r="GH6" s="7"/>
      <c r="GI6" s="7"/>
      <c r="GJ6" s="7"/>
      <c r="GK6" s="7"/>
      <c r="GL6" s="7"/>
      <c r="GM6" s="7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12" customFormat="1" ht="46.5" x14ac:dyDescent="0.35">
      <c r="C7" s="13" t="s">
        <v>249</v>
      </c>
      <c r="D7" s="13" t="s">
        <v>250</v>
      </c>
      <c r="E7" s="13" t="s">
        <v>251</v>
      </c>
      <c r="F7" s="14" t="s">
        <v>252</v>
      </c>
      <c r="G7" s="13" t="s">
        <v>253</v>
      </c>
      <c r="H7" s="13" t="s">
        <v>254</v>
      </c>
      <c r="I7" s="13" t="s">
        <v>255</v>
      </c>
      <c r="J7" s="13" t="s">
        <v>256</v>
      </c>
      <c r="K7" s="13" t="s">
        <v>257</v>
      </c>
      <c r="L7" s="13" t="s">
        <v>258</v>
      </c>
      <c r="M7" s="13" t="s">
        <v>259</v>
      </c>
      <c r="N7" s="13" t="s">
        <v>260</v>
      </c>
      <c r="O7" s="13" t="s">
        <v>261</v>
      </c>
      <c r="P7" s="13" t="s">
        <v>262</v>
      </c>
      <c r="Q7" s="13" t="s">
        <v>263</v>
      </c>
      <c r="R7" s="13" t="s">
        <v>264</v>
      </c>
      <c r="S7" s="13" t="s">
        <v>265</v>
      </c>
      <c r="T7" s="13" t="s">
        <v>266</v>
      </c>
      <c r="U7" s="13" t="s">
        <v>267</v>
      </c>
      <c r="V7" s="13" t="s">
        <v>268</v>
      </c>
      <c r="W7" s="13" t="s">
        <v>269</v>
      </c>
      <c r="X7" s="13" t="s">
        <v>270</v>
      </c>
      <c r="Y7" s="13" t="s">
        <v>271</v>
      </c>
      <c r="Z7" s="13" t="s">
        <v>272</v>
      </c>
      <c r="AA7" s="13" t="s">
        <v>273</v>
      </c>
      <c r="AB7" s="13" t="s">
        <v>274</v>
      </c>
      <c r="AC7" s="13" t="s">
        <v>275</v>
      </c>
      <c r="AD7" s="13" t="s">
        <v>276</v>
      </c>
      <c r="AE7" s="13" t="s">
        <v>277</v>
      </c>
      <c r="AF7" s="13" t="s">
        <v>278</v>
      </c>
      <c r="AG7" s="13" t="s">
        <v>279</v>
      </c>
      <c r="AH7" s="13" t="s">
        <v>280</v>
      </c>
      <c r="AI7" s="13" t="s">
        <v>281</v>
      </c>
      <c r="AJ7" s="13" t="s">
        <v>282</v>
      </c>
      <c r="AK7" s="13" t="s">
        <v>283</v>
      </c>
      <c r="AL7" s="13" t="s">
        <v>284</v>
      </c>
      <c r="AM7" s="13" t="s">
        <v>285</v>
      </c>
      <c r="AN7" s="13" t="s">
        <v>286</v>
      </c>
      <c r="AO7" s="13" t="s">
        <v>287</v>
      </c>
      <c r="AP7" s="13" t="s">
        <v>288</v>
      </c>
      <c r="AQ7" s="13" t="s">
        <v>289</v>
      </c>
      <c r="AR7" s="13" t="s">
        <v>290</v>
      </c>
      <c r="AS7" s="13" t="s">
        <v>291</v>
      </c>
      <c r="AT7" s="13" t="s">
        <v>292</v>
      </c>
      <c r="AU7" s="13" t="s">
        <v>293</v>
      </c>
      <c r="AV7" s="13" t="s">
        <v>294</v>
      </c>
      <c r="AW7" s="13" t="s">
        <v>295</v>
      </c>
      <c r="AX7" s="13" t="s">
        <v>296</v>
      </c>
      <c r="AY7" s="13" t="s">
        <v>297</v>
      </c>
      <c r="AZ7" s="13" t="s">
        <v>298</v>
      </c>
      <c r="BA7" s="13" t="s">
        <v>299</v>
      </c>
      <c r="BB7" s="13" t="s">
        <v>300</v>
      </c>
      <c r="BC7" s="13" t="s">
        <v>301</v>
      </c>
      <c r="BD7" s="13" t="s">
        <v>302</v>
      </c>
      <c r="BE7" s="13" t="s">
        <v>303</v>
      </c>
      <c r="BF7" s="13" t="s">
        <v>304</v>
      </c>
      <c r="BG7" s="13" t="s">
        <v>305</v>
      </c>
      <c r="BH7" s="13" t="s">
        <v>306</v>
      </c>
      <c r="BI7" s="13" t="s">
        <v>307</v>
      </c>
      <c r="BJ7" s="13" t="s">
        <v>308</v>
      </c>
      <c r="BK7" s="13" t="s">
        <v>309</v>
      </c>
      <c r="BL7" s="13" t="s">
        <v>310</v>
      </c>
      <c r="BM7" s="13" t="s">
        <v>311</v>
      </c>
      <c r="BN7" s="13" t="s">
        <v>312</v>
      </c>
      <c r="BO7" s="13" t="s">
        <v>313</v>
      </c>
      <c r="BP7" s="13" t="s">
        <v>314</v>
      </c>
      <c r="BQ7" s="13" t="s">
        <v>315</v>
      </c>
      <c r="BR7" s="13" t="s">
        <v>316</v>
      </c>
      <c r="BS7" s="13" t="s">
        <v>317</v>
      </c>
      <c r="BT7" s="13" t="s">
        <v>318</v>
      </c>
      <c r="BU7" s="13" t="s">
        <v>319</v>
      </c>
      <c r="BV7" s="13" t="s">
        <v>320</v>
      </c>
      <c r="BW7" s="13" t="s">
        <v>321</v>
      </c>
      <c r="BX7" s="13" t="s">
        <v>322</v>
      </c>
      <c r="BY7" s="13" t="s">
        <v>323</v>
      </c>
      <c r="BZ7" s="13" t="s">
        <v>324</v>
      </c>
      <c r="CA7" s="13" t="s">
        <v>325</v>
      </c>
      <c r="CB7" s="13" t="s">
        <v>326</v>
      </c>
      <c r="CC7" s="13" t="s">
        <v>327</v>
      </c>
      <c r="CD7" s="13" t="s">
        <v>328</v>
      </c>
      <c r="CE7" s="13" t="s">
        <v>329</v>
      </c>
      <c r="CF7" s="13" t="s">
        <v>330</v>
      </c>
      <c r="CG7" s="13" t="s">
        <v>331</v>
      </c>
      <c r="CH7" s="13" t="s">
        <v>332</v>
      </c>
      <c r="CI7" s="13" t="s">
        <v>333</v>
      </c>
      <c r="CJ7" s="13" t="s">
        <v>334</v>
      </c>
      <c r="CK7" s="13" t="s">
        <v>335</v>
      </c>
      <c r="CL7" s="13" t="s">
        <v>336</v>
      </c>
      <c r="CM7" s="13" t="s">
        <v>337</v>
      </c>
      <c r="CN7" s="13" t="s">
        <v>338</v>
      </c>
      <c r="CO7" s="13" t="s">
        <v>339</v>
      </c>
      <c r="CP7" s="13" t="s">
        <v>340</v>
      </c>
      <c r="CQ7" s="13" t="s">
        <v>341</v>
      </c>
      <c r="CR7" s="13" t="s">
        <v>342</v>
      </c>
      <c r="CS7" s="13" t="s">
        <v>343</v>
      </c>
      <c r="CT7" s="13" t="s">
        <v>344</v>
      </c>
      <c r="CU7" s="13" t="s">
        <v>345</v>
      </c>
      <c r="CV7" s="13" t="s">
        <v>346</v>
      </c>
      <c r="CW7" s="13" t="s">
        <v>347</v>
      </c>
      <c r="CX7" s="13" t="s">
        <v>348</v>
      </c>
      <c r="CY7" s="13" t="s">
        <v>349</v>
      </c>
      <c r="CZ7" s="13" t="s">
        <v>350</v>
      </c>
      <c r="DA7" s="13" t="s">
        <v>351</v>
      </c>
      <c r="DB7" s="13" t="s">
        <v>352</v>
      </c>
      <c r="DC7" s="13" t="s">
        <v>353</v>
      </c>
      <c r="DD7" s="13" t="s">
        <v>354</v>
      </c>
      <c r="DE7" s="13" t="s">
        <v>355</v>
      </c>
      <c r="DF7" s="13" t="s">
        <v>356</v>
      </c>
      <c r="DG7" s="13" t="s">
        <v>357</v>
      </c>
      <c r="DH7" s="13" t="s">
        <v>358</v>
      </c>
      <c r="DI7" s="13" t="s">
        <v>359</v>
      </c>
      <c r="DJ7" s="13" t="s">
        <v>360</v>
      </c>
      <c r="DK7" s="13" t="s">
        <v>361</v>
      </c>
      <c r="DL7" s="13" t="s">
        <v>362</v>
      </c>
      <c r="DM7" s="13" t="s">
        <v>363</v>
      </c>
      <c r="DN7" s="13" t="s">
        <v>364</v>
      </c>
      <c r="DO7" s="13" t="s">
        <v>365</v>
      </c>
      <c r="DP7" s="13" t="s">
        <v>366</v>
      </c>
      <c r="DQ7" s="13" t="s">
        <v>367</v>
      </c>
      <c r="DR7" s="13" t="s">
        <v>368</v>
      </c>
      <c r="DS7" s="13" t="s">
        <v>369</v>
      </c>
      <c r="DT7" s="13" t="s">
        <v>370</v>
      </c>
      <c r="DU7" s="13" t="s">
        <v>371</v>
      </c>
      <c r="DV7" s="13" t="s">
        <v>372</v>
      </c>
      <c r="DW7" s="13" t="s">
        <v>373</v>
      </c>
      <c r="DX7" s="13" t="s">
        <v>374</v>
      </c>
      <c r="DY7" s="13" t="s">
        <v>375</v>
      </c>
      <c r="DZ7" s="13" t="s">
        <v>376</v>
      </c>
      <c r="EA7" s="13" t="s">
        <v>377</v>
      </c>
      <c r="EB7" s="13" t="s">
        <v>378</v>
      </c>
      <c r="EC7" s="13" t="s">
        <v>379</v>
      </c>
      <c r="ED7" s="13" t="s">
        <v>380</v>
      </c>
      <c r="EE7" s="13" t="s">
        <v>381</v>
      </c>
      <c r="EF7" s="13" t="s">
        <v>382</v>
      </c>
      <c r="EG7" s="13" t="s">
        <v>383</v>
      </c>
      <c r="EH7" s="13" t="s">
        <v>384</v>
      </c>
      <c r="EI7" s="13" t="s">
        <v>385</v>
      </c>
      <c r="EJ7" s="13" t="s">
        <v>386</v>
      </c>
      <c r="EK7" s="13" t="s">
        <v>387</v>
      </c>
      <c r="EL7" s="13" t="s">
        <v>388</v>
      </c>
      <c r="EM7" s="13" t="s">
        <v>389</v>
      </c>
      <c r="EN7" s="13" t="s">
        <v>390</v>
      </c>
      <c r="EO7" s="13" t="s">
        <v>391</v>
      </c>
      <c r="EP7" s="13" t="s">
        <v>392</v>
      </c>
      <c r="EQ7" s="13" t="s">
        <v>393</v>
      </c>
      <c r="ER7" s="13" t="s">
        <v>394</v>
      </c>
      <c r="ES7" s="13" t="s">
        <v>395</v>
      </c>
      <c r="ET7" s="13" t="s">
        <v>396</v>
      </c>
      <c r="EU7" s="13" t="s">
        <v>397</v>
      </c>
      <c r="EV7" s="13" t="s">
        <v>398</v>
      </c>
      <c r="EW7" s="13" t="s">
        <v>399</v>
      </c>
      <c r="EX7" s="13" t="s">
        <v>400</v>
      </c>
      <c r="EY7" s="13" t="s">
        <v>401</v>
      </c>
      <c r="EZ7" s="13" t="s">
        <v>402</v>
      </c>
      <c r="FA7" s="13" t="s">
        <v>403</v>
      </c>
      <c r="FB7" s="13" t="s">
        <v>404</v>
      </c>
      <c r="FC7" s="13" t="s">
        <v>405</v>
      </c>
      <c r="FD7" s="13" t="s">
        <v>406</v>
      </c>
      <c r="FE7" s="13" t="s">
        <v>407</v>
      </c>
      <c r="FF7" s="13" t="s">
        <v>408</v>
      </c>
      <c r="FG7" s="13" t="s">
        <v>409</v>
      </c>
      <c r="FH7" s="13" t="s">
        <v>410</v>
      </c>
      <c r="FI7" s="13" t="s">
        <v>411</v>
      </c>
      <c r="FJ7" s="13" t="s">
        <v>412</v>
      </c>
      <c r="FK7" s="13" t="s">
        <v>413</v>
      </c>
      <c r="FL7" s="13" t="s">
        <v>414</v>
      </c>
      <c r="FM7" s="13" t="s">
        <v>415</v>
      </c>
      <c r="FN7" s="13" t="s">
        <v>416</v>
      </c>
      <c r="FO7" s="13" t="s">
        <v>417</v>
      </c>
      <c r="FP7" s="13" t="s">
        <v>418</v>
      </c>
      <c r="FQ7" s="13" t="s">
        <v>419</v>
      </c>
      <c r="FR7" s="13" t="s">
        <v>420</v>
      </c>
      <c r="FS7" s="13" t="s">
        <v>421</v>
      </c>
      <c r="FT7" s="13" t="s">
        <v>422</v>
      </c>
      <c r="FU7" s="13" t="s">
        <v>423</v>
      </c>
      <c r="FV7" s="13" t="s">
        <v>424</v>
      </c>
      <c r="FW7" s="13" t="s">
        <v>425</v>
      </c>
      <c r="FX7" s="13" t="s">
        <v>426</v>
      </c>
      <c r="FY7" s="13" t="s">
        <v>427</v>
      </c>
      <c r="FZ7" s="13" t="s">
        <v>428</v>
      </c>
      <c r="GA7" s="13"/>
      <c r="GB7" s="13"/>
      <c r="GC7" s="13"/>
      <c r="GD7" s="13"/>
      <c r="GE7" s="15"/>
      <c r="GF7" s="15"/>
      <c r="GG7" s="15"/>
      <c r="GH7" s="15"/>
      <c r="GI7" s="15"/>
      <c r="GJ7" s="15"/>
      <c r="GK7" s="15"/>
      <c r="GL7" s="15"/>
      <c r="GM7" s="15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</row>
    <row r="8" spans="1:256" x14ac:dyDescent="0.35">
      <c r="A8" s="6" t="s">
        <v>429</v>
      </c>
      <c r="B8" s="7" t="s">
        <v>430</v>
      </c>
      <c r="C8" s="17">
        <v>6066</v>
      </c>
      <c r="D8" s="17">
        <v>30790.5</v>
      </c>
      <c r="E8" s="17">
        <v>4290</v>
      </c>
      <c r="F8" s="17">
        <v>21085.5</v>
      </c>
      <c r="G8" s="17">
        <v>1385</v>
      </c>
      <c r="H8" s="17">
        <v>1032</v>
      </c>
      <c r="I8" s="17">
        <v>6182</v>
      </c>
      <c r="J8" s="17">
        <v>1879</v>
      </c>
      <c r="K8" s="17">
        <v>256</v>
      </c>
      <c r="L8" s="17">
        <v>1937.5</v>
      </c>
      <c r="M8" s="17">
        <v>858</v>
      </c>
      <c r="N8" s="17">
        <v>46262.5</v>
      </c>
      <c r="O8" s="17">
        <v>11950.5</v>
      </c>
      <c r="P8" s="17">
        <v>312</v>
      </c>
      <c r="Q8" s="17">
        <v>34120</v>
      </c>
      <c r="R8" s="17">
        <v>5926.5</v>
      </c>
      <c r="S8" s="17">
        <v>1408</v>
      </c>
      <c r="T8" s="17">
        <v>152</v>
      </c>
      <c r="U8" s="17">
        <v>44</v>
      </c>
      <c r="V8" s="17">
        <v>235</v>
      </c>
      <c r="W8" s="17">
        <v>197</v>
      </c>
      <c r="X8" s="17">
        <v>28</v>
      </c>
      <c r="Y8" s="17">
        <v>907</v>
      </c>
      <c r="Z8" s="17">
        <v>206</v>
      </c>
      <c r="AA8" s="17">
        <v>28479</v>
      </c>
      <c r="AB8" s="17">
        <v>25510.5</v>
      </c>
      <c r="AC8" s="17">
        <v>850</v>
      </c>
      <c r="AD8" s="17">
        <v>1174</v>
      </c>
      <c r="AE8" s="17">
        <v>88</v>
      </c>
      <c r="AF8" s="17">
        <v>164</v>
      </c>
      <c r="AG8" s="17">
        <v>535</v>
      </c>
      <c r="AH8" s="17">
        <v>889</v>
      </c>
      <c r="AI8" s="17">
        <v>368</v>
      </c>
      <c r="AJ8" s="17">
        <v>152</v>
      </c>
      <c r="AK8" s="17">
        <v>143</v>
      </c>
      <c r="AL8" s="17">
        <v>254</v>
      </c>
      <c r="AM8" s="17">
        <v>316</v>
      </c>
      <c r="AN8" s="17">
        <v>281</v>
      </c>
      <c r="AO8" s="17">
        <v>3843.5</v>
      </c>
      <c r="AP8" s="17">
        <v>76026</v>
      </c>
      <c r="AQ8" s="17">
        <v>213.5</v>
      </c>
      <c r="AR8" s="17">
        <v>55207</v>
      </c>
      <c r="AS8" s="17">
        <v>5729</v>
      </c>
      <c r="AT8" s="17">
        <v>2455</v>
      </c>
      <c r="AU8" s="17">
        <v>281</v>
      </c>
      <c r="AV8" s="17">
        <v>279</v>
      </c>
      <c r="AW8" s="17">
        <v>234.5</v>
      </c>
      <c r="AX8" s="17">
        <v>56</v>
      </c>
      <c r="AY8" s="17">
        <v>396</v>
      </c>
      <c r="AZ8" s="17">
        <v>11092</v>
      </c>
      <c r="BA8" s="17">
        <v>8315.5</v>
      </c>
      <c r="BB8" s="17">
        <v>6398.5</v>
      </c>
      <c r="BC8" s="17">
        <v>19854.5</v>
      </c>
      <c r="BD8" s="17">
        <v>3410</v>
      </c>
      <c r="BE8" s="17">
        <v>1142</v>
      </c>
      <c r="BF8" s="17">
        <v>24157.5</v>
      </c>
      <c r="BG8" s="17">
        <v>820</v>
      </c>
      <c r="BH8" s="17">
        <v>555</v>
      </c>
      <c r="BI8" s="17">
        <v>229</v>
      </c>
      <c r="BJ8" s="17">
        <v>5951</v>
      </c>
      <c r="BK8" s="17">
        <v>29145</v>
      </c>
      <c r="BL8" s="17">
        <v>59.5</v>
      </c>
      <c r="BM8" s="17">
        <v>394</v>
      </c>
      <c r="BN8" s="17">
        <v>2812</v>
      </c>
      <c r="BO8" s="17">
        <v>1165</v>
      </c>
      <c r="BP8" s="17">
        <v>139</v>
      </c>
      <c r="BQ8" s="17">
        <v>5355</v>
      </c>
      <c r="BR8" s="17">
        <v>4192</v>
      </c>
      <c r="BS8" s="17">
        <v>1011</v>
      </c>
      <c r="BT8" s="17">
        <v>344</v>
      </c>
      <c r="BU8" s="17">
        <v>388</v>
      </c>
      <c r="BV8" s="17">
        <v>1167</v>
      </c>
      <c r="BW8" s="17">
        <v>1836</v>
      </c>
      <c r="BX8" s="17">
        <v>66</v>
      </c>
      <c r="BY8" s="17">
        <v>403</v>
      </c>
      <c r="BZ8" s="17">
        <v>187</v>
      </c>
      <c r="CA8" s="17">
        <v>134</v>
      </c>
      <c r="CB8" s="17">
        <v>66388</v>
      </c>
      <c r="CC8" s="17">
        <v>171</v>
      </c>
      <c r="CD8" s="17">
        <v>189</v>
      </c>
      <c r="CE8" s="17">
        <v>141</v>
      </c>
      <c r="CF8" s="17">
        <v>60</v>
      </c>
      <c r="CG8" s="17">
        <v>184</v>
      </c>
      <c r="CH8" s="17">
        <v>93.5</v>
      </c>
      <c r="CI8" s="17">
        <v>637</v>
      </c>
      <c r="CJ8" s="17">
        <v>780</v>
      </c>
      <c r="CK8" s="17">
        <v>4709</v>
      </c>
      <c r="CL8" s="17">
        <v>1159.5</v>
      </c>
      <c r="CM8" s="17">
        <v>685.5</v>
      </c>
      <c r="CN8" s="17">
        <v>27055.5</v>
      </c>
      <c r="CO8" s="17">
        <v>13302</v>
      </c>
      <c r="CP8" s="17">
        <v>852</v>
      </c>
      <c r="CQ8" s="17">
        <v>680</v>
      </c>
      <c r="CR8" s="17">
        <v>210</v>
      </c>
      <c r="CS8" s="17">
        <v>267</v>
      </c>
      <c r="CT8" s="17">
        <v>95</v>
      </c>
      <c r="CU8" s="17">
        <v>389</v>
      </c>
      <c r="CV8" s="17">
        <v>24</v>
      </c>
      <c r="CW8" s="17">
        <v>188</v>
      </c>
      <c r="CX8" s="17">
        <v>416.5</v>
      </c>
      <c r="CY8" s="17">
        <v>30.5</v>
      </c>
      <c r="CZ8" s="17">
        <v>1598</v>
      </c>
      <c r="DA8" s="17">
        <v>175</v>
      </c>
      <c r="DB8" s="17">
        <v>297.5</v>
      </c>
      <c r="DC8" s="17">
        <v>169</v>
      </c>
      <c r="DD8" s="17">
        <v>138</v>
      </c>
      <c r="DE8" s="17">
        <v>270.5</v>
      </c>
      <c r="DF8" s="17">
        <v>17555</v>
      </c>
      <c r="DG8" s="17">
        <v>99</v>
      </c>
      <c r="DH8" s="17">
        <v>1625</v>
      </c>
      <c r="DI8" s="17">
        <v>2207</v>
      </c>
      <c r="DJ8" s="17">
        <v>590</v>
      </c>
      <c r="DK8" s="17">
        <v>468</v>
      </c>
      <c r="DL8" s="17">
        <v>5337</v>
      </c>
      <c r="DM8" s="17">
        <v>209</v>
      </c>
      <c r="DN8" s="17">
        <v>1215</v>
      </c>
      <c r="DO8" s="17">
        <v>2991</v>
      </c>
      <c r="DP8" s="17">
        <v>175</v>
      </c>
      <c r="DQ8" s="17">
        <v>759</v>
      </c>
      <c r="DR8" s="17">
        <v>1211.5</v>
      </c>
      <c r="DS8" s="17">
        <v>529</v>
      </c>
      <c r="DT8" s="17">
        <v>162.5</v>
      </c>
      <c r="DU8" s="17">
        <v>330</v>
      </c>
      <c r="DV8" s="17">
        <v>199</v>
      </c>
      <c r="DW8" s="17">
        <v>278</v>
      </c>
      <c r="DX8" s="17">
        <v>145</v>
      </c>
      <c r="DY8" s="17">
        <v>277</v>
      </c>
      <c r="DZ8" s="17">
        <v>639</v>
      </c>
      <c r="EA8" s="17">
        <v>483</v>
      </c>
      <c r="EB8" s="17">
        <v>475</v>
      </c>
      <c r="EC8" s="17">
        <v>261.5</v>
      </c>
      <c r="ED8" s="17">
        <v>1433</v>
      </c>
      <c r="EE8" s="17">
        <v>170.5</v>
      </c>
      <c r="EF8" s="17">
        <v>1239</v>
      </c>
      <c r="EG8" s="17">
        <v>225</v>
      </c>
      <c r="EH8" s="17">
        <v>225</v>
      </c>
      <c r="EI8" s="17">
        <v>12625.5</v>
      </c>
      <c r="EJ8" s="17">
        <v>9557</v>
      </c>
      <c r="EK8" s="17">
        <v>633.5</v>
      </c>
      <c r="EL8" s="17">
        <v>439.5</v>
      </c>
      <c r="EM8" s="17">
        <v>344</v>
      </c>
      <c r="EN8" s="17">
        <v>872</v>
      </c>
      <c r="EO8" s="17">
        <v>265</v>
      </c>
      <c r="EP8" s="17">
        <v>383</v>
      </c>
      <c r="EQ8" s="17">
        <v>2296.5</v>
      </c>
      <c r="ER8" s="17">
        <v>292</v>
      </c>
      <c r="ES8" s="17">
        <v>164</v>
      </c>
      <c r="ET8" s="17">
        <v>179</v>
      </c>
      <c r="EU8" s="17">
        <v>508</v>
      </c>
      <c r="EV8" s="17">
        <v>68</v>
      </c>
      <c r="EW8" s="17">
        <v>726</v>
      </c>
      <c r="EX8" s="17">
        <v>152.5</v>
      </c>
      <c r="EY8" s="17">
        <v>760</v>
      </c>
      <c r="EZ8" s="17">
        <v>117</v>
      </c>
      <c r="FA8" s="17">
        <v>3177</v>
      </c>
      <c r="FB8" s="17">
        <v>258</v>
      </c>
      <c r="FC8" s="17">
        <v>1610</v>
      </c>
      <c r="FD8" s="17">
        <v>375</v>
      </c>
      <c r="FE8" s="17">
        <v>73</v>
      </c>
      <c r="FF8" s="17">
        <v>180</v>
      </c>
      <c r="FG8" s="17">
        <v>117</v>
      </c>
      <c r="FH8" s="17">
        <v>66</v>
      </c>
      <c r="FI8" s="17">
        <v>1548</v>
      </c>
      <c r="FJ8" s="17">
        <v>1877</v>
      </c>
      <c r="FK8" s="17">
        <v>2369</v>
      </c>
      <c r="FL8" s="17">
        <v>7597</v>
      </c>
      <c r="FM8" s="17">
        <v>3613</v>
      </c>
      <c r="FN8" s="17">
        <v>20448</v>
      </c>
      <c r="FO8" s="17">
        <v>999</v>
      </c>
      <c r="FP8" s="17">
        <v>2093</v>
      </c>
      <c r="FQ8" s="17">
        <v>912</v>
      </c>
      <c r="FR8" s="17">
        <v>154</v>
      </c>
      <c r="FS8" s="17">
        <v>154</v>
      </c>
      <c r="FT8" s="17">
        <v>54</v>
      </c>
      <c r="FU8" s="17">
        <v>720</v>
      </c>
      <c r="FV8" s="17">
        <v>732</v>
      </c>
      <c r="FW8" s="17">
        <v>135</v>
      </c>
      <c r="FX8" s="17">
        <v>51.5</v>
      </c>
      <c r="FY8" s="18"/>
      <c r="FZ8" s="18">
        <f>SUM(C8:FY8)</f>
        <v>754719.5</v>
      </c>
      <c r="GA8" s="18"/>
      <c r="GB8" s="18"/>
      <c r="GC8" s="6"/>
      <c r="GD8" s="18"/>
      <c r="GE8" s="18"/>
      <c r="GF8" s="18"/>
      <c r="GG8" s="7"/>
      <c r="GH8" s="7"/>
      <c r="GI8" s="7"/>
      <c r="GJ8" s="7"/>
      <c r="GK8" s="7"/>
      <c r="GL8" s="7"/>
      <c r="GM8" s="7"/>
    </row>
    <row r="9" spans="1:256" x14ac:dyDescent="0.35">
      <c r="A9" s="6" t="s">
        <v>431</v>
      </c>
      <c r="B9" s="7" t="s">
        <v>432</v>
      </c>
      <c r="C9" s="19">
        <v>490</v>
      </c>
      <c r="D9" s="20">
        <v>2128</v>
      </c>
      <c r="E9" s="20">
        <v>351</v>
      </c>
      <c r="F9" s="20">
        <v>1604</v>
      </c>
      <c r="G9" s="20">
        <v>141</v>
      </c>
      <c r="H9" s="20">
        <v>77</v>
      </c>
      <c r="I9" s="20">
        <v>430.5</v>
      </c>
      <c r="J9" s="20">
        <v>133</v>
      </c>
      <c r="K9" s="20">
        <v>14</v>
      </c>
      <c r="L9" s="20">
        <v>162</v>
      </c>
      <c r="M9" s="20">
        <v>53</v>
      </c>
      <c r="N9" s="20">
        <v>3036.5</v>
      </c>
      <c r="O9" s="20">
        <v>808</v>
      </c>
      <c r="P9" s="20">
        <v>35</v>
      </c>
      <c r="Q9" s="20">
        <v>2720</v>
      </c>
      <c r="R9" s="20">
        <v>148</v>
      </c>
      <c r="S9" s="20">
        <v>122</v>
      </c>
      <c r="T9" s="20">
        <v>10</v>
      </c>
      <c r="U9" s="20">
        <v>6</v>
      </c>
      <c r="V9" s="20">
        <v>19.5</v>
      </c>
      <c r="W9" s="20">
        <v>8.5</v>
      </c>
      <c r="X9" s="20">
        <v>2</v>
      </c>
      <c r="Y9" s="20">
        <v>31</v>
      </c>
      <c r="Z9" s="20">
        <v>21</v>
      </c>
      <c r="AA9" s="20">
        <v>2202.5</v>
      </c>
      <c r="AB9" s="20">
        <v>1472</v>
      </c>
      <c r="AC9" s="20">
        <v>60</v>
      </c>
      <c r="AD9" s="20">
        <v>86.5</v>
      </c>
      <c r="AE9" s="20">
        <v>6</v>
      </c>
      <c r="AF9" s="20">
        <v>8</v>
      </c>
      <c r="AG9" s="20">
        <v>50</v>
      </c>
      <c r="AH9" s="20">
        <v>50</v>
      </c>
      <c r="AI9" s="20">
        <v>32</v>
      </c>
      <c r="AJ9" s="20">
        <v>14</v>
      </c>
      <c r="AK9" s="20">
        <v>13</v>
      </c>
      <c r="AL9" s="20">
        <v>28</v>
      </c>
      <c r="AM9" s="20">
        <v>24</v>
      </c>
      <c r="AN9" s="20">
        <v>15</v>
      </c>
      <c r="AO9" s="20">
        <v>302.5</v>
      </c>
      <c r="AP9" s="20">
        <v>6401.5</v>
      </c>
      <c r="AQ9" s="20">
        <v>17</v>
      </c>
      <c r="AR9" s="20">
        <v>4199</v>
      </c>
      <c r="AS9" s="20">
        <v>364</v>
      </c>
      <c r="AT9" s="20">
        <v>194</v>
      </c>
      <c r="AU9" s="20">
        <v>24.5</v>
      </c>
      <c r="AV9" s="20">
        <v>17</v>
      </c>
      <c r="AW9" s="20">
        <v>20</v>
      </c>
      <c r="AX9" s="20">
        <v>5</v>
      </c>
      <c r="AY9" s="20">
        <v>26</v>
      </c>
      <c r="AZ9" s="20">
        <v>911</v>
      </c>
      <c r="BA9" s="20">
        <v>676</v>
      </c>
      <c r="BB9" s="20">
        <v>650.5</v>
      </c>
      <c r="BC9" s="20">
        <v>1722.5</v>
      </c>
      <c r="BD9" s="20">
        <v>225</v>
      </c>
      <c r="BE9" s="20">
        <v>53</v>
      </c>
      <c r="BF9" s="20">
        <v>1477.5</v>
      </c>
      <c r="BG9" s="20">
        <v>67</v>
      </c>
      <c r="BH9" s="20">
        <v>26</v>
      </c>
      <c r="BI9" s="20">
        <v>18</v>
      </c>
      <c r="BJ9" s="20">
        <v>325.5</v>
      </c>
      <c r="BK9" s="20">
        <v>1792.5</v>
      </c>
      <c r="BL9" s="20">
        <v>3</v>
      </c>
      <c r="BM9" s="20">
        <v>26</v>
      </c>
      <c r="BN9" s="20">
        <v>235.5</v>
      </c>
      <c r="BO9" s="20">
        <v>74</v>
      </c>
      <c r="BP9" s="20">
        <v>11</v>
      </c>
      <c r="BQ9" s="20">
        <v>340</v>
      </c>
      <c r="BR9" s="20">
        <v>298.5</v>
      </c>
      <c r="BS9" s="20">
        <v>85.5</v>
      </c>
      <c r="BT9" s="20">
        <v>22</v>
      </c>
      <c r="BU9" s="20">
        <v>29</v>
      </c>
      <c r="BV9" s="20">
        <v>60</v>
      </c>
      <c r="BW9" s="20">
        <v>143</v>
      </c>
      <c r="BX9" s="20">
        <v>2</v>
      </c>
      <c r="BY9" s="20">
        <v>37</v>
      </c>
      <c r="BZ9" s="20">
        <v>12</v>
      </c>
      <c r="CA9" s="20">
        <v>9</v>
      </c>
      <c r="CB9" s="20">
        <v>4691.5</v>
      </c>
      <c r="CC9" s="20">
        <v>13</v>
      </c>
      <c r="CD9" s="20">
        <v>12.5</v>
      </c>
      <c r="CE9" s="20">
        <v>7</v>
      </c>
      <c r="CF9" s="20">
        <v>7</v>
      </c>
      <c r="CG9" s="20">
        <v>9</v>
      </c>
      <c r="CH9" s="20">
        <v>4</v>
      </c>
      <c r="CI9" s="20">
        <v>49</v>
      </c>
      <c r="CJ9" s="20">
        <v>65</v>
      </c>
      <c r="CK9" s="20">
        <v>292.5</v>
      </c>
      <c r="CL9" s="20">
        <v>73</v>
      </c>
      <c r="CM9" s="20">
        <v>46</v>
      </c>
      <c r="CN9" s="20">
        <v>1787</v>
      </c>
      <c r="CO9" s="20">
        <v>939</v>
      </c>
      <c r="CP9" s="20">
        <v>68.5</v>
      </c>
      <c r="CQ9" s="20">
        <v>58</v>
      </c>
      <c r="CR9" s="20">
        <v>21</v>
      </c>
      <c r="CS9" s="20">
        <v>10</v>
      </c>
      <c r="CT9" s="20">
        <v>8</v>
      </c>
      <c r="CU9" s="20">
        <v>15.5</v>
      </c>
      <c r="CV9" s="20">
        <v>0</v>
      </c>
      <c r="CW9" s="20">
        <v>18</v>
      </c>
      <c r="CX9" s="20">
        <v>33</v>
      </c>
      <c r="CY9" s="20">
        <v>2</v>
      </c>
      <c r="CZ9" s="20">
        <v>153</v>
      </c>
      <c r="DA9" s="20">
        <v>17</v>
      </c>
      <c r="DB9" s="20">
        <v>21</v>
      </c>
      <c r="DC9" s="20">
        <v>14</v>
      </c>
      <c r="DD9" s="20">
        <v>14</v>
      </c>
      <c r="DE9" s="20">
        <v>17</v>
      </c>
      <c r="DF9" s="20">
        <v>1221</v>
      </c>
      <c r="DG9" s="20">
        <v>5</v>
      </c>
      <c r="DH9" s="20">
        <v>134</v>
      </c>
      <c r="DI9" s="20">
        <v>171.5</v>
      </c>
      <c r="DJ9" s="20">
        <v>48</v>
      </c>
      <c r="DK9" s="20">
        <v>32</v>
      </c>
      <c r="DL9" s="20">
        <v>367.5</v>
      </c>
      <c r="DM9" s="20">
        <v>17.5</v>
      </c>
      <c r="DN9" s="20">
        <v>105</v>
      </c>
      <c r="DO9" s="20">
        <v>257</v>
      </c>
      <c r="DP9" s="20">
        <v>15</v>
      </c>
      <c r="DQ9" s="20">
        <v>75</v>
      </c>
      <c r="DR9" s="20">
        <v>93</v>
      </c>
      <c r="DS9" s="20">
        <v>50</v>
      </c>
      <c r="DT9" s="20">
        <v>7</v>
      </c>
      <c r="DU9" s="20">
        <v>31</v>
      </c>
      <c r="DV9" s="20">
        <v>15</v>
      </c>
      <c r="DW9" s="20">
        <v>22</v>
      </c>
      <c r="DX9" s="20">
        <v>9</v>
      </c>
      <c r="DY9" s="20">
        <v>16.5</v>
      </c>
      <c r="DZ9" s="20">
        <v>47</v>
      </c>
      <c r="EA9" s="20">
        <v>36</v>
      </c>
      <c r="EB9" s="20">
        <v>44</v>
      </c>
      <c r="EC9" s="20">
        <v>16</v>
      </c>
      <c r="ED9" s="20">
        <v>84</v>
      </c>
      <c r="EE9" s="20">
        <v>13</v>
      </c>
      <c r="EF9" s="20">
        <v>98</v>
      </c>
      <c r="EG9" s="20">
        <v>18</v>
      </c>
      <c r="EH9" s="20">
        <v>18.5</v>
      </c>
      <c r="EI9" s="20">
        <v>1021</v>
      </c>
      <c r="EJ9" s="20">
        <v>691.5</v>
      </c>
      <c r="EK9" s="20">
        <v>46</v>
      </c>
      <c r="EL9" s="20">
        <v>35</v>
      </c>
      <c r="EM9" s="20">
        <v>22</v>
      </c>
      <c r="EN9" s="20">
        <v>72</v>
      </c>
      <c r="EO9" s="20">
        <v>27</v>
      </c>
      <c r="EP9" s="20">
        <v>34</v>
      </c>
      <c r="EQ9" s="20">
        <v>134</v>
      </c>
      <c r="ER9" s="20">
        <v>24</v>
      </c>
      <c r="ES9" s="20">
        <v>16.5</v>
      </c>
      <c r="ET9" s="20">
        <v>10</v>
      </c>
      <c r="EU9" s="20">
        <v>52</v>
      </c>
      <c r="EV9" s="20">
        <v>7</v>
      </c>
      <c r="EW9" s="20">
        <v>45</v>
      </c>
      <c r="EX9" s="20">
        <v>14.5</v>
      </c>
      <c r="EY9" s="20">
        <v>15</v>
      </c>
      <c r="EZ9" s="20">
        <v>9</v>
      </c>
      <c r="FA9" s="20">
        <v>228</v>
      </c>
      <c r="FB9" s="20">
        <v>17</v>
      </c>
      <c r="FC9" s="20">
        <v>115.5</v>
      </c>
      <c r="FD9" s="20">
        <v>25</v>
      </c>
      <c r="FE9" s="20">
        <v>7</v>
      </c>
      <c r="FF9" s="20">
        <v>14.5</v>
      </c>
      <c r="FG9" s="20">
        <v>5</v>
      </c>
      <c r="FH9" s="20">
        <v>3</v>
      </c>
      <c r="FI9" s="20">
        <v>123</v>
      </c>
      <c r="FJ9" s="20">
        <v>156</v>
      </c>
      <c r="FK9" s="20">
        <v>203</v>
      </c>
      <c r="FL9" s="20">
        <v>697</v>
      </c>
      <c r="FM9" s="20">
        <v>273</v>
      </c>
      <c r="FN9" s="20">
        <v>1735.5</v>
      </c>
      <c r="FO9" s="20">
        <v>78</v>
      </c>
      <c r="FP9" s="20">
        <v>148</v>
      </c>
      <c r="FQ9" s="20">
        <v>68</v>
      </c>
      <c r="FR9" s="20">
        <v>11</v>
      </c>
      <c r="FS9" s="20">
        <v>9</v>
      </c>
      <c r="FT9" s="20">
        <v>5</v>
      </c>
      <c r="FU9" s="20">
        <v>63.5</v>
      </c>
      <c r="FV9" s="20">
        <v>52</v>
      </c>
      <c r="FW9" s="20">
        <v>7</v>
      </c>
      <c r="FX9" s="20">
        <v>5</v>
      </c>
      <c r="FY9" s="18"/>
      <c r="FZ9" s="18">
        <f t="shared" ref="FZ9:FZ17" si="0">SUM(C9:FX9)</f>
        <v>55371</v>
      </c>
      <c r="GA9" s="18"/>
      <c r="GB9" s="18"/>
      <c r="GC9" s="6"/>
      <c r="GD9" s="18"/>
      <c r="GE9" s="18"/>
      <c r="GF9" s="18"/>
      <c r="GG9" s="7"/>
      <c r="GH9" s="7"/>
      <c r="GI9" s="7"/>
      <c r="GJ9" s="7"/>
      <c r="GK9" s="7"/>
      <c r="GL9" s="7"/>
      <c r="GM9" s="7"/>
    </row>
    <row r="10" spans="1:256" x14ac:dyDescent="0.35">
      <c r="A10" s="6" t="s">
        <v>433</v>
      </c>
      <c r="B10" s="7" t="s">
        <v>434</v>
      </c>
      <c r="C10" s="19">
        <v>0</v>
      </c>
      <c r="D10" s="20">
        <v>0</v>
      </c>
      <c r="E10" s="20">
        <v>1</v>
      </c>
      <c r="F10" s="20">
        <v>0</v>
      </c>
      <c r="G10" s="20">
        <v>0</v>
      </c>
      <c r="H10" s="20">
        <v>0</v>
      </c>
      <c r="I10" s="20">
        <v>0.5</v>
      </c>
      <c r="J10" s="20">
        <v>0</v>
      </c>
      <c r="K10" s="20">
        <v>0</v>
      </c>
      <c r="L10" s="20">
        <v>0</v>
      </c>
      <c r="M10" s="20">
        <v>0</v>
      </c>
      <c r="N10" s="20">
        <v>21.5</v>
      </c>
      <c r="O10" s="20">
        <v>0</v>
      </c>
      <c r="P10" s="20">
        <v>0</v>
      </c>
      <c r="Q10" s="20">
        <v>31</v>
      </c>
      <c r="R10" s="20">
        <v>0</v>
      </c>
      <c r="S10" s="20">
        <v>5</v>
      </c>
      <c r="T10" s="20">
        <v>0</v>
      </c>
      <c r="U10" s="20">
        <v>0</v>
      </c>
      <c r="V10" s="20">
        <v>0.5</v>
      </c>
      <c r="W10" s="20">
        <v>5.5</v>
      </c>
      <c r="X10" s="20">
        <v>0</v>
      </c>
      <c r="Y10" s="20">
        <v>0</v>
      </c>
      <c r="Z10" s="20">
        <v>0</v>
      </c>
      <c r="AA10" s="20">
        <v>27.5</v>
      </c>
      <c r="AB10" s="20">
        <v>1</v>
      </c>
      <c r="AC10" s="20">
        <v>0</v>
      </c>
      <c r="AD10" s="20">
        <v>0.5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3.5</v>
      </c>
      <c r="AP10" s="20">
        <v>0.5</v>
      </c>
      <c r="AQ10" s="20">
        <v>0</v>
      </c>
      <c r="AR10" s="20">
        <v>91</v>
      </c>
      <c r="AS10" s="20">
        <v>0</v>
      </c>
      <c r="AT10" s="20">
        <v>15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14</v>
      </c>
      <c r="BA10" s="20">
        <v>0</v>
      </c>
      <c r="BB10" s="20">
        <v>0.5</v>
      </c>
      <c r="BC10" s="20">
        <v>34.5</v>
      </c>
      <c r="BD10" s="20">
        <v>0</v>
      </c>
      <c r="BE10" s="20">
        <v>0</v>
      </c>
      <c r="BF10" s="20">
        <v>185.5</v>
      </c>
      <c r="BG10" s="20">
        <v>0</v>
      </c>
      <c r="BH10" s="20">
        <v>0</v>
      </c>
      <c r="BI10" s="20">
        <v>0</v>
      </c>
      <c r="BJ10" s="20">
        <v>18.5</v>
      </c>
      <c r="BK10" s="20">
        <v>227.5</v>
      </c>
      <c r="BL10" s="20">
        <v>0</v>
      </c>
      <c r="BM10" s="20">
        <v>0</v>
      </c>
      <c r="BN10" s="20">
        <v>0.5</v>
      </c>
      <c r="BO10" s="20">
        <v>0</v>
      </c>
      <c r="BP10" s="20">
        <v>0</v>
      </c>
      <c r="BQ10" s="20">
        <v>0</v>
      </c>
      <c r="BR10" s="20">
        <v>0.5</v>
      </c>
      <c r="BS10" s="20">
        <v>0</v>
      </c>
      <c r="BT10" s="20">
        <v>0</v>
      </c>
      <c r="BU10" s="20">
        <v>0</v>
      </c>
      <c r="BV10" s="20">
        <v>0</v>
      </c>
      <c r="BW10" s="20">
        <v>1</v>
      </c>
      <c r="BX10" s="20">
        <v>0</v>
      </c>
      <c r="BY10" s="20">
        <v>0</v>
      </c>
      <c r="BZ10" s="20">
        <v>0</v>
      </c>
      <c r="CA10" s="20">
        <v>0</v>
      </c>
      <c r="CB10" s="20">
        <v>73</v>
      </c>
      <c r="CC10" s="20">
        <v>0</v>
      </c>
      <c r="CD10" s="20">
        <v>11.5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6.5</v>
      </c>
      <c r="CL10" s="20">
        <v>1</v>
      </c>
      <c r="CM10" s="20">
        <v>7.5</v>
      </c>
      <c r="CN10" s="20">
        <v>211.5</v>
      </c>
      <c r="CO10" s="20">
        <v>25</v>
      </c>
      <c r="CP10" s="20">
        <v>1.5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12</v>
      </c>
      <c r="DG10" s="20">
        <v>0</v>
      </c>
      <c r="DH10" s="20">
        <v>0</v>
      </c>
      <c r="DI10" s="20">
        <v>1.5</v>
      </c>
      <c r="DJ10" s="20">
        <v>0</v>
      </c>
      <c r="DK10" s="20">
        <v>0</v>
      </c>
      <c r="DL10" s="20">
        <v>0.5</v>
      </c>
      <c r="DM10" s="20">
        <v>0.5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0.5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5.5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4.5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8.5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18"/>
      <c r="FZ10" s="18">
        <f t="shared" si="0"/>
        <v>1057.5</v>
      </c>
      <c r="GA10" s="18"/>
      <c r="GB10" s="18"/>
      <c r="GC10" s="6"/>
      <c r="GD10" s="18"/>
      <c r="GE10" s="18"/>
      <c r="GF10" s="18"/>
      <c r="GG10" s="7"/>
      <c r="GH10" s="7"/>
      <c r="GI10" s="7"/>
      <c r="GJ10" s="7"/>
      <c r="GK10" s="7"/>
      <c r="GL10" s="7"/>
      <c r="GM10" s="7"/>
    </row>
    <row r="11" spans="1:256" x14ac:dyDescent="0.35">
      <c r="A11" s="6" t="s">
        <v>435</v>
      </c>
      <c r="B11" s="7" t="s">
        <v>436</v>
      </c>
      <c r="C11" s="21">
        <f>C8+C9</f>
        <v>6556</v>
      </c>
      <c r="D11" s="21">
        <f t="shared" ref="D11:BO11" si="1">D8+D9</f>
        <v>32918.5</v>
      </c>
      <c r="E11" s="21">
        <f t="shared" si="1"/>
        <v>4641</v>
      </c>
      <c r="F11" s="21">
        <f t="shared" si="1"/>
        <v>22689.5</v>
      </c>
      <c r="G11" s="21">
        <f t="shared" si="1"/>
        <v>1526</v>
      </c>
      <c r="H11" s="21">
        <f t="shared" si="1"/>
        <v>1109</v>
      </c>
      <c r="I11" s="21">
        <f t="shared" si="1"/>
        <v>6612.5</v>
      </c>
      <c r="J11" s="21">
        <f t="shared" si="1"/>
        <v>2012</v>
      </c>
      <c r="K11" s="21">
        <f t="shared" si="1"/>
        <v>270</v>
      </c>
      <c r="L11" s="21">
        <f t="shared" si="1"/>
        <v>2099.5</v>
      </c>
      <c r="M11" s="21">
        <f t="shared" si="1"/>
        <v>911</v>
      </c>
      <c r="N11" s="21">
        <f t="shared" si="1"/>
        <v>49299</v>
      </c>
      <c r="O11" s="21">
        <f t="shared" si="1"/>
        <v>12758.5</v>
      </c>
      <c r="P11" s="21">
        <f t="shared" si="1"/>
        <v>347</v>
      </c>
      <c r="Q11" s="21">
        <f t="shared" si="1"/>
        <v>36840</v>
      </c>
      <c r="R11" s="21">
        <f t="shared" si="1"/>
        <v>6074.5</v>
      </c>
      <c r="S11" s="21">
        <f t="shared" si="1"/>
        <v>1530</v>
      </c>
      <c r="T11" s="21">
        <f t="shared" si="1"/>
        <v>162</v>
      </c>
      <c r="U11" s="21">
        <f t="shared" si="1"/>
        <v>50</v>
      </c>
      <c r="V11" s="21">
        <f t="shared" si="1"/>
        <v>254.5</v>
      </c>
      <c r="W11" s="21">
        <f t="shared" si="1"/>
        <v>205.5</v>
      </c>
      <c r="X11" s="21">
        <f t="shared" si="1"/>
        <v>30</v>
      </c>
      <c r="Y11" s="21">
        <f t="shared" si="1"/>
        <v>938</v>
      </c>
      <c r="Z11" s="21">
        <f t="shared" si="1"/>
        <v>227</v>
      </c>
      <c r="AA11" s="21">
        <f t="shared" si="1"/>
        <v>30681.5</v>
      </c>
      <c r="AB11" s="21">
        <f t="shared" si="1"/>
        <v>26982.5</v>
      </c>
      <c r="AC11" s="21">
        <f t="shared" si="1"/>
        <v>910</v>
      </c>
      <c r="AD11" s="21">
        <f t="shared" si="1"/>
        <v>1260.5</v>
      </c>
      <c r="AE11" s="21">
        <f t="shared" si="1"/>
        <v>94</v>
      </c>
      <c r="AF11" s="21">
        <f t="shared" si="1"/>
        <v>172</v>
      </c>
      <c r="AG11" s="21">
        <f t="shared" si="1"/>
        <v>585</v>
      </c>
      <c r="AH11" s="21">
        <f t="shared" si="1"/>
        <v>939</v>
      </c>
      <c r="AI11" s="21">
        <f t="shared" si="1"/>
        <v>400</v>
      </c>
      <c r="AJ11" s="21">
        <f t="shared" si="1"/>
        <v>166</v>
      </c>
      <c r="AK11" s="21">
        <f t="shared" si="1"/>
        <v>156</v>
      </c>
      <c r="AL11" s="21">
        <f t="shared" si="1"/>
        <v>282</v>
      </c>
      <c r="AM11" s="21">
        <f t="shared" si="1"/>
        <v>340</v>
      </c>
      <c r="AN11" s="21">
        <f t="shared" si="1"/>
        <v>296</v>
      </c>
      <c r="AO11" s="21">
        <f t="shared" si="1"/>
        <v>4146</v>
      </c>
      <c r="AP11" s="21">
        <f t="shared" si="1"/>
        <v>82427.5</v>
      </c>
      <c r="AQ11" s="21">
        <f t="shared" si="1"/>
        <v>230.5</v>
      </c>
      <c r="AR11" s="21">
        <f t="shared" si="1"/>
        <v>59406</v>
      </c>
      <c r="AS11" s="21">
        <f t="shared" si="1"/>
        <v>6093</v>
      </c>
      <c r="AT11" s="21">
        <f t="shared" si="1"/>
        <v>2649</v>
      </c>
      <c r="AU11" s="21">
        <f t="shared" si="1"/>
        <v>305.5</v>
      </c>
      <c r="AV11" s="21">
        <f t="shared" si="1"/>
        <v>296</v>
      </c>
      <c r="AW11" s="21">
        <f t="shared" si="1"/>
        <v>254.5</v>
      </c>
      <c r="AX11" s="21">
        <f t="shared" si="1"/>
        <v>61</v>
      </c>
      <c r="AY11" s="21">
        <f t="shared" si="1"/>
        <v>422</v>
      </c>
      <c r="AZ11" s="21">
        <f t="shared" si="1"/>
        <v>12003</v>
      </c>
      <c r="BA11" s="21">
        <f t="shared" si="1"/>
        <v>8991.5</v>
      </c>
      <c r="BB11" s="21">
        <f t="shared" si="1"/>
        <v>7049</v>
      </c>
      <c r="BC11" s="21">
        <f t="shared" si="1"/>
        <v>21577</v>
      </c>
      <c r="BD11" s="21">
        <f t="shared" si="1"/>
        <v>3635</v>
      </c>
      <c r="BE11" s="21">
        <f t="shared" si="1"/>
        <v>1195</v>
      </c>
      <c r="BF11" s="21">
        <f t="shared" si="1"/>
        <v>25635</v>
      </c>
      <c r="BG11" s="21">
        <f t="shared" si="1"/>
        <v>887</v>
      </c>
      <c r="BH11" s="21">
        <f t="shared" si="1"/>
        <v>581</v>
      </c>
      <c r="BI11" s="21">
        <f t="shared" si="1"/>
        <v>247</v>
      </c>
      <c r="BJ11" s="21">
        <f t="shared" si="1"/>
        <v>6276.5</v>
      </c>
      <c r="BK11" s="21">
        <f t="shared" si="1"/>
        <v>30937.5</v>
      </c>
      <c r="BL11" s="21">
        <f t="shared" si="1"/>
        <v>62.5</v>
      </c>
      <c r="BM11" s="21">
        <f t="shared" si="1"/>
        <v>420</v>
      </c>
      <c r="BN11" s="21">
        <f t="shared" si="1"/>
        <v>3047.5</v>
      </c>
      <c r="BO11" s="21">
        <f t="shared" si="1"/>
        <v>1239</v>
      </c>
      <c r="BP11" s="21">
        <f t="shared" ref="BP11:EA11" si="2">BP8+BP9</f>
        <v>150</v>
      </c>
      <c r="BQ11" s="21">
        <f t="shared" si="2"/>
        <v>5695</v>
      </c>
      <c r="BR11" s="21">
        <f t="shared" si="2"/>
        <v>4490.5</v>
      </c>
      <c r="BS11" s="21">
        <f t="shared" si="2"/>
        <v>1096.5</v>
      </c>
      <c r="BT11" s="21">
        <f t="shared" si="2"/>
        <v>366</v>
      </c>
      <c r="BU11" s="21">
        <f t="shared" si="2"/>
        <v>417</v>
      </c>
      <c r="BV11" s="21">
        <f t="shared" si="2"/>
        <v>1227</v>
      </c>
      <c r="BW11" s="21">
        <f t="shared" si="2"/>
        <v>1979</v>
      </c>
      <c r="BX11" s="21">
        <f t="shared" si="2"/>
        <v>68</v>
      </c>
      <c r="BY11" s="21">
        <f t="shared" si="2"/>
        <v>440</v>
      </c>
      <c r="BZ11" s="21">
        <f t="shared" si="2"/>
        <v>199</v>
      </c>
      <c r="CA11" s="21">
        <f t="shared" si="2"/>
        <v>143</v>
      </c>
      <c r="CB11" s="21">
        <f t="shared" si="2"/>
        <v>71079.5</v>
      </c>
      <c r="CC11" s="21">
        <f t="shared" si="2"/>
        <v>184</v>
      </c>
      <c r="CD11" s="21">
        <f t="shared" si="2"/>
        <v>201.5</v>
      </c>
      <c r="CE11" s="21">
        <f t="shared" si="2"/>
        <v>148</v>
      </c>
      <c r="CF11" s="21">
        <f t="shared" si="2"/>
        <v>67</v>
      </c>
      <c r="CG11" s="21">
        <f t="shared" si="2"/>
        <v>193</v>
      </c>
      <c r="CH11" s="21">
        <f t="shared" si="2"/>
        <v>97.5</v>
      </c>
      <c r="CI11" s="21">
        <f t="shared" si="2"/>
        <v>686</v>
      </c>
      <c r="CJ11" s="21">
        <f t="shared" si="2"/>
        <v>845</v>
      </c>
      <c r="CK11" s="21">
        <f t="shared" si="2"/>
        <v>5001.5</v>
      </c>
      <c r="CL11" s="21">
        <f t="shared" si="2"/>
        <v>1232.5</v>
      </c>
      <c r="CM11" s="21">
        <f t="shared" si="2"/>
        <v>731.5</v>
      </c>
      <c r="CN11" s="21">
        <f t="shared" si="2"/>
        <v>28842.5</v>
      </c>
      <c r="CO11" s="21">
        <f t="shared" si="2"/>
        <v>14241</v>
      </c>
      <c r="CP11" s="21">
        <f t="shared" si="2"/>
        <v>920.5</v>
      </c>
      <c r="CQ11" s="21">
        <f t="shared" si="2"/>
        <v>738</v>
      </c>
      <c r="CR11" s="21">
        <f t="shared" si="2"/>
        <v>231</v>
      </c>
      <c r="CS11" s="21">
        <f t="shared" si="2"/>
        <v>277</v>
      </c>
      <c r="CT11" s="21">
        <f t="shared" si="2"/>
        <v>103</v>
      </c>
      <c r="CU11" s="21">
        <f t="shared" si="2"/>
        <v>404.5</v>
      </c>
      <c r="CV11" s="21">
        <f t="shared" si="2"/>
        <v>24</v>
      </c>
      <c r="CW11" s="21">
        <f t="shared" si="2"/>
        <v>206</v>
      </c>
      <c r="CX11" s="21">
        <f t="shared" si="2"/>
        <v>449.5</v>
      </c>
      <c r="CY11" s="21">
        <f t="shared" si="2"/>
        <v>32.5</v>
      </c>
      <c r="CZ11" s="21">
        <f t="shared" si="2"/>
        <v>1751</v>
      </c>
      <c r="DA11" s="21">
        <f t="shared" si="2"/>
        <v>192</v>
      </c>
      <c r="DB11" s="21">
        <f t="shared" si="2"/>
        <v>318.5</v>
      </c>
      <c r="DC11" s="21">
        <f t="shared" si="2"/>
        <v>183</v>
      </c>
      <c r="DD11" s="21">
        <f t="shared" si="2"/>
        <v>152</v>
      </c>
      <c r="DE11" s="21">
        <f t="shared" si="2"/>
        <v>287.5</v>
      </c>
      <c r="DF11" s="21">
        <f t="shared" si="2"/>
        <v>18776</v>
      </c>
      <c r="DG11" s="21">
        <f t="shared" si="2"/>
        <v>104</v>
      </c>
      <c r="DH11" s="21">
        <f t="shared" si="2"/>
        <v>1759</v>
      </c>
      <c r="DI11" s="21">
        <f t="shared" si="2"/>
        <v>2378.5</v>
      </c>
      <c r="DJ11" s="21">
        <f t="shared" si="2"/>
        <v>638</v>
      </c>
      <c r="DK11" s="21">
        <f t="shared" si="2"/>
        <v>500</v>
      </c>
      <c r="DL11" s="21">
        <f t="shared" si="2"/>
        <v>5704.5</v>
      </c>
      <c r="DM11" s="21">
        <f t="shared" si="2"/>
        <v>226.5</v>
      </c>
      <c r="DN11" s="21">
        <f t="shared" si="2"/>
        <v>1320</v>
      </c>
      <c r="DO11" s="21">
        <f t="shared" si="2"/>
        <v>3248</v>
      </c>
      <c r="DP11" s="21">
        <f t="shared" si="2"/>
        <v>190</v>
      </c>
      <c r="DQ11" s="21">
        <f t="shared" si="2"/>
        <v>834</v>
      </c>
      <c r="DR11" s="21">
        <f t="shared" si="2"/>
        <v>1304.5</v>
      </c>
      <c r="DS11" s="21">
        <f t="shared" si="2"/>
        <v>579</v>
      </c>
      <c r="DT11" s="21">
        <f t="shared" si="2"/>
        <v>169.5</v>
      </c>
      <c r="DU11" s="21">
        <f t="shared" si="2"/>
        <v>361</v>
      </c>
      <c r="DV11" s="21">
        <f t="shared" si="2"/>
        <v>214</v>
      </c>
      <c r="DW11" s="21">
        <f t="shared" si="2"/>
        <v>300</v>
      </c>
      <c r="DX11" s="21">
        <f t="shared" si="2"/>
        <v>154</v>
      </c>
      <c r="DY11" s="21">
        <f t="shared" si="2"/>
        <v>293.5</v>
      </c>
      <c r="DZ11" s="21">
        <f t="shared" si="2"/>
        <v>686</v>
      </c>
      <c r="EA11" s="21">
        <f t="shared" si="2"/>
        <v>519</v>
      </c>
      <c r="EB11" s="21">
        <f t="shared" ref="EB11:FX11" si="3">EB8+EB9</f>
        <v>519</v>
      </c>
      <c r="EC11" s="21">
        <f t="shared" si="3"/>
        <v>277.5</v>
      </c>
      <c r="ED11" s="21">
        <f t="shared" si="3"/>
        <v>1517</v>
      </c>
      <c r="EE11" s="21">
        <f t="shared" si="3"/>
        <v>183.5</v>
      </c>
      <c r="EF11" s="21">
        <f t="shared" si="3"/>
        <v>1337</v>
      </c>
      <c r="EG11" s="21">
        <f t="shared" si="3"/>
        <v>243</v>
      </c>
      <c r="EH11" s="21">
        <f t="shared" si="3"/>
        <v>243.5</v>
      </c>
      <c r="EI11" s="21">
        <f t="shared" si="3"/>
        <v>13646.5</v>
      </c>
      <c r="EJ11" s="21">
        <f t="shared" si="3"/>
        <v>10248.5</v>
      </c>
      <c r="EK11" s="21">
        <f t="shared" si="3"/>
        <v>679.5</v>
      </c>
      <c r="EL11" s="21">
        <f t="shared" si="3"/>
        <v>474.5</v>
      </c>
      <c r="EM11" s="21">
        <f t="shared" si="3"/>
        <v>366</v>
      </c>
      <c r="EN11" s="21">
        <f t="shared" si="3"/>
        <v>944</v>
      </c>
      <c r="EO11" s="21">
        <f t="shared" si="3"/>
        <v>292</v>
      </c>
      <c r="EP11" s="21">
        <f t="shared" si="3"/>
        <v>417</v>
      </c>
      <c r="EQ11" s="21">
        <f t="shared" si="3"/>
        <v>2430.5</v>
      </c>
      <c r="ER11" s="21">
        <f t="shared" si="3"/>
        <v>316</v>
      </c>
      <c r="ES11" s="21">
        <f t="shared" si="3"/>
        <v>180.5</v>
      </c>
      <c r="ET11" s="21">
        <f t="shared" si="3"/>
        <v>189</v>
      </c>
      <c r="EU11" s="21">
        <f t="shared" si="3"/>
        <v>560</v>
      </c>
      <c r="EV11" s="21">
        <f t="shared" si="3"/>
        <v>75</v>
      </c>
      <c r="EW11" s="21">
        <f t="shared" si="3"/>
        <v>771</v>
      </c>
      <c r="EX11" s="21">
        <f t="shared" si="3"/>
        <v>167</v>
      </c>
      <c r="EY11" s="21">
        <f t="shared" si="3"/>
        <v>775</v>
      </c>
      <c r="EZ11" s="21">
        <f t="shared" si="3"/>
        <v>126</v>
      </c>
      <c r="FA11" s="21">
        <f t="shared" si="3"/>
        <v>3405</v>
      </c>
      <c r="FB11" s="21">
        <f t="shared" si="3"/>
        <v>275</v>
      </c>
      <c r="FC11" s="21">
        <f t="shared" si="3"/>
        <v>1725.5</v>
      </c>
      <c r="FD11" s="21">
        <f t="shared" si="3"/>
        <v>400</v>
      </c>
      <c r="FE11" s="21">
        <f t="shared" si="3"/>
        <v>80</v>
      </c>
      <c r="FF11" s="21">
        <f t="shared" si="3"/>
        <v>194.5</v>
      </c>
      <c r="FG11" s="21">
        <f t="shared" si="3"/>
        <v>122</v>
      </c>
      <c r="FH11" s="21">
        <f t="shared" si="3"/>
        <v>69</v>
      </c>
      <c r="FI11" s="21">
        <f t="shared" si="3"/>
        <v>1671</v>
      </c>
      <c r="FJ11" s="21">
        <f t="shared" si="3"/>
        <v>2033</v>
      </c>
      <c r="FK11" s="21">
        <f t="shared" si="3"/>
        <v>2572</v>
      </c>
      <c r="FL11" s="21">
        <f t="shared" si="3"/>
        <v>8294</v>
      </c>
      <c r="FM11" s="21">
        <f t="shared" si="3"/>
        <v>3886</v>
      </c>
      <c r="FN11" s="21">
        <f t="shared" si="3"/>
        <v>22183.5</v>
      </c>
      <c r="FO11" s="21">
        <f t="shared" si="3"/>
        <v>1077</v>
      </c>
      <c r="FP11" s="21">
        <f t="shared" si="3"/>
        <v>2241</v>
      </c>
      <c r="FQ11" s="21">
        <f t="shared" si="3"/>
        <v>980</v>
      </c>
      <c r="FR11" s="21">
        <f t="shared" si="3"/>
        <v>165</v>
      </c>
      <c r="FS11" s="21">
        <f t="shared" si="3"/>
        <v>163</v>
      </c>
      <c r="FT11" s="21">
        <f t="shared" si="3"/>
        <v>59</v>
      </c>
      <c r="FU11" s="21">
        <f t="shared" si="3"/>
        <v>783.5</v>
      </c>
      <c r="FV11" s="21">
        <f t="shared" si="3"/>
        <v>784</v>
      </c>
      <c r="FW11" s="21">
        <f t="shared" si="3"/>
        <v>142</v>
      </c>
      <c r="FX11" s="21">
        <f t="shared" si="3"/>
        <v>56.5</v>
      </c>
      <c r="FY11" s="18"/>
      <c r="FZ11" s="18">
        <f t="shared" si="0"/>
        <v>810090.5</v>
      </c>
      <c r="GA11" s="18"/>
      <c r="GB11" s="18"/>
      <c r="GC11" s="18"/>
      <c r="GD11" s="18"/>
      <c r="GE11" s="18"/>
      <c r="GF11" s="18"/>
      <c r="GG11" s="7"/>
      <c r="GH11" s="7"/>
      <c r="GI11" s="7"/>
      <c r="GJ11" s="7"/>
      <c r="GK11" s="7"/>
      <c r="GL11" s="7"/>
      <c r="GM11" s="7"/>
    </row>
    <row r="12" spans="1:256" x14ac:dyDescent="0.35">
      <c r="A12" s="6" t="s">
        <v>437</v>
      </c>
      <c r="B12" s="7" t="s">
        <v>438</v>
      </c>
      <c r="C12" s="22">
        <v>167</v>
      </c>
      <c r="D12" s="21">
        <v>424</v>
      </c>
      <c r="E12" s="21">
        <v>0</v>
      </c>
      <c r="F12" s="21">
        <v>1648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5567.5</v>
      </c>
      <c r="S12" s="21">
        <v>6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512</v>
      </c>
      <c r="Z12" s="21">
        <v>0</v>
      </c>
      <c r="AA12" s="21">
        <v>325.5</v>
      </c>
      <c r="AB12" s="21">
        <v>215.5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104.5</v>
      </c>
      <c r="AP12" s="21">
        <v>579</v>
      </c>
      <c r="AQ12" s="21">
        <v>0</v>
      </c>
      <c r="AR12" s="21">
        <v>1356.5</v>
      </c>
      <c r="AS12" s="21">
        <v>0</v>
      </c>
      <c r="AT12" s="21">
        <v>250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120</v>
      </c>
      <c r="BA12" s="21">
        <v>238</v>
      </c>
      <c r="BB12" s="21">
        <v>0</v>
      </c>
      <c r="BC12" s="21">
        <v>522</v>
      </c>
      <c r="BD12" s="21">
        <v>0</v>
      </c>
      <c r="BE12" s="21">
        <v>0</v>
      </c>
      <c r="BF12" s="21">
        <v>1127.5</v>
      </c>
      <c r="BG12" s="21">
        <v>0</v>
      </c>
      <c r="BH12" s="21">
        <v>27</v>
      </c>
      <c r="BI12" s="21">
        <v>0</v>
      </c>
      <c r="BJ12" s="21">
        <v>0</v>
      </c>
      <c r="BK12" s="21">
        <v>10518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  <c r="BV12" s="21">
        <v>0</v>
      </c>
      <c r="BW12" s="21">
        <v>0</v>
      </c>
      <c r="BX12" s="21">
        <v>0</v>
      </c>
      <c r="BY12" s="21">
        <v>0</v>
      </c>
      <c r="BZ12" s="21">
        <v>0</v>
      </c>
      <c r="CA12" s="21">
        <v>0</v>
      </c>
      <c r="CB12" s="21">
        <v>898</v>
      </c>
      <c r="CC12" s="21">
        <v>0</v>
      </c>
      <c r="CD12" s="21">
        <v>0</v>
      </c>
      <c r="CE12" s="21">
        <v>0</v>
      </c>
      <c r="CF12" s="21">
        <v>0</v>
      </c>
      <c r="CG12" s="21">
        <v>0</v>
      </c>
      <c r="CH12" s="21">
        <v>0</v>
      </c>
      <c r="CI12" s="21">
        <v>0</v>
      </c>
      <c r="CJ12" s="21">
        <v>0</v>
      </c>
      <c r="CK12" s="21">
        <v>747</v>
      </c>
      <c r="CL12" s="21">
        <v>7.5</v>
      </c>
      <c r="CM12" s="21">
        <v>25.5</v>
      </c>
      <c r="CN12" s="21">
        <v>293</v>
      </c>
      <c r="CO12" s="21">
        <v>0</v>
      </c>
      <c r="CP12" s="21">
        <v>0</v>
      </c>
      <c r="CQ12" s="21">
        <v>0</v>
      </c>
      <c r="CR12" s="21">
        <v>0</v>
      </c>
      <c r="CS12" s="21">
        <v>0</v>
      </c>
      <c r="CT12" s="21">
        <v>0</v>
      </c>
      <c r="CU12" s="21">
        <v>331</v>
      </c>
      <c r="CV12" s="21">
        <v>0</v>
      </c>
      <c r="CW12" s="21">
        <v>0</v>
      </c>
      <c r="CX12" s="21">
        <v>0</v>
      </c>
      <c r="CY12" s="21">
        <v>0</v>
      </c>
      <c r="CZ12" s="21">
        <v>0</v>
      </c>
      <c r="DA12" s="21">
        <v>0</v>
      </c>
      <c r="DB12" s="21">
        <v>0</v>
      </c>
      <c r="DC12" s="21">
        <v>0</v>
      </c>
      <c r="DD12" s="21">
        <v>0</v>
      </c>
      <c r="DE12" s="21">
        <v>0</v>
      </c>
      <c r="DF12" s="21">
        <v>0</v>
      </c>
      <c r="DG12" s="21">
        <v>0</v>
      </c>
      <c r="DH12" s="21">
        <v>0</v>
      </c>
      <c r="DI12" s="21">
        <v>4</v>
      </c>
      <c r="DJ12" s="21">
        <v>1</v>
      </c>
      <c r="DK12" s="21">
        <v>0</v>
      </c>
      <c r="DL12" s="21">
        <v>0</v>
      </c>
      <c r="DM12" s="21">
        <v>0</v>
      </c>
      <c r="DN12" s="21">
        <v>0</v>
      </c>
      <c r="DO12" s="21">
        <v>0</v>
      </c>
      <c r="DP12" s="21">
        <v>0</v>
      </c>
      <c r="DQ12" s="21">
        <v>0</v>
      </c>
      <c r="DR12" s="21">
        <v>0</v>
      </c>
      <c r="DS12" s="21">
        <v>0</v>
      </c>
      <c r="DT12" s="21">
        <v>0</v>
      </c>
      <c r="DU12" s="21">
        <v>0</v>
      </c>
      <c r="DV12" s="21">
        <v>0</v>
      </c>
      <c r="DW12" s="21">
        <v>0</v>
      </c>
      <c r="DX12" s="21">
        <v>0</v>
      </c>
      <c r="DY12" s="21">
        <v>0</v>
      </c>
      <c r="DZ12" s="21">
        <v>0</v>
      </c>
      <c r="EA12" s="21">
        <v>0</v>
      </c>
      <c r="EB12" s="21">
        <v>17</v>
      </c>
      <c r="EC12" s="21">
        <v>0</v>
      </c>
      <c r="ED12" s="21">
        <v>0</v>
      </c>
      <c r="EE12" s="21">
        <v>0</v>
      </c>
      <c r="EF12" s="21">
        <v>0</v>
      </c>
      <c r="EG12" s="21">
        <v>0</v>
      </c>
      <c r="EH12" s="21">
        <v>0</v>
      </c>
      <c r="EI12" s="21">
        <v>0</v>
      </c>
      <c r="EJ12" s="21">
        <v>196</v>
      </c>
      <c r="EK12" s="21">
        <v>0</v>
      </c>
      <c r="EL12" s="21">
        <v>0</v>
      </c>
      <c r="EM12" s="21">
        <v>0</v>
      </c>
      <c r="EN12" s="21">
        <v>55</v>
      </c>
      <c r="EO12" s="21">
        <v>0</v>
      </c>
      <c r="EP12" s="21">
        <v>0</v>
      </c>
      <c r="EQ12" s="21">
        <v>0</v>
      </c>
      <c r="ER12" s="21">
        <v>0</v>
      </c>
      <c r="ES12" s="21">
        <v>0</v>
      </c>
      <c r="ET12" s="21">
        <v>0</v>
      </c>
      <c r="EU12" s="21">
        <v>0</v>
      </c>
      <c r="EV12" s="21">
        <v>0</v>
      </c>
      <c r="EW12" s="21">
        <v>0</v>
      </c>
      <c r="EX12" s="21">
        <v>0</v>
      </c>
      <c r="EY12" s="21">
        <v>565</v>
      </c>
      <c r="EZ12" s="21">
        <v>0</v>
      </c>
      <c r="FA12" s="21">
        <v>0</v>
      </c>
      <c r="FB12" s="21">
        <v>0</v>
      </c>
      <c r="FC12" s="21">
        <v>0</v>
      </c>
      <c r="FD12" s="21">
        <v>0</v>
      </c>
      <c r="FE12" s="21">
        <v>0</v>
      </c>
      <c r="FF12" s="21">
        <v>0</v>
      </c>
      <c r="FG12" s="21">
        <v>0</v>
      </c>
      <c r="FH12" s="21">
        <v>0</v>
      </c>
      <c r="FI12" s="21">
        <v>0</v>
      </c>
      <c r="FJ12" s="21">
        <v>0</v>
      </c>
      <c r="FK12" s="21">
        <v>0</v>
      </c>
      <c r="FL12" s="21">
        <v>0</v>
      </c>
      <c r="FM12" s="21">
        <v>0</v>
      </c>
      <c r="FN12" s="21">
        <v>281</v>
      </c>
      <c r="FO12" s="21">
        <v>0</v>
      </c>
      <c r="FP12" s="21">
        <v>0</v>
      </c>
      <c r="FQ12" s="21">
        <v>0</v>
      </c>
      <c r="FR12" s="21">
        <v>0</v>
      </c>
      <c r="FS12" s="21">
        <v>0</v>
      </c>
      <c r="FT12" s="21">
        <v>0</v>
      </c>
      <c r="FU12" s="21">
        <v>0</v>
      </c>
      <c r="FV12" s="21">
        <v>0</v>
      </c>
      <c r="FW12" s="21">
        <v>0</v>
      </c>
      <c r="FX12" s="21">
        <v>0</v>
      </c>
      <c r="FY12" s="20"/>
      <c r="FZ12" s="18">
        <f t="shared" si="0"/>
        <v>27129</v>
      </c>
      <c r="GA12" s="18"/>
      <c r="GB12" s="18"/>
      <c r="GC12" s="18"/>
      <c r="GD12" s="18"/>
      <c r="GE12" s="18"/>
      <c r="GF12" s="18"/>
      <c r="GG12" s="7"/>
      <c r="GH12" s="7"/>
      <c r="GI12" s="7"/>
      <c r="GJ12" s="7"/>
      <c r="GK12" s="7"/>
      <c r="GL12" s="7"/>
      <c r="GM12" s="7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x14ac:dyDescent="0.35">
      <c r="A13" s="6" t="s">
        <v>439</v>
      </c>
      <c r="B13" s="7" t="s">
        <v>440</v>
      </c>
      <c r="C13" s="24">
        <v>2</v>
      </c>
      <c r="D13" s="25">
        <v>36.5</v>
      </c>
      <c r="E13" s="25">
        <v>0</v>
      </c>
      <c r="F13" s="25">
        <v>4</v>
      </c>
      <c r="G13" s="25">
        <v>2</v>
      </c>
      <c r="H13" s="25">
        <v>2</v>
      </c>
      <c r="I13" s="25">
        <v>16.5</v>
      </c>
      <c r="J13" s="25">
        <v>0</v>
      </c>
      <c r="K13" s="25">
        <v>0</v>
      </c>
      <c r="L13" s="25">
        <v>23.5</v>
      </c>
      <c r="M13" s="25">
        <v>6</v>
      </c>
      <c r="N13" s="25">
        <v>145.5</v>
      </c>
      <c r="O13" s="25">
        <v>63</v>
      </c>
      <c r="P13" s="25">
        <v>0</v>
      </c>
      <c r="Q13" s="25">
        <v>148</v>
      </c>
      <c r="R13" s="25">
        <v>2</v>
      </c>
      <c r="S13" s="25">
        <v>0</v>
      </c>
      <c r="T13" s="25">
        <v>0</v>
      </c>
      <c r="U13" s="25">
        <v>0</v>
      </c>
      <c r="V13" s="25">
        <v>0</v>
      </c>
      <c r="W13" s="25">
        <v>1</v>
      </c>
      <c r="X13" s="25">
        <v>0</v>
      </c>
      <c r="Y13" s="25">
        <v>0</v>
      </c>
      <c r="Z13" s="25">
        <v>1</v>
      </c>
      <c r="AA13" s="25">
        <v>66.5</v>
      </c>
      <c r="AB13" s="25">
        <v>50.5</v>
      </c>
      <c r="AC13" s="25">
        <v>0</v>
      </c>
      <c r="AD13" s="25">
        <v>2</v>
      </c>
      <c r="AE13" s="25">
        <v>0</v>
      </c>
      <c r="AF13" s="25">
        <v>0</v>
      </c>
      <c r="AG13" s="25">
        <v>2.5</v>
      </c>
      <c r="AH13" s="25">
        <v>0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4</v>
      </c>
      <c r="AP13" s="25">
        <v>202</v>
      </c>
      <c r="AQ13" s="25">
        <v>1</v>
      </c>
      <c r="AR13" s="25">
        <v>79</v>
      </c>
      <c r="AS13" s="25">
        <v>22</v>
      </c>
      <c r="AT13" s="25">
        <v>6</v>
      </c>
      <c r="AU13" s="25">
        <v>0</v>
      </c>
      <c r="AV13" s="25">
        <v>0</v>
      </c>
      <c r="AW13" s="25">
        <v>1</v>
      </c>
      <c r="AX13" s="25">
        <v>0</v>
      </c>
      <c r="AY13" s="25">
        <v>4</v>
      </c>
      <c r="AZ13" s="25">
        <v>0</v>
      </c>
      <c r="BA13" s="25">
        <v>7</v>
      </c>
      <c r="BB13" s="25">
        <v>14</v>
      </c>
      <c r="BC13" s="25">
        <v>26.5</v>
      </c>
      <c r="BD13" s="25">
        <v>5</v>
      </c>
      <c r="BE13" s="25">
        <v>0</v>
      </c>
      <c r="BF13" s="25">
        <v>36</v>
      </c>
      <c r="BG13" s="25">
        <v>0</v>
      </c>
      <c r="BH13" s="25">
        <v>13.5</v>
      </c>
      <c r="BI13" s="25">
        <v>0</v>
      </c>
      <c r="BJ13" s="25">
        <v>24</v>
      </c>
      <c r="BK13" s="25">
        <v>129.5</v>
      </c>
      <c r="BL13" s="25">
        <v>6.5</v>
      </c>
      <c r="BM13" s="25">
        <v>4</v>
      </c>
      <c r="BN13" s="25">
        <v>55</v>
      </c>
      <c r="BO13" s="25">
        <v>2.5</v>
      </c>
      <c r="BP13" s="25">
        <v>0</v>
      </c>
      <c r="BQ13" s="25">
        <v>1.5</v>
      </c>
      <c r="BR13" s="25">
        <v>0</v>
      </c>
      <c r="BS13" s="25">
        <v>0</v>
      </c>
      <c r="BT13" s="25">
        <v>1</v>
      </c>
      <c r="BU13" s="25">
        <v>2</v>
      </c>
      <c r="BV13" s="25">
        <v>0</v>
      </c>
      <c r="BW13" s="25">
        <v>0</v>
      </c>
      <c r="BX13" s="25">
        <v>0</v>
      </c>
      <c r="BY13" s="25">
        <v>0</v>
      </c>
      <c r="BZ13" s="25">
        <v>0</v>
      </c>
      <c r="CA13" s="25">
        <v>0</v>
      </c>
      <c r="CB13" s="25">
        <v>212</v>
      </c>
      <c r="CC13" s="25">
        <v>0</v>
      </c>
      <c r="CD13" s="25">
        <v>0</v>
      </c>
      <c r="CE13" s="25">
        <v>0</v>
      </c>
      <c r="CF13" s="25">
        <v>0</v>
      </c>
      <c r="CG13" s="25">
        <v>0</v>
      </c>
      <c r="CH13" s="25">
        <v>0</v>
      </c>
      <c r="CI13" s="25">
        <v>0</v>
      </c>
      <c r="CJ13" s="25">
        <v>2</v>
      </c>
      <c r="CK13" s="25">
        <v>0</v>
      </c>
      <c r="CL13" s="25">
        <v>3</v>
      </c>
      <c r="CM13" s="25">
        <v>1</v>
      </c>
      <c r="CN13" s="25">
        <v>183</v>
      </c>
      <c r="CO13" s="25">
        <v>75.5</v>
      </c>
      <c r="CP13" s="25">
        <v>7</v>
      </c>
      <c r="CQ13" s="25">
        <v>2</v>
      </c>
      <c r="CR13" s="25">
        <v>0</v>
      </c>
      <c r="CS13" s="25">
        <v>0</v>
      </c>
      <c r="CT13" s="25">
        <v>0</v>
      </c>
      <c r="CU13" s="25">
        <v>1</v>
      </c>
      <c r="CV13" s="25">
        <v>0</v>
      </c>
      <c r="CW13" s="25">
        <v>0</v>
      </c>
      <c r="CX13" s="25">
        <v>0</v>
      </c>
      <c r="CY13" s="25">
        <v>0</v>
      </c>
      <c r="CZ13" s="25">
        <v>0</v>
      </c>
      <c r="DA13" s="25">
        <v>1</v>
      </c>
      <c r="DB13" s="25">
        <v>0</v>
      </c>
      <c r="DC13" s="25">
        <v>0</v>
      </c>
      <c r="DD13" s="25">
        <v>0</v>
      </c>
      <c r="DE13" s="25">
        <v>0</v>
      </c>
      <c r="DF13" s="25">
        <v>43.5</v>
      </c>
      <c r="DG13" s="25">
        <v>0</v>
      </c>
      <c r="DH13" s="25">
        <v>0</v>
      </c>
      <c r="DI13" s="25">
        <v>4.5</v>
      </c>
      <c r="DJ13" s="25">
        <v>0</v>
      </c>
      <c r="DK13" s="25">
        <v>0</v>
      </c>
      <c r="DL13" s="25">
        <v>6</v>
      </c>
      <c r="DM13" s="25">
        <v>0</v>
      </c>
      <c r="DN13" s="25">
        <v>2</v>
      </c>
      <c r="DO13" s="25">
        <v>1</v>
      </c>
      <c r="DP13" s="25">
        <v>0</v>
      </c>
      <c r="DQ13" s="25">
        <v>0</v>
      </c>
      <c r="DR13" s="25">
        <v>0</v>
      </c>
      <c r="DS13" s="25">
        <v>0</v>
      </c>
      <c r="DT13" s="25">
        <v>0</v>
      </c>
      <c r="DU13" s="25">
        <v>0</v>
      </c>
      <c r="DV13" s="25">
        <v>0</v>
      </c>
      <c r="DW13" s="25">
        <v>0</v>
      </c>
      <c r="DX13" s="25">
        <v>0</v>
      </c>
      <c r="DY13" s="25">
        <v>0</v>
      </c>
      <c r="DZ13" s="25">
        <v>2</v>
      </c>
      <c r="EA13" s="25">
        <v>2</v>
      </c>
      <c r="EB13" s="25">
        <v>0</v>
      </c>
      <c r="EC13" s="25">
        <v>2</v>
      </c>
      <c r="ED13" s="25">
        <v>0</v>
      </c>
      <c r="EE13" s="25">
        <v>0</v>
      </c>
      <c r="EF13" s="25">
        <v>2</v>
      </c>
      <c r="EG13" s="25">
        <v>1</v>
      </c>
      <c r="EH13" s="25">
        <v>1</v>
      </c>
      <c r="EI13" s="25">
        <v>12.5</v>
      </c>
      <c r="EJ13" s="25">
        <v>32</v>
      </c>
      <c r="EK13" s="25">
        <v>0</v>
      </c>
      <c r="EL13" s="25">
        <v>0</v>
      </c>
      <c r="EM13" s="25">
        <v>1</v>
      </c>
      <c r="EN13" s="25">
        <v>0</v>
      </c>
      <c r="EO13" s="25">
        <v>0</v>
      </c>
      <c r="EP13" s="25">
        <v>0</v>
      </c>
      <c r="EQ13" s="25">
        <v>0</v>
      </c>
      <c r="ER13" s="25">
        <v>0</v>
      </c>
      <c r="ES13" s="25">
        <v>0</v>
      </c>
      <c r="ET13" s="25">
        <v>0</v>
      </c>
      <c r="EU13" s="25">
        <v>2</v>
      </c>
      <c r="EV13" s="25">
        <v>5</v>
      </c>
      <c r="EW13" s="25">
        <v>0</v>
      </c>
      <c r="EX13" s="25">
        <v>0</v>
      </c>
      <c r="EY13" s="25">
        <v>0</v>
      </c>
      <c r="EZ13" s="25">
        <v>0</v>
      </c>
      <c r="FA13" s="25">
        <v>9.5</v>
      </c>
      <c r="FB13" s="25">
        <v>0</v>
      </c>
      <c r="FC13" s="25">
        <v>9.5</v>
      </c>
      <c r="FD13" s="25">
        <v>1</v>
      </c>
      <c r="FE13" s="25">
        <v>0</v>
      </c>
      <c r="FF13" s="25">
        <v>0</v>
      </c>
      <c r="FG13" s="25">
        <v>0</v>
      </c>
      <c r="FH13" s="25">
        <v>0</v>
      </c>
      <c r="FI13" s="25">
        <v>0</v>
      </c>
      <c r="FJ13" s="25">
        <v>0</v>
      </c>
      <c r="FK13" s="25">
        <v>0</v>
      </c>
      <c r="FL13" s="25">
        <v>0</v>
      </c>
      <c r="FM13" s="25">
        <v>5</v>
      </c>
      <c r="FN13" s="25">
        <v>34.5</v>
      </c>
      <c r="FO13" s="25">
        <v>1</v>
      </c>
      <c r="FP13" s="25">
        <v>0</v>
      </c>
      <c r="FQ13" s="25">
        <v>0</v>
      </c>
      <c r="FR13" s="25">
        <v>0</v>
      </c>
      <c r="FS13" s="25">
        <v>0</v>
      </c>
      <c r="FT13" s="25">
        <v>0</v>
      </c>
      <c r="FU13" s="25">
        <v>0</v>
      </c>
      <c r="FV13" s="25">
        <v>2</v>
      </c>
      <c r="FW13" s="25">
        <v>0</v>
      </c>
      <c r="FX13" s="25">
        <v>0</v>
      </c>
      <c r="FY13" s="25"/>
      <c r="FZ13" s="18">
        <f t="shared" si="0"/>
        <v>1891</v>
      </c>
      <c r="GA13" s="18"/>
      <c r="GB13" s="18"/>
      <c r="GC13" s="18"/>
      <c r="GD13" s="18"/>
      <c r="GE13" s="18"/>
      <c r="GF13" s="18"/>
      <c r="GG13" s="7"/>
      <c r="GH13" s="7"/>
      <c r="GI13" s="7"/>
      <c r="GJ13" s="7"/>
      <c r="GK13" s="7"/>
      <c r="GL13" s="7"/>
      <c r="GM13" s="7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x14ac:dyDescent="0.35">
      <c r="A14" s="6" t="s">
        <v>441</v>
      </c>
      <c r="B14" s="7" t="s">
        <v>442</v>
      </c>
      <c r="C14" s="24">
        <v>0</v>
      </c>
      <c r="D14" s="25">
        <v>1</v>
      </c>
      <c r="E14" s="25">
        <v>0</v>
      </c>
      <c r="F14" s="25">
        <v>4</v>
      </c>
      <c r="G14" s="25">
        <v>0</v>
      </c>
      <c r="H14" s="25">
        <v>0</v>
      </c>
      <c r="I14" s="25">
        <v>2</v>
      </c>
      <c r="J14" s="25">
        <v>0</v>
      </c>
      <c r="K14" s="25">
        <v>0</v>
      </c>
      <c r="L14" s="25">
        <v>0</v>
      </c>
      <c r="M14" s="25">
        <v>0</v>
      </c>
      <c r="N14" s="25">
        <v>2.5</v>
      </c>
      <c r="O14" s="25">
        <v>0</v>
      </c>
      <c r="P14" s="25">
        <v>0</v>
      </c>
      <c r="Q14" s="25">
        <v>1.5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3.5</v>
      </c>
      <c r="AB14" s="25">
        <v>1</v>
      </c>
      <c r="AC14" s="25">
        <v>0</v>
      </c>
      <c r="AD14" s="25">
        <v>0</v>
      </c>
      <c r="AE14" s="25">
        <v>0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AO14" s="25">
        <v>0</v>
      </c>
      <c r="AP14" s="25">
        <v>0.5</v>
      </c>
      <c r="AQ14" s="25">
        <v>0</v>
      </c>
      <c r="AR14" s="25">
        <v>2</v>
      </c>
      <c r="AS14" s="25">
        <v>0</v>
      </c>
      <c r="AT14" s="25">
        <v>0</v>
      </c>
      <c r="AU14" s="25">
        <v>0</v>
      </c>
      <c r="AV14" s="25">
        <v>0</v>
      </c>
      <c r="AW14" s="25">
        <v>0</v>
      </c>
      <c r="AX14" s="25">
        <v>0</v>
      </c>
      <c r="AY14" s="25">
        <v>0</v>
      </c>
      <c r="AZ14" s="25"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v>0</v>
      </c>
      <c r="BF14" s="25">
        <v>0</v>
      </c>
      <c r="BG14" s="25">
        <v>0</v>
      </c>
      <c r="BH14" s="25">
        <v>0</v>
      </c>
      <c r="BI14" s="25">
        <v>0</v>
      </c>
      <c r="BJ14" s="25">
        <v>0</v>
      </c>
      <c r="BK14" s="25">
        <v>0</v>
      </c>
      <c r="BL14" s="25">
        <v>0</v>
      </c>
      <c r="BM14" s="25">
        <v>0</v>
      </c>
      <c r="BN14" s="25">
        <v>1.5</v>
      </c>
      <c r="BO14" s="25">
        <v>0</v>
      </c>
      <c r="BP14" s="25">
        <v>0</v>
      </c>
      <c r="BQ14" s="25">
        <v>0</v>
      </c>
      <c r="BR14" s="25">
        <v>0</v>
      </c>
      <c r="BS14" s="25">
        <v>0</v>
      </c>
      <c r="BT14" s="25">
        <v>0</v>
      </c>
      <c r="BU14" s="25">
        <v>0</v>
      </c>
      <c r="BV14" s="25">
        <v>0</v>
      </c>
      <c r="BW14" s="25">
        <v>0</v>
      </c>
      <c r="BX14" s="25">
        <v>0</v>
      </c>
      <c r="BY14" s="25">
        <v>0</v>
      </c>
      <c r="BZ14" s="25">
        <v>0</v>
      </c>
      <c r="CA14" s="25">
        <v>0</v>
      </c>
      <c r="CB14" s="25">
        <v>0</v>
      </c>
      <c r="CC14" s="25">
        <v>0</v>
      </c>
      <c r="CD14" s="25">
        <v>0</v>
      </c>
      <c r="CE14" s="25">
        <v>0</v>
      </c>
      <c r="CF14" s="25">
        <v>0</v>
      </c>
      <c r="CG14" s="25">
        <v>0</v>
      </c>
      <c r="CH14" s="25">
        <v>0</v>
      </c>
      <c r="CI14" s="25">
        <v>0</v>
      </c>
      <c r="CJ14" s="25">
        <v>1</v>
      </c>
      <c r="CK14" s="25">
        <v>0</v>
      </c>
      <c r="CL14" s="25">
        <v>0</v>
      </c>
      <c r="CM14" s="25">
        <v>0</v>
      </c>
      <c r="CN14" s="25">
        <v>0</v>
      </c>
      <c r="CO14" s="25">
        <v>0.5</v>
      </c>
      <c r="CP14" s="25">
        <v>0</v>
      </c>
      <c r="CQ14" s="25">
        <v>0</v>
      </c>
      <c r="CR14" s="25">
        <v>0</v>
      </c>
      <c r="CS14" s="25">
        <v>0</v>
      </c>
      <c r="CT14" s="25">
        <v>0</v>
      </c>
      <c r="CU14" s="25">
        <v>0</v>
      </c>
      <c r="CV14" s="25">
        <v>0</v>
      </c>
      <c r="CW14" s="25">
        <v>0</v>
      </c>
      <c r="CX14" s="25">
        <v>0</v>
      </c>
      <c r="CY14" s="25">
        <v>0</v>
      </c>
      <c r="CZ14" s="25">
        <v>0</v>
      </c>
      <c r="DA14" s="25">
        <v>0</v>
      </c>
      <c r="DB14" s="25">
        <v>0</v>
      </c>
      <c r="DC14" s="25">
        <v>0</v>
      </c>
      <c r="DD14" s="25">
        <v>0</v>
      </c>
      <c r="DE14" s="25">
        <v>0</v>
      </c>
      <c r="DF14" s="25">
        <v>0</v>
      </c>
      <c r="DG14" s="25">
        <v>0</v>
      </c>
      <c r="DH14" s="25">
        <v>0</v>
      </c>
      <c r="DI14" s="25">
        <v>0</v>
      </c>
      <c r="DJ14" s="25">
        <v>0</v>
      </c>
      <c r="DK14" s="25">
        <v>0</v>
      </c>
      <c r="DL14" s="25">
        <v>0</v>
      </c>
      <c r="DM14" s="25">
        <v>0</v>
      </c>
      <c r="DN14" s="25">
        <v>0</v>
      </c>
      <c r="DO14" s="25">
        <v>0</v>
      </c>
      <c r="DP14" s="25">
        <v>0</v>
      </c>
      <c r="DQ14" s="25">
        <v>0</v>
      </c>
      <c r="DR14" s="25">
        <v>0</v>
      </c>
      <c r="DS14" s="25">
        <v>0</v>
      </c>
      <c r="DT14" s="25">
        <v>0</v>
      </c>
      <c r="DU14" s="25">
        <v>0</v>
      </c>
      <c r="DV14" s="25">
        <v>0</v>
      </c>
      <c r="DW14" s="25">
        <v>0</v>
      </c>
      <c r="DX14" s="25">
        <v>0</v>
      </c>
      <c r="DY14" s="25">
        <v>0</v>
      </c>
      <c r="DZ14" s="25">
        <v>0</v>
      </c>
      <c r="EA14" s="25">
        <v>0</v>
      </c>
      <c r="EB14" s="25">
        <v>0</v>
      </c>
      <c r="EC14" s="25">
        <v>0</v>
      </c>
      <c r="ED14" s="25">
        <v>0</v>
      </c>
      <c r="EE14" s="25">
        <v>0</v>
      </c>
      <c r="EF14" s="25">
        <v>0</v>
      </c>
      <c r="EG14" s="25">
        <v>0</v>
      </c>
      <c r="EH14" s="25">
        <v>0</v>
      </c>
      <c r="EI14" s="25">
        <v>0</v>
      </c>
      <c r="EJ14" s="25">
        <v>0</v>
      </c>
      <c r="EK14" s="25">
        <v>0</v>
      </c>
      <c r="EL14" s="25">
        <v>0</v>
      </c>
      <c r="EM14" s="25">
        <v>2</v>
      </c>
      <c r="EN14" s="25">
        <v>0</v>
      </c>
      <c r="EO14" s="25">
        <v>0</v>
      </c>
      <c r="EP14" s="25">
        <v>0</v>
      </c>
      <c r="EQ14" s="25">
        <v>0</v>
      </c>
      <c r="ER14" s="25">
        <v>0</v>
      </c>
      <c r="ES14" s="25">
        <v>0</v>
      </c>
      <c r="ET14" s="25">
        <v>0</v>
      </c>
      <c r="EU14" s="25">
        <v>0</v>
      </c>
      <c r="EV14" s="25">
        <v>0</v>
      </c>
      <c r="EW14" s="25">
        <v>0</v>
      </c>
      <c r="EX14" s="25">
        <v>0</v>
      </c>
      <c r="EY14" s="25">
        <v>0</v>
      </c>
      <c r="EZ14" s="25">
        <v>0</v>
      </c>
      <c r="FA14" s="25">
        <v>0</v>
      </c>
      <c r="FB14" s="25">
        <v>0</v>
      </c>
      <c r="FC14" s="25">
        <v>0</v>
      </c>
      <c r="FD14" s="25">
        <v>0</v>
      </c>
      <c r="FE14" s="25">
        <v>0</v>
      </c>
      <c r="FF14" s="25">
        <v>0</v>
      </c>
      <c r="FG14" s="25">
        <v>0</v>
      </c>
      <c r="FH14" s="25">
        <v>0</v>
      </c>
      <c r="FI14" s="25">
        <v>0</v>
      </c>
      <c r="FJ14" s="25">
        <v>0</v>
      </c>
      <c r="FK14" s="25">
        <v>0</v>
      </c>
      <c r="FL14" s="25">
        <v>0</v>
      </c>
      <c r="FM14" s="25">
        <v>0</v>
      </c>
      <c r="FN14" s="25">
        <v>1</v>
      </c>
      <c r="FO14" s="25">
        <v>0</v>
      </c>
      <c r="FP14" s="25">
        <v>0</v>
      </c>
      <c r="FQ14" s="25">
        <v>0</v>
      </c>
      <c r="FR14" s="25">
        <v>0</v>
      </c>
      <c r="FS14" s="25">
        <v>0</v>
      </c>
      <c r="FT14" s="25">
        <v>0</v>
      </c>
      <c r="FU14" s="25">
        <v>0</v>
      </c>
      <c r="FV14" s="25">
        <v>0</v>
      </c>
      <c r="FW14" s="25">
        <v>0</v>
      </c>
      <c r="FX14" s="25">
        <v>0</v>
      </c>
      <c r="FY14" s="25">
        <v>0</v>
      </c>
      <c r="FZ14" s="18">
        <f>SUM(C14:FY14)</f>
        <v>24</v>
      </c>
      <c r="GA14" s="18"/>
      <c r="GB14" s="18"/>
      <c r="GC14" s="18"/>
      <c r="GD14" s="18"/>
      <c r="GE14" s="18"/>
      <c r="GF14" s="18"/>
      <c r="GG14" s="7"/>
      <c r="GH14" s="7"/>
      <c r="GI14" s="7"/>
      <c r="GJ14" s="7"/>
      <c r="GK14" s="7"/>
      <c r="GL14" s="7"/>
      <c r="GM14" s="7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x14ac:dyDescent="0.35">
      <c r="A15" s="6" t="s">
        <v>443</v>
      </c>
      <c r="B15" s="7" t="s">
        <v>444</v>
      </c>
      <c r="C15" s="18">
        <f>ROUND(C11-C12-C13,1)</f>
        <v>6387</v>
      </c>
      <c r="D15" s="18">
        <f t="shared" ref="D15:BO15" si="4">D11-D12-D13</f>
        <v>32458</v>
      </c>
      <c r="E15" s="18">
        <f t="shared" si="4"/>
        <v>4641</v>
      </c>
      <c r="F15" s="18">
        <f t="shared" si="4"/>
        <v>21037.5</v>
      </c>
      <c r="G15" s="18">
        <f t="shared" si="4"/>
        <v>1524</v>
      </c>
      <c r="H15" s="18">
        <f t="shared" si="4"/>
        <v>1107</v>
      </c>
      <c r="I15" s="18">
        <f t="shared" si="4"/>
        <v>6596</v>
      </c>
      <c r="J15" s="18">
        <f t="shared" si="4"/>
        <v>2012</v>
      </c>
      <c r="K15" s="18">
        <f t="shared" si="4"/>
        <v>270</v>
      </c>
      <c r="L15" s="18">
        <f t="shared" si="4"/>
        <v>2076</v>
      </c>
      <c r="M15" s="18">
        <f t="shared" si="4"/>
        <v>905</v>
      </c>
      <c r="N15" s="18">
        <f t="shared" si="4"/>
        <v>49153.5</v>
      </c>
      <c r="O15" s="18">
        <f t="shared" si="4"/>
        <v>12695.5</v>
      </c>
      <c r="P15" s="18">
        <f t="shared" si="4"/>
        <v>347</v>
      </c>
      <c r="Q15" s="18">
        <f t="shared" si="4"/>
        <v>36692</v>
      </c>
      <c r="R15" s="18">
        <f t="shared" si="4"/>
        <v>505</v>
      </c>
      <c r="S15" s="18">
        <f t="shared" si="4"/>
        <v>1524</v>
      </c>
      <c r="T15" s="18">
        <f t="shared" si="4"/>
        <v>162</v>
      </c>
      <c r="U15" s="18">
        <f t="shared" si="4"/>
        <v>50</v>
      </c>
      <c r="V15" s="18">
        <f t="shared" si="4"/>
        <v>254.5</v>
      </c>
      <c r="W15" s="18">
        <f t="shared" si="4"/>
        <v>204.5</v>
      </c>
      <c r="X15" s="18">
        <f t="shared" si="4"/>
        <v>30</v>
      </c>
      <c r="Y15" s="18">
        <f t="shared" si="4"/>
        <v>426</v>
      </c>
      <c r="Z15" s="18">
        <f t="shared" si="4"/>
        <v>226</v>
      </c>
      <c r="AA15" s="18">
        <f t="shared" si="4"/>
        <v>30289.5</v>
      </c>
      <c r="AB15" s="18">
        <f t="shared" si="4"/>
        <v>26716.5</v>
      </c>
      <c r="AC15" s="18">
        <f t="shared" si="4"/>
        <v>910</v>
      </c>
      <c r="AD15" s="18">
        <f t="shared" si="4"/>
        <v>1258.5</v>
      </c>
      <c r="AE15" s="18">
        <f t="shared" si="4"/>
        <v>94</v>
      </c>
      <c r="AF15" s="18">
        <f t="shared" si="4"/>
        <v>172</v>
      </c>
      <c r="AG15" s="18">
        <f t="shared" si="4"/>
        <v>582.5</v>
      </c>
      <c r="AH15" s="18">
        <f t="shared" si="4"/>
        <v>939</v>
      </c>
      <c r="AI15" s="18">
        <f t="shared" si="4"/>
        <v>400</v>
      </c>
      <c r="AJ15" s="18">
        <f t="shared" si="4"/>
        <v>166</v>
      </c>
      <c r="AK15" s="18">
        <f t="shared" si="4"/>
        <v>156</v>
      </c>
      <c r="AL15" s="18">
        <f t="shared" si="4"/>
        <v>282</v>
      </c>
      <c r="AM15" s="18">
        <f t="shared" si="4"/>
        <v>340</v>
      </c>
      <c r="AN15" s="18">
        <f t="shared" si="4"/>
        <v>296</v>
      </c>
      <c r="AO15" s="18">
        <f t="shared" si="4"/>
        <v>4037.5</v>
      </c>
      <c r="AP15" s="18">
        <f t="shared" si="4"/>
        <v>81646.5</v>
      </c>
      <c r="AQ15" s="18">
        <f t="shared" si="4"/>
        <v>229.5</v>
      </c>
      <c r="AR15" s="18">
        <f t="shared" si="4"/>
        <v>57970.5</v>
      </c>
      <c r="AS15" s="18">
        <f t="shared" si="4"/>
        <v>6071</v>
      </c>
      <c r="AT15" s="18">
        <f t="shared" si="4"/>
        <v>2393</v>
      </c>
      <c r="AU15" s="18">
        <f t="shared" si="4"/>
        <v>305.5</v>
      </c>
      <c r="AV15" s="18">
        <f t="shared" si="4"/>
        <v>296</v>
      </c>
      <c r="AW15" s="18">
        <f t="shared" si="4"/>
        <v>253.5</v>
      </c>
      <c r="AX15" s="18">
        <f t="shared" si="4"/>
        <v>61</v>
      </c>
      <c r="AY15" s="18">
        <f t="shared" si="4"/>
        <v>418</v>
      </c>
      <c r="AZ15" s="18">
        <f t="shared" si="4"/>
        <v>11883</v>
      </c>
      <c r="BA15" s="18">
        <f t="shared" si="4"/>
        <v>8746.5</v>
      </c>
      <c r="BB15" s="18">
        <f t="shared" si="4"/>
        <v>7035</v>
      </c>
      <c r="BC15" s="18">
        <f t="shared" si="4"/>
        <v>21028.5</v>
      </c>
      <c r="BD15" s="18">
        <f t="shared" si="4"/>
        <v>3630</v>
      </c>
      <c r="BE15" s="18">
        <f t="shared" si="4"/>
        <v>1195</v>
      </c>
      <c r="BF15" s="18">
        <f t="shared" si="4"/>
        <v>24471.5</v>
      </c>
      <c r="BG15" s="18">
        <f t="shared" si="4"/>
        <v>887</v>
      </c>
      <c r="BH15" s="18">
        <f t="shared" si="4"/>
        <v>540.5</v>
      </c>
      <c r="BI15" s="18">
        <f t="shared" si="4"/>
        <v>247</v>
      </c>
      <c r="BJ15" s="18">
        <f t="shared" si="4"/>
        <v>6252.5</v>
      </c>
      <c r="BK15" s="18">
        <f t="shared" si="4"/>
        <v>20290</v>
      </c>
      <c r="BL15" s="18">
        <f t="shared" si="4"/>
        <v>56</v>
      </c>
      <c r="BM15" s="18">
        <f t="shared" si="4"/>
        <v>416</v>
      </c>
      <c r="BN15" s="18">
        <f t="shared" si="4"/>
        <v>2992.5</v>
      </c>
      <c r="BO15" s="18">
        <f t="shared" si="4"/>
        <v>1236.5</v>
      </c>
      <c r="BP15" s="18">
        <f t="shared" ref="BP15:EA15" si="5">BP11-BP12-BP13</f>
        <v>150</v>
      </c>
      <c r="BQ15" s="18">
        <f t="shared" si="5"/>
        <v>5693.5</v>
      </c>
      <c r="BR15" s="18">
        <f t="shared" si="5"/>
        <v>4490.5</v>
      </c>
      <c r="BS15" s="18">
        <f t="shared" si="5"/>
        <v>1096.5</v>
      </c>
      <c r="BT15" s="18">
        <f t="shared" si="5"/>
        <v>365</v>
      </c>
      <c r="BU15" s="18">
        <f t="shared" si="5"/>
        <v>415</v>
      </c>
      <c r="BV15" s="18">
        <f t="shared" si="5"/>
        <v>1227</v>
      </c>
      <c r="BW15" s="18">
        <f t="shared" si="5"/>
        <v>1979</v>
      </c>
      <c r="BX15" s="18">
        <f t="shared" si="5"/>
        <v>68</v>
      </c>
      <c r="BY15" s="18">
        <f t="shared" si="5"/>
        <v>440</v>
      </c>
      <c r="BZ15" s="18">
        <f t="shared" si="5"/>
        <v>199</v>
      </c>
      <c r="CA15" s="18">
        <f t="shared" si="5"/>
        <v>143</v>
      </c>
      <c r="CB15" s="18">
        <f t="shared" si="5"/>
        <v>69969.5</v>
      </c>
      <c r="CC15" s="18">
        <f t="shared" si="5"/>
        <v>184</v>
      </c>
      <c r="CD15" s="18">
        <f t="shared" si="5"/>
        <v>201.5</v>
      </c>
      <c r="CE15" s="18">
        <f t="shared" si="5"/>
        <v>148</v>
      </c>
      <c r="CF15" s="18">
        <f t="shared" si="5"/>
        <v>67</v>
      </c>
      <c r="CG15" s="18">
        <f t="shared" si="5"/>
        <v>193</v>
      </c>
      <c r="CH15" s="18">
        <f t="shared" si="5"/>
        <v>97.5</v>
      </c>
      <c r="CI15" s="18">
        <f t="shared" si="5"/>
        <v>686</v>
      </c>
      <c r="CJ15" s="18">
        <f t="shared" si="5"/>
        <v>843</v>
      </c>
      <c r="CK15" s="18">
        <f t="shared" si="5"/>
        <v>4254.5</v>
      </c>
      <c r="CL15" s="18">
        <f t="shared" si="5"/>
        <v>1222</v>
      </c>
      <c r="CM15" s="18">
        <f t="shared" si="5"/>
        <v>705</v>
      </c>
      <c r="CN15" s="18">
        <f t="shared" si="5"/>
        <v>28366.5</v>
      </c>
      <c r="CO15" s="18">
        <f t="shared" si="5"/>
        <v>14165.5</v>
      </c>
      <c r="CP15" s="18">
        <f t="shared" si="5"/>
        <v>913.5</v>
      </c>
      <c r="CQ15" s="18">
        <f t="shared" si="5"/>
        <v>736</v>
      </c>
      <c r="CR15" s="18">
        <f t="shared" si="5"/>
        <v>231</v>
      </c>
      <c r="CS15" s="18">
        <f t="shared" si="5"/>
        <v>277</v>
      </c>
      <c r="CT15" s="18">
        <f t="shared" si="5"/>
        <v>103</v>
      </c>
      <c r="CU15" s="18">
        <f t="shared" si="5"/>
        <v>72.5</v>
      </c>
      <c r="CV15" s="18">
        <f t="shared" si="5"/>
        <v>24</v>
      </c>
      <c r="CW15" s="18">
        <f t="shared" si="5"/>
        <v>206</v>
      </c>
      <c r="CX15" s="18">
        <f t="shared" si="5"/>
        <v>449.5</v>
      </c>
      <c r="CY15" s="18">
        <f t="shared" si="5"/>
        <v>32.5</v>
      </c>
      <c r="CZ15" s="18">
        <f t="shared" si="5"/>
        <v>1751</v>
      </c>
      <c r="DA15" s="18">
        <f t="shared" si="5"/>
        <v>191</v>
      </c>
      <c r="DB15" s="18">
        <f t="shared" si="5"/>
        <v>318.5</v>
      </c>
      <c r="DC15" s="18">
        <f t="shared" si="5"/>
        <v>183</v>
      </c>
      <c r="DD15" s="18">
        <f t="shared" si="5"/>
        <v>152</v>
      </c>
      <c r="DE15" s="18">
        <f t="shared" si="5"/>
        <v>287.5</v>
      </c>
      <c r="DF15" s="18">
        <f t="shared" si="5"/>
        <v>18732.5</v>
      </c>
      <c r="DG15" s="18">
        <f t="shared" si="5"/>
        <v>104</v>
      </c>
      <c r="DH15" s="18">
        <f t="shared" si="5"/>
        <v>1759</v>
      </c>
      <c r="DI15" s="18">
        <f t="shared" si="5"/>
        <v>2370</v>
      </c>
      <c r="DJ15" s="18">
        <f t="shared" si="5"/>
        <v>637</v>
      </c>
      <c r="DK15" s="18">
        <f t="shared" si="5"/>
        <v>500</v>
      </c>
      <c r="DL15" s="18">
        <f t="shared" si="5"/>
        <v>5698.5</v>
      </c>
      <c r="DM15" s="18">
        <f t="shared" si="5"/>
        <v>226.5</v>
      </c>
      <c r="DN15" s="18">
        <f t="shared" si="5"/>
        <v>1318</v>
      </c>
      <c r="DO15" s="18">
        <f t="shared" si="5"/>
        <v>3247</v>
      </c>
      <c r="DP15" s="18">
        <f t="shared" si="5"/>
        <v>190</v>
      </c>
      <c r="DQ15" s="18">
        <f t="shared" si="5"/>
        <v>834</v>
      </c>
      <c r="DR15" s="18">
        <f t="shared" si="5"/>
        <v>1304.5</v>
      </c>
      <c r="DS15" s="18">
        <f t="shared" si="5"/>
        <v>579</v>
      </c>
      <c r="DT15" s="18">
        <f t="shared" si="5"/>
        <v>169.5</v>
      </c>
      <c r="DU15" s="18">
        <f t="shared" si="5"/>
        <v>361</v>
      </c>
      <c r="DV15" s="18">
        <f t="shared" si="5"/>
        <v>214</v>
      </c>
      <c r="DW15" s="18">
        <f t="shared" si="5"/>
        <v>300</v>
      </c>
      <c r="DX15" s="18">
        <f t="shared" si="5"/>
        <v>154</v>
      </c>
      <c r="DY15" s="18">
        <f t="shared" si="5"/>
        <v>293.5</v>
      </c>
      <c r="DZ15" s="18">
        <f t="shared" si="5"/>
        <v>684</v>
      </c>
      <c r="EA15" s="18">
        <f t="shared" si="5"/>
        <v>517</v>
      </c>
      <c r="EB15" s="18">
        <f t="shared" ref="EB15:FX15" si="6">EB11-EB12-EB13</f>
        <v>502</v>
      </c>
      <c r="EC15" s="18">
        <f t="shared" si="6"/>
        <v>275.5</v>
      </c>
      <c r="ED15" s="18">
        <f t="shared" si="6"/>
        <v>1517</v>
      </c>
      <c r="EE15" s="18">
        <f t="shared" si="6"/>
        <v>183.5</v>
      </c>
      <c r="EF15" s="18">
        <f t="shared" si="6"/>
        <v>1335</v>
      </c>
      <c r="EG15" s="18">
        <f t="shared" si="6"/>
        <v>242</v>
      </c>
      <c r="EH15" s="18">
        <f t="shared" si="6"/>
        <v>242.5</v>
      </c>
      <c r="EI15" s="18">
        <f t="shared" si="6"/>
        <v>13634</v>
      </c>
      <c r="EJ15" s="18">
        <f t="shared" si="6"/>
        <v>10020.5</v>
      </c>
      <c r="EK15" s="18">
        <f t="shared" si="6"/>
        <v>679.5</v>
      </c>
      <c r="EL15" s="18">
        <f t="shared" si="6"/>
        <v>474.5</v>
      </c>
      <c r="EM15" s="18">
        <f t="shared" si="6"/>
        <v>365</v>
      </c>
      <c r="EN15" s="18">
        <f t="shared" si="6"/>
        <v>889</v>
      </c>
      <c r="EO15" s="18">
        <f t="shared" si="6"/>
        <v>292</v>
      </c>
      <c r="EP15" s="18">
        <f t="shared" si="6"/>
        <v>417</v>
      </c>
      <c r="EQ15" s="18">
        <f t="shared" si="6"/>
        <v>2430.5</v>
      </c>
      <c r="ER15" s="18">
        <f t="shared" si="6"/>
        <v>316</v>
      </c>
      <c r="ES15" s="18">
        <f t="shared" si="6"/>
        <v>180.5</v>
      </c>
      <c r="ET15" s="18">
        <f t="shared" si="6"/>
        <v>189</v>
      </c>
      <c r="EU15" s="18">
        <f t="shared" si="6"/>
        <v>558</v>
      </c>
      <c r="EV15" s="18">
        <f t="shared" si="6"/>
        <v>70</v>
      </c>
      <c r="EW15" s="18">
        <f t="shared" si="6"/>
        <v>771</v>
      </c>
      <c r="EX15" s="18">
        <f t="shared" si="6"/>
        <v>167</v>
      </c>
      <c r="EY15" s="18">
        <f t="shared" si="6"/>
        <v>210</v>
      </c>
      <c r="EZ15" s="18">
        <f t="shared" si="6"/>
        <v>126</v>
      </c>
      <c r="FA15" s="18">
        <f t="shared" si="6"/>
        <v>3395.5</v>
      </c>
      <c r="FB15" s="18">
        <f t="shared" si="6"/>
        <v>275</v>
      </c>
      <c r="FC15" s="18">
        <f t="shared" si="6"/>
        <v>1716</v>
      </c>
      <c r="FD15" s="18">
        <f t="shared" si="6"/>
        <v>399</v>
      </c>
      <c r="FE15" s="18">
        <f t="shared" si="6"/>
        <v>80</v>
      </c>
      <c r="FF15" s="18">
        <f t="shared" si="6"/>
        <v>194.5</v>
      </c>
      <c r="FG15" s="18">
        <f t="shared" si="6"/>
        <v>122</v>
      </c>
      <c r="FH15" s="18">
        <f t="shared" si="6"/>
        <v>69</v>
      </c>
      <c r="FI15" s="18">
        <f t="shared" si="6"/>
        <v>1671</v>
      </c>
      <c r="FJ15" s="18">
        <f t="shared" si="6"/>
        <v>2033</v>
      </c>
      <c r="FK15" s="18">
        <f t="shared" si="6"/>
        <v>2572</v>
      </c>
      <c r="FL15" s="18">
        <f t="shared" si="6"/>
        <v>8294</v>
      </c>
      <c r="FM15" s="18">
        <f t="shared" si="6"/>
        <v>3881</v>
      </c>
      <c r="FN15" s="18">
        <f t="shared" si="6"/>
        <v>21868</v>
      </c>
      <c r="FO15" s="18">
        <f t="shared" si="6"/>
        <v>1076</v>
      </c>
      <c r="FP15" s="18">
        <f t="shared" si="6"/>
        <v>2241</v>
      </c>
      <c r="FQ15" s="18">
        <f t="shared" si="6"/>
        <v>980</v>
      </c>
      <c r="FR15" s="18">
        <f t="shared" si="6"/>
        <v>165</v>
      </c>
      <c r="FS15" s="18">
        <f t="shared" si="6"/>
        <v>163</v>
      </c>
      <c r="FT15" s="18">
        <f t="shared" si="6"/>
        <v>59</v>
      </c>
      <c r="FU15" s="18">
        <f t="shared" si="6"/>
        <v>783.5</v>
      </c>
      <c r="FV15" s="18">
        <f t="shared" si="6"/>
        <v>782</v>
      </c>
      <c r="FW15" s="18">
        <f t="shared" si="6"/>
        <v>142</v>
      </c>
      <c r="FX15" s="18">
        <f t="shared" si="6"/>
        <v>56.5</v>
      </c>
      <c r="FY15" s="18"/>
      <c r="FZ15" s="18">
        <f t="shared" si="0"/>
        <v>781070.5</v>
      </c>
      <c r="GA15" s="26">
        <v>781070.5</v>
      </c>
      <c r="GB15" s="18">
        <f>FZ15-GA15</f>
        <v>0</v>
      </c>
      <c r="GC15" s="18"/>
      <c r="GD15" s="18"/>
      <c r="GE15" s="18"/>
      <c r="GF15" s="18"/>
      <c r="GG15" s="7"/>
      <c r="GH15" s="7"/>
      <c r="GI15" s="7"/>
      <c r="GJ15" s="7"/>
      <c r="GK15" s="7"/>
      <c r="GL15" s="7"/>
      <c r="GM15" s="7"/>
      <c r="GN15" s="27"/>
      <c r="GO15" s="27"/>
    </row>
    <row r="16" spans="1:256" x14ac:dyDescent="0.35">
      <c r="A16" s="6" t="s">
        <v>445</v>
      </c>
      <c r="B16" s="18" t="s">
        <v>446</v>
      </c>
      <c r="C16" s="28">
        <v>2311</v>
      </c>
      <c r="D16" s="28">
        <v>9785</v>
      </c>
      <c r="E16" s="28">
        <v>2809</v>
      </c>
      <c r="F16" s="28">
        <v>3989</v>
      </c>
      <c r="G16" s="28">
        <v>189</v>
      </c>
      <c r="H16" s="28">
        <v>169</v>
      </c>
      <c r="I16" s="28">
        <v>4032</v>
      </c>
      <c r="J16" s="28">
        <v>831</v>
      </c>
      <c r="K16" s="28">
        <v>83</v>
      </c>
      <c r="L16" s="28">
        <v>732</v>
      </c>
      <c r="M16" s="28">
        <v>521</v>
      </c>
      <c r="N16" s="28">
        <v>8671</v>
      </c>
      <c r="O16" s="28">
        <v>1022</v>
      </c>
      <c r="P16" s="28">
        <v>65</v>
      </c>
      <c r="Q16" s="28">
        <v>17070</v>
      </c>
      <c r="R16" s="28">
        <v>839</v>
      </c>
      <c r="S16" s="28">
        <v>529</v>
      </c>
      <c r="T16" s="28">
        <v>57</v>
      </c>
      <c r="U16" s="28">
        <v>26</v>
      </c>
      <c r="V16" s="28">
        <v>100</v>
      </c>
      <c r="W16" s="28">
        <v>70</v>
      </c>
      <c r="X16" s="28">
        <v>14</v>
      </c>
      <c r="Y16" s="28">
        <v>276</v>
      </c>
      <c r="Z16" s="28">
        <v>60</v>
      </c>
      <c r="AA16" s="28">
        <v>5295</v>
      </c>
      <c r="AB16" s="28">
        <v>3397</v>
      </c>
      <c r="AC16" s="20">
        <v>123</v>
      </c>
      <c r="AD16" s="20">
        <v>283</v>
      </c>
      <c r="AE16" s="20">
        <v>20</v>
      </c>
      <c r="AF16" s="20">
        <v>34</v>
      </c>
      <c r="AG16" s="20">
        <v>74</v>
      </c>
      <c r="AH16" s="28">
        <v>356</v>
      </c>
      <c r="AI16" s="28">
        <v>129</v>
      </c>
      <c r="AJ16" s="28">
        <v>71</v>
      </c>
      <c r="AK16" s="28">
        <v>106</v>
      </c>
      <c r="AL16" s="28">
        <v>109</v>
      </c>
      <c r="AM16" s="28">
        <v>175</v>
      </c>
      <c r="AN16" s="28">
        <v>98</v>
      </c>
      <c r="AO16" s="28">
        <v>1189</v>
      </c>
      <c r="AP16" s="28">
        <v>30699</v>
      </c>
      <c r="AQ16" s="28">
        <v>74</v>
      </c>
      <c r="AR16" s="28">
        <v>3849</v>
      </c>
      <c r="AS16" s="28">
        <v>1103</v>
      </c>
      <c r="AT16" s="28">
        <v>221</v>
      </c>
      <c r="AU16" s="28">
        <v>48</v>
      </c>
      <c r="AV16" s="28">
        <v>107</v>
      </c>
      <c r="AW16" s="28">
        <v>42</v>
      </c>
      <c r="AX16" s="28">
        <v>0</v>
      </c>
      <c r="AY16" s="28">
        <v>133</v>
      </c>
      <c r="AZ16" s="28">
        <v>5157</v>
      </c>
      <c r="BA16" s="28">
        <v>2278</v>
      </c>
      <c r="BB16" s="28">
        <v>2184</v>
      </c>
      <c r="BC16" s="28">
        <v>8604</v>
      </c>
      <c r="BD16" s="28">
        <v>170</v>
      </c>
      <c r="BE16" s="28">
        <v>210</v>
      </c>
      <c r="BF16" s="28">
        <v>1507</v>
      </c>
      <c r="BG16" s="28">
        <v>224</v>
      </c>
      <c r="BH16" s="28">
        <v>65</v>
      </c>
      <c r="BI16" s="28">
        <v>101</v>
      </c>
      <c r="BJ16" s="28">
        <v>387</v>
      </c>
      <c r="BK16" s="28">
        <v>3764</v>
      </c>
      <c r="BL16" s="28">
        <v>24</v>
      </c>
      <c r="BM16" s="28">
        <v>92</v>
      </c>
      <c r="BN16" s="28">
        <v>1087</v>
      </c>
      <c r="BO16" s="28">
        <v>366</v>
      </c>
      <c r="BP16" s="28">
        <v>82</v>
      </c>
      <c r="BQ16" s="28">
        <v>1279</v>
      </c>
      <c r="BR16" s="28">
        <v>1093</v>
      </c>
      <c r="BS16" s="28">
        <v>465</v>
      </c>
      <c r="BT16" s="28">
        <v>61</v>
      </c>
      <c r="BU16" s="28">
        <v>78</v>
      </c>
      <c r="BV16" s="28">
        <v>206</v>
      </c>
      <c r="BW16" s="28">
        <v>217</v>
      </c>
      <c r="BX16" s="28">
        <v>14</v>
      </c>
      <c r="BY16" s="28">
        <v>256</v>
      </c>
      <c r="BZ16" s="28">
        <v>55</v>
      </c>
      <c r="CA16" s="28">
        <v>33</v>
      </c>
      <c r="CB16" s="28">
        <v>13384</v>
      </c>
      <c r="CC16" s="28">
        <v>49</v>
      </c>
      <c r="CD16" s="28">
        <v>9</v>
      </c>
      <c r="CE16" s="28">
        <v>25</v>
      </c>
      <c r="CF16" s="28">
        <v>41</v>
      </c>
      <c r="CG16" s="28">
        <v>63</v>
      </c>
      <c r="CH16" s="28">
        <v>36</v>
      </c>
      <c r="CI16" s="28">
        <v>281</v>
      </c>
      <c r="CJ16" s="28">
        <v>280</v>
      </c>
      <c r="CK16" s="28">
        <v>852</v>
      </c>
      <c r="CL16" s="28">
        <v>250</v>
      </c>
      <c r="CM16" s="28">
        <v>180</v>
      </c>
      <c r="CN16" s="28">
        <v>4931</v>
      </c>
      <c r="CO16" s="28">
        <v>2428</v>
      </c>
      <c r="CP16" s="20">
        <v>198</v>
      </c>
      <c r="CQ16" s="20">
        <v>352</v>
      </c>
      <c r="CR16" s="20">
        <v>69</v>
      </c>
      <c r="CS16" s="20">
        <v>80</v>
      </c>
      <c r="CT16" s="28">
        <v>54</v>
      </c>
      <c r="CU16" s="28">
        <v>68</v>
      </c>
      <c r="CV16" s="28">
        <v>3</v>
      </c>
      <c r="CW16" s="28">
        <v>53</v>
      </c>
      <c r="CX16" s="28">
        <v>117</v>
      </c>
      <c r="CY16" s="28">
        <v>14</v>
      </c>
      <c r="CZ16" s="28">
        <v>677</v>
      </c>
      <c r="DA16" s="28">
        <v>36</v>
      </c>
      <c r="DB16" s="28">
        <v>59</v>
      </c>
      <c r="DC16" s="28">
        <v>28</v>
      </c>
      <c r="DD16" s="28">
        <v>41</v>
      </c>
      <c r="DE16" s="28">
        <v>34</v>
      </c>
      <c r="DF16" s="28">
        <v>5994</v>
      </c>
      <c r="DG16" s="28">
        <v>20</v>
      </c>
      <c r="DH16" s="28">
        <v>548</v>
      </c>
      <c r="DI16" s="28">
        <v>1006</v>
      </c>
      <c r="DJ16" s="28">
        <v>126</v>
      </c>
      <c r="DK16" s="28">
        <v>172</v>
      </c>
      <c r="DL16" s="28">
        <v>1818</v>
      </c>
      <c r="DM16" s="20">
        <v>81</v>
      </c>
      <c r="DN16" s="20">
        <v>418</v>
      </c>
      <c r="DO16" s="28">
        <v>925</v>
      </c>
      <c r="DP16" s="28">
        <v>47</v>
      </c>
      <c r="DQ16" s="28">
        <v>162</v>
      </c>
      <c r="DR16" s="28">
        <v>640</v>
      </c>
      <c r="DS16" s="28">
        <v>342</v>
      </c>
      <c r="DT16" s="28">
        <v>72</v>
      </c>
      <c r="DU16" s="28">
        <v>128</v>
      </c>
      <c r="DV16" s="28">
        <v>56</v>
      </c>
      <c r="DW16" s="28">
        <v>91</v>
      </c>
      <c r="DX16" s="28">
        <v>24</v>
      </c>
      <c r="DY16" s="28">
        <v>27</v>
      </c>
      <c r="DZ16" s="28">
        <v>74</v>
      </c>
      <c r="EA16" s="28">
        <v>130</v>
      </c>
      <c r="EB16" s="20">
        <v>172</v>
      </c>
      <c r="EC16" s="20">
        <v>68</v>
      </c>
      <c r="ED16" s="20">
        <v>24</v>
      </c>
      <c r="EE16" s="28">
        <v>69</v>
      </c>
      <c r="EF16" s="28">
        <v>603</v>
      </c>
      <c r="EG16" s="28">
        <v>100</v>
      </c>
      <c r="EH16" s="28">
        <v>68</v>
      </c>
      <c r="EI16" s="28">
        <v>6981</v>
      </c>
      <c r="EJ16" s="28">
        <v>2957</v>
      </c>
      <c r="EK16" s="28">
        <v>147</v>
      </c>
      <c r="EL16" s="28">
        <v>123</v>
      </c>
      <c r="EM16" s="28">
        <v>111</v>
      </c>
      <c r="EN16" s="28">
        <v>401</v>
      </c>
      <c r="EO16" s="28">
        <v>68</v>
      </c>
      <c r="EP16" s="28">
        <v>53</v>
      </c>
      <c r="EQ16" s="28">
        <v>54</v>
      </c>
      <c r="ER16" s="28">
        <v>58</v>
      </c>
      <c r="ES16" s="28">
        <v>45</v>
      </c>
      <c r="ET16" s="28">
        <v>105</v>
      </c>
      <c r="EU16" s="28">
        <v>308</v>
      </c>
      <c r="EV16" s="28">
        <v>32</v>
      </c>
      <c r="EW16" s="28">
        <v>111</v>
      </c>
      <c r="EX16" s="28">
        <v>40</v>
      </c>
      <c r="EY16" s="28">
        <v>163</v>
      </c>
      <c r="EZ16" s="28">
        <v>39</v>
      </c>
      <c r="FA16" s="28">
        <v>619</v>
      </c>
      <c r="FB16" s="28">
        <v>87</v>
      </c>
      <c r="FC16" s="28">
        <v>275</v>
      </c>
      <c r="FD16" s="28">
        <v>127</v>
      </c>
      <c r="FE16" s="28">
        <v>25</v>
      </c>
      <c r="FF16" s="28">
        <v>63</v>
      </c>
      <c r="FG16" s="28">
        <v>16</v>
      </c>
      <c r="FH16" s="28">
        <v>18</v>
      </c>
      <c r="FI16" s="28">
        <v>453</v>
      </c>
      <c r="FJ16" s="28">
        <v>369</v>
      </c>
      <c r="FK16" s="28">
        <v>506</v>
      </c>
      <c r="FL16" s="28">
        <v>657</v>
      </c>
      <c r="FM16" s="28">
        <v>275</v>
      </c>
      <c r="FN16" s="28">
        <v>8885</v>
      </c>
      <c r="FO16" s="28">
        <v>307</v>
      </c>
      <c r="FP16" s="28">
        <v>752</v>
      </c>
      <c r="FQ16" s="28">
        <v>184</v>
      </c>
      <c r="FR16" s="28">
        <v>31</v>
      </c>
      <c r="FS16" s="28">
        <v>18</v>
      </c>
      <c r="FT16" s="28">
        <v>16</v>
      </c>
      <c r="FU16" s="28">
        <v>332</v>
      </c>
      <c r="FV16" s="28">
        <v>237</v>
      </c>
      <c r="FW16" s="28">
        <v>50</v>
      </c>
      <c r="FX16" s="28">
        <v>16</v>
      </c>
      <c r="FY16" s="28"/>
      <c r="FZ16" s="18">
        <f t="shared" si="0"/>
        <v>196855</v>
      </c>
      <c r="GA16" s="18"/>
      <c r="GB16" s="18"/>
      <c r="GC16" s="18"/>
      <c r="GD16" s="18"/>
      <c r="GE16" s="18"/>
      <c r="GF16" s="18"/>
      <c r="GG16" s="7"/>
      <c r="GH16" s="18"/>
      <c r="GI16" s="18"/>
      <c r="GJ16" s="18"/>
      <c r="GK16" s="18"/>
      <c r="GL16" s="18"/>
      <c r="GM16" s="18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1:256" x14ac:dyDescent="0.35">
      <c r="A17" s="29" t="s">
        <v>447</v>
      </c>
      <c r="B17" s="18" t="s">
        <v>448</v>
      </c>
      <c r="C17" s="30">
        <v>4701.2</v>
      </c>
      <c r="D17" s="30">
        <v>18535.900000000001</v>
      </c>
      <c r="E17" s="30">
        <v>4814.6000000000004</v>
      </c>
      <c r="F17" s="30">
        <v>9176.7000000000007</v>
      </c>
      <c r="G17" s="30">
        <v>494</v>
      </c>
      <c r="H17" s="30">
        <v>386.8</v>
      </c>
      <c r="I17" s="30">
        <v>6304.6</v>
      </c>
      <c r="J17" s="30">
        <v>1382.9</v>
      </c>
      <c r="K17" s="30">
        <v>136.5</v>
      </c>
      <c r="L17" s="30">
        <v>1345.7</v>
      </c>
      <c r="M17" s="30">
        <v>898.2</v>
      </c>
      <c r="N17" s="30">
        <v>15327.4</v>
      </c>
      <c r="O17" s="30">
        <v>2150</v>
      </c>
      <c r="P17" s="30">
        <v>133.80000000000001</v>
      </c>
      <c r="Q17" s="30">
        <v>28793.599999999999</v>
      </c>
      <c r="R17" s="30">
        <v>2349.5</v>
      </c>
      <c r="S17" s="30">
        <v>881.8</v>
      </c>
      <c r="T17" s="30">
        <v>93.9</v>
      </c>
      <c r="U17" s="30">
        <v>36.1</v>
      </c>
      <c r="V17" s="30">
        <v>166.1</v>
      </c>
      <c r="W17" s="30">
        <v>71.599999999999994</v>
      </c>
      <c r="X17" s="30">
        <v>11.8</v>
      </c>
      <c r="Y17" s="30">
        <v>528.70000000000005</v>
      </c>
      <c r="Z17" s="30">
        <v>101.2</v>
      </c>
      <c r="AA17" s="30">
        <v>10470.9</v>
      </c>
      <c r="AB17" s="30">
        <v>7074.3</v>
      </c>
      <c r="AC17" s="30">
        <v>285.5</v>
      </c>
      <c r="AD17" s="30">
        <v>419.2</v>
      </c>
      <c r="AE17" s="30">
        <v>39.799999999999997</v>
      </c>
      <c r="AF17" s="30">
        <v>71.099999999999994</v>
      </c>
      <c r="AG17" s="30">
        <v>169.5</v>
      </c>
      <c r="AH17" s="30">
        <v>644.29999999999995</v>
      </c>
      <c r="AI17" s="30">
        <v>182.3</v>
      </c>
      <c r="AJ17" s="30">
        <v>118.2</v>
      </c>
      <c r="AK17" s="30">
        <v>154.19999999999999</v>
      </c>
      <c r="AL17" s="30">
        <v>218.3</v>
      </c>
      <c r="AM17" s="30">
        <v>226.9</v>
      </c>
      <c r="AN17" s="30">
        <v>129.4</v>
      </c>
      <c r="AO17" s="30">
        <v>2297.1999999999998</v>
      </c>
      <c r="AP17" s="30">
        <v>51647.199999999997</v>
      </c>
      <c r="AQ17" s="30">
        <v>136.4</v>
      </c>
      <c r="AR17" s="30">
        <v>6761.7</v>
      </c>
      <c r="AS17" s="30">
        <v>2437.9</v>
      </c>
      <c r="AT17" s="30">
        <v>345.1</v>
      </c>
      <c r="AU17" s="30">
        <v>123.5</v>
      </c>
      <c r="AV17" s="30">
        <v>199.5</v>
      </c>
      <c r="AW17" s="30">
        <v>60.9</v>
      </c>
      <c r="AX17" s="30">
        <v>0</v>
      </c>
      <c r="AY17" s="30">
        <v>226.9</v>
      </c>
      <c r="AZ17" s="30">
        <v>6981</v>
      </c>
      <c r="BA17" s="30">
        <v>3179.5</v>
      </c>
      <c r="BB17" s="30">
        <v>3488.4</v>
      </c>
      <c r="BC17" s="30">
        <v>14257.1</v>
      </c>
      <c r="BD17" s="30">
        <v>391.7</v>
      </c>
      <c r="BE17" s="30">
        <v>294.7</v>
      </c>
      <c r="BF17" s="30">
        <v>3338</v>
      </c>
      <c r="BG17" s="30">
        <v>559</v>
      </c>
      <c r="BH17" s="30">
        <v>176</v>
      </c>
      <c r="BI17" s="30">
        <v>176</v>
      </c>
      <c r="BJ17" s="30">
        <v>648.79999999999995</v>
      </c>
      <c r="BK17" s="30">
        <v>10369.5</v>
      </c>
      <c r="BL17" s="30">
        <v>61.4</v>
      </c>
      <c r="BM17" s="30">
        <v>151.69999999999999</v>
      </c>
      <c r="BN17" s="30">
        <v>1889.9</v>
      </c>
      <c r="BO17" s="30">
        <v>683.8</v>
      </c>
      <c r="BP17" s="30">
        <v>102.6</v>
      </c>
      <c r="BQ17" s="30">
        <v>2223</v>
      </c>
      <c r="BR17" s="30">
        <v>1848.6</v>
      </c>
      <c r="BS17" s="30">
        <v>634.4</v>
      </c>
      <c r="BT17" s="30">
        <v>114.2</v>
      </c>
      <c r="BU17" s="30">
        <v>137.80000000000001</v>
      </c>
      <c r="BV17" s="30">
        <v>294</v>
      </c>
      <c r="BW17" s="30">
        <v>454</v>
      </c>
      <c r="BX17" s="30">
        <v>27.2</v>
      </c>
      <c r="BY17" s="30">
        <v>375.4</v>
      </c>
      <c r="BZ17" s="30">
        <v>116.3</v>
      </c>
      <c r="CA17" s="30">
        <v>56.5</v>
      </c>
      <c r="CB17" s="30">
        <v>24205.5</v>
      </c>
      <c r="CC17" s="30">
        <v>89.4</v>
      </c>
      <c r="CD17" s="30">
        <v>32.1</v>
      </c>
      <c r="CE17" s="30">
        <v>66.5</v>
      </c>
      <c r="CF17" s="30">
        <v>65.3</v>
      </c>
      <c r="CG17" s="30">
        <v>101.7</v>
      </c>
      <c r="CH17" s="30">
        <v>71.3</v>
      </c>
      <c r="CI17" s="30">
        <v>453.4</v>
      </c>
      <c r="CJ17" s="30">
        <v>485.2</v>
      </c>
      <c r="CK17" s="30">
        <v>1895.2</v>
      </c>
      <c r="CL17" s="30">
        <v>476.6</v>
      </c>
      <c r="CM17" s="30">
        <v>475.1</v>
      </c>
      <c r="CN17" s="30">
        <v>8812.2999999999993</v>
      </c>
      <c r="CO17" s="30">
        <v>5192.8</v>
      </c>
      <c r="CP17" s="30">
        <v>332.8</v>
      </c>
      <c r="CQ17" s="30">
        <v>617</v>
      </c>
      <c r="CR17" s="30">
        <v>120.7</v>
      </c>
      <c r="CS17" s="30">
        <v>124.4</v>
      </c>
      <c r="CT17" s="30">
        <v>86.1</v>
      </c>
      <c r="CU17" s="30">
        <v>153.30000000000001</v>
      </c>
      <c r="CV17" s="30">
        <v>6.7</v>
      </c>
      <c r="CW17" s="30">
        <v>76.900000000000006</v>
      </c>
      <c r="CX17" s="30">
        <v>224.4</v>
      </c>
      <c r="CY17" s="30">
        <v>21.3</v>
      </c>
      <c r="CZ17" s="30">
        <v>1056.3</v>
      </c>
      <c r="DA17" s="30">
        <v>63.6</v>
      </c>
      <c r="DB17" s="30">
        <v>81.900000000000006</v>
      </c>
      <c r="DC17" s="30">
        <v>49.7</v>
      </c>
      <c r="DD17" s="30">
        <v>68.2</v>
      </c>
      <c r="DE17" s="30">
        <v>79.599999999999994</v>
      </c>
      <c r="DF17" s="30">
        <v>9465.9</v>
      </c>
      <c r="DG17" s="30">
        <v>36.200000000000003</v>
      </c>
      <c r="DH17" s="30">
        <v>896.8</v>
      </c>
      <c r="DI17" s="30">
        <v>1619.8</v>
      </c>
      <c r="DJ17" s="30">
        <v>263.39999999999998</v>
      </c>
      <c r="DK17" s="30">
        <v>255.9</v>
      </c>
      <c r="DL17" s="30">
        <v>3112.2</v>
      </c>
      <c r="DM17" s="30">
        <v>138.6</v>
      </c>
      <c r="DN17" s="30">
        <v>807.7</v>
      </c>
      <c r="DO17" s="30">
        <v>2108.1</v>
      </c>
      <c r="DP17" s="30">
        <v>94.4</v>
      </c>
      <c r="DQ17" s="30">
        <v>318</v>
      </c>
      <c r="DR17" s="30">
        <v>1044.3</v>
      </c>
      <c r="DS17" s="30">
        <v>496.8</v>
      </c>
      <c r="DT17" s="30">
        <v>136.80000000000001</v>
      </c>
      <c r="DU17" s="30">
        <v>171</v>
      </c>
      <c r="DV17" s="30">
        <v>110.6</v>
      </c>
      <c r="DW17" s="30">
        <v>163.5</v>
      </c>
      <c r="DX17" s="30">
        <v>28.6</v>
      </c>
      <c r="DY17" s="30">
        <v>60.9</v>
      </c>
      <c r="DZ17" s="30">
        <v>157.9</v>
      </c>
      <c r="EA17" s="30">
        <v>203.3</v>
      </c>
      <c r="EB17" s="30">
        <v>324.7</v>
      </c>
      <c r="EC17" s="30">
        <v>93.3</v>
      </c>
      <c r="ED17" s="30">
        <v>48.7</v>
      </c>
      <c r="EE17" s="30">
        <v>140.6</v>
      </c>
      <c r="EF17" s="30">
        <v>1007.8</v>
      </c>
      <c r="EG17" s="30">
        <v>161</v>
      </c>
      <c r="EH17" s="30">
        <v>87.9</v>
      </c>
      <c r="EI17" s="30">
        <v>11357.7</v>
      </c>
      <c r="EJ17" s="30">
        <v>5097.2</v>
      </c>
      <c r="EK17" s="30">
        <v>244</v>
      </c>
      <c r="EL17" s="30">
        <v>191.8</v>
      </c>
      <c r="EM17" s="30">
        <v>198.1</v>
      </c>
      <c r="EN17" s="30">
        <v>665.9</v>
      </c>
      <c r="EO17" s="30">
        <v>136.4</v>
      </c>
      <c r="EP17" s="30">
        <v>115.7</v>
      </c>
      <c r="EQ17" s="30">
        <v>294.2</v>
      </c>
      <c r="ER17" s="30">
        <v>102.6</v>
      </c>
      <c r="ES17" s="30">
        <v>70.8</v>
      </c>
      <c r="ET17" s="30">
        <v>113.1</v>
      </c>
      <c r="EU17" s="30">
        <v>509.7</v>
      </c>
      <c r="EV17" s="30">
        <v>44.4</v>
      </c>
      <c r="EW17" s="30">
        <v>164.1</v>
      </c>
      <c r="EX17" s="30">
        <v>53</v>
      </c>
      <c r="EY17" s="30">
        <v>278.3</v>
      </c>
      <c r="EZ17" s="30">
        <v>63.8</v>
      </c>
      <c r="FA17" s="30">
        <v>1299.5999999999999</v>
      </c>
      <c r="FB17" s="30">
        <v>175.1</v>
      </c>
      <c r="FC17" s="30">
        <v>559.1</v>
      </c>
      <c r="FD17" s="30">
        <v>243.1</v>
      </c>
      <c r="FE17" s="30">
        <v>42.7</v>
      </c>
      <c r="FF17" s="30">
        <v>106.5</v>
      </c>
      <c r="FG17" s="30">
        <v>48.4</v>
      </c>
      <c r="FH17" s="30">
        <v>42.4</v>
      </c>
      <c r="FI17" s="30">
        <v>832.8</v>
      </c>
      <c r="FJ17" s="30">
        <v>604.5</v>
      </c>
      <c r="FK17" s="30">
        <v>1275.5999999999999</v>
      </c>
      <c r="FL17" s="30">
        <v>1577.8</v>
      </c>
      <c r="FM17" s="30">
        <v>926</v>
      </c>
      <c r="FN17" s="30">
        <v>15063.3</v>
      </c>
      <c r="FO17" s="30">
        <v>450.4</v>
      </c>
      <c r="FP17" s="30">
        <v>1386.2</v>
      </c>
      <c r="FQ17" s="30">
        <v>410.5</v>
      </c>
      <c r="FR17" s="30">
        <v>69.599999999999994</v>
      </c>
      <c r="FS17" s="30">
        <v>23.8</v>
      </c>
      <c r="FT17" s="30">
        <v>20.7</v>
      </c>
      <c r="FU17" s="30">
        <v>516.79999999999995</v>
      </c>
      <c r="FV17" s="30">
        <v>360.1</v>
      </c>
      <c r="FW17" s="30">
        <v>90.4</v>
      </c>
      <c r="FX17" s="30">
        <v>26.4</v>
      </c>
      <c r="FY17" s="18"/>
      <c r="FZ17" s="18">
        <f t="shared" si="0"/>
        <v>351285.89999999985</v>
      </c>
      <c r="GA17" s="18"/>
      <c r="GB17" s="18"/>
      <c r="GC17" s="18"/>
      <c r="GD17" s="18"/>
      <c r="GE17" s="18"/>
      <c r="GF17" s="18"/>
      <c r="GG17" s="7"/>
      <c r="GH17" s="18"/>
      <c r="GI17" s="18"/>
      <c r="GJ17" s="18"/>
      <c r="GK17" s="18"/>
      <c r="GL17" s="18"/>
      <c r="GM17" s="18"/>
      <c r="GN17" s="31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</row>
    <row r="18" spans="1:256" x14ac:dyDescent="0.35">
      <c r="A18" s="29" t="s">
        <v>449</v>
      </c>
      <c r="B18" s="7" t="s">
        <v>450</v>
      </c>
      <c r="C18" s="32">
        <f>ROUND(FZ133/FZ20,4)</f>
        <v>0.47189999999999999</v>
      </c>
      <c r="D18" s="33">
        <v>0.47189999999999999</v>
      </c>
      <c r="E18" s="33">
        <v>0.47189999999999999</v>
      </c>
      <c r="F18" s="33">
        <v>0.47189999999999999</v>
      </c>
      <c r="G18" s="33">
        <v>0.47189999999999999</v>
      </c>
      <c r="H18" s="33">
        <v>0.47189999999999999</v>
      </c>
      <c r="I18" s="33">
        <v>0.47189999999999999</v>
      </c>
      <c r="J18" s="33">
        <v>0.47189999999999999</v>
      </c>
      <c r="K18" s="33">
        <v>0.47189999999999999</v>
      </c>
      <c r="L18" s="33">
        <v>0.47189999999999999</v>
      </c>
      <c r="M18" s="33">
        <v>0.47189999999999999</v>
      </c>
      <c r="N18" s="33">
        <v>0.47189999999999999</v>
      </c>
      <c r="O18" s="33">
        <v>0.47189999999999999</v>
      </c>
      <c r="P18" s="33">
        <v>0.47189999999999999</v>
      </c>
      <c r="Q18" s="33">
        <v>0.47189999999999999</v>
      </c>
      <c r="R18" s="33">
        <v>0.47189999999999999</v>
      </c>
      <c r="S18" s="33">
        <v>0.47189999999999999</v>
      </c>
      <c r="T18" s="33">
        <v>0.47189999999999999</v>
      </c>
      <c r="U18" s="33">
        <v>0.47189999999999999</v>
      </c>
      <c r="V18" s="33">
        <v>0.47189999999999999</v>
      </c>
      <c r="W18" s="33">
        <v>0.47189999999999999</v>
      </c>
      <c r="X18" s="33">
        <v>0.47189999999999999</v>
      </c>
      <c r="Y18" s="33">
        <v>0.47189999999999999</v>
      </c>
      <c r="Z18" s="33">
        <v>0.47189999999999999</v>
      </c>
      <c r="AA18" s="33">
        <v>0.47189999999999999</v>
      </c>
      <c r="AB18" s="33">
        <v>0.47189999999999999</v>
      </c>
      <c r="AC18" s="33">
        <v>0.47189999999999999</v>
      </c>
      <c r="AD18" s="33">
        <v>0.47189999999999999</v>
      </c>
      <c r="AE18" s="33">
        <v>0.47189999999999999</v>
      </c>
      <c r="AF18" s="33">
        <v>0.47189999999999999</v>
      </c>
      <c r="AG18" s="33">
        <v>0.47189999999999999</v>
      </c>
      <c r="AH18" s="33">
        <v>0.47189999999999999</v>
      </c>
      <c r="AI18" s="33">
        <v>0.47189999999999999</v>
      </c>
      <c r="AJ18" s="33">
        <v>0.47189999999999999</v>
      </c>
      <c r="AK18" s="33">
        <v>0.47189999999999999</v>
      </c>
      <c r="AL18" s="33">
        <v>0.47189999999999999</v>
      </c>
      <c r="AM18" s="33">
        <v>0.47189999999999999</v>
      </c>
      <c r="AN18" s="33">
        <v>0.47189999999999999</v>
      </c>
      <c r="AO18" s="33">
        <v>0.47189999999999999</v>
      </c>
      <c r="AP18" s="33">
        <v>0.47189999999999999</v>
      </c>
      <c r="AQ18" s="33">
        <v>0.47189999999999999</v>
      </c>
      <c r="AR18" s="33">
        <v>0.47189999999999999</v>
      </c>
      <c r="AS18" s="33">
        <v>0.47189999999999999</v>
      </c>
      <c r="AT18" s="33">
        <v>0.47189999999999999</v>
      </c>
      <c r="AU18" s="33">
        <v>0.47189999999999999</v>
      </c>
      <c r="AV18" s="33">
        <v>0.47189999999999999</v>
      </c>
      <c r="AW18" s="33">
        <v>0.47189999999999999</v>
      </c>
      <c r="AX18" s="33">
        <v>0.47189999999999999</v>
      </c>
      <c r="AY18" s="33">
        <v>0.47189999999999999</v>
      </c>
      <c r="AZ18" s="33">
        <v>0.47189999999999999</v>
      </c>
      <c r="BA18" s="33">
        <v>0.47189999999999999</v>
      </c>
      <c r="BB18" s="33">
        <v>0.47189999999999999</v>
      </c>
      <c r="BC18" s="33">
        <v>0.47189999999999999</v>
      </c>
      <c r="BD18" s="33">
        <v>0.47189999999999999</v>
      </c>
      <c r="BE18" s="33">
        <v>0.47189999999999999</v>
      </c>
      <c r="BF18" s="33">
        <v>0.47189999999999999</v>
      </c>
      <c r="BG18" s="33">
        <v>0.47189999999999999</v>
      </c>
      <c r="BH18" s="33">
        <v>0.47189999999999999</v>
      </c>
      <c r="BI18" s="33">
        <v>0.47189999999999999</v>
      </c>
      <c r="BJ18" s="33">
        <v>0.47189999999999999</v>
      </c>
      <c r="BK18" s="33">
        <v>0.47189999999999999</v>
      </c>
      <c r="BL18" s="33">
        <v>0.47189999999999999</v>
      </c>
      <c r="BM18" s="33">
        <v>0.47189999999999999</v>
      </c>
      <c r="BN18" s="33">
        <v>0.47189999999999999</v>
      </c>
      <c r="BO18" s="33">
        <v>0.47189999999999999</v>
      </c>
      <c r="BP18" s="33">
        <v>0.47189999999999999</v>
      </c>
      <c r="BQ18" s="33">
        <v>0.47189999999999999</v>
      </c>
      <c r="BR18" s="33">
        <v>0.47189999999999999</v>
      </c>
      <c r="BS18" s="33">
        <v>0.47189999999999999</v>
      </c>
      <c r="BT18" s="33">
        <v>0.47189999999999999</v>
      </c>
      <c r="BU18" s="33">
        <v>0.47189999999999999</v>
      </c>
      <c r="BV18" s="33">
        <v>0.47189999999999999</v>
      </c>
      <c r="BW18" s="33">
        <v>0.47189999999999999</v>
      </c>
      <c r="BX18" s="33">
        <v>0.47189999999999999</v>
      </c>
      <c r="BY18" s="33">
        <v>0.47189999999999999</v>
      </c>
      <c r="BZ18" s="33">
        <v>0.47189999999999999</v>
      </c>
      <c r="CA18" s="33">
        <v>0.47189999999999999</v>
      </c>
      <c r="CB18" s="33">
        <v>0.47189999999999999</v>
      </c>
      <c r="CC18" s="33">
        <v>0.47189999999999999</v>
      </c>
      <c r="CD18" s="33">
        <v>0.47189999999999999</v>
      </c>
      <c r="CE18" s="33">
        <v>0.47189999999999999</v>
      </c>
      <c r="CF18" s="33">
        <v>0.47189999999999999</v>
      </c>
      <c r="CG18" s="33">
        <v>0.47189999999999999</v>
      </c>
      <c r="CH18" s="33">
        <v>0.47189999999999999</v>
      </c>
      <c r="CI18" s="33">
        <v>0.47189999999999999</v>
      </c>
      <c r="CJ18" s="33">
        <v>0.47189999999999999</v>
      </c>
      <c r="CK18" s="33">
        <v>0.47189999999999999</v>
      </c>
      <c r="CL18" s="33">
        <v>0.47189999999999999</v>
      </c>
      <c r="CM18" s="33">
        <v>0.47189999999999999</v>
      </c>
      <c r="CN18" s="33">
        <v>0.47189999999999999</v>
      </c>
      <c r="CO18" s="33">
        <v>0.47189999999999999</v>
      </c>
      <c r="CP18" s="33">
        <v>0.47189999999999999</v>
      </c>
      <c r="CQ18" s="33">
        <v>0.47189999999999999</v>
      </c>
      <c r="CR18" s="33">
        <v>0.47189999999999999</v>
      </c>
      <c r="CS18" s="33">
        <v>0.47189999999999999</v>
      </c>
      <c r="CT18" s="33">
        <v>0.47189999999999999</v>
      </c>
      <c r="CU18" s="33">
        <v>0.47189999999999999</v>
      </c>
      <c r="CV18" s="33">
        <v>0.47189999999999999</v>
      </c>
      <c r="CW18" s="33">
        <v>0.47189999999999999</v>
      </c>
      <c r="CX18" s="33">
        <v>0.47189999999999999</v>
      </c>
      <c r="CY18" s="33">
        <v>0.47189999999999999</v>
      </c>
      <c r="CZ18" s="33">
        <v>0.47189999999999999</v>
      </c>
      <c r="DA18" s="33">
        <v>0.47189999999999999</v>
      </c>
      <c r="DB18" s="33">
        <v>0.47189999999999999</v>
      </c>
      <c r="DC18" s="33">
        <v>0.47189999999999999</v>
      </c>
      <c r="DD18" s="33">
        <v>0.47189999999999999</v>
      </c>
      <c r="DE18" s="33">
        <v>0.47189999999999999</v>
      </c>
      <c r="DF18" s="33">
        <v>0.47189999999999999</v>
      </c>
      <c r="DG18" s="33">
        <v>0.47189999999999999</v>
      </c>
      <c r="DH18" s="33">
        <v>0.47189999999999999</v>
      </c>
      <c r="DI18" s="33">
        <v>0.47189999999999999</v>
      </c>
      <c r="DJ18" s="33">
        <v>0.47189999999999999</v>
      </c>
      <c r="DK18" s="33">
        <v>0.47189999999999999</v>
      </c>
      <c r="DL18" s="33">
        <v>0.47189999999999999</v>
      </c>
      <c r="DM18" s="33">
        <v>0.47189999999999999</v>
      </c>
      <c r="DN18" s="33">
        <v>0.47189999999999999</v>
      </c>
      <c r="DO18" s="33">
        <v>0.47189999999999999</v>
      </c>
      <c r="DP18" s="33">
        <v>0.47189999999999999</v>
      </c>
      <c r="DQ18" s="33">
        <v>0.47189999999999999</v>
      </c>
      <c r="DR18" s="33">
        <v>0.47189999999999999</v>
      </c>
      <c r="DS18" s="33">
        <v>0.47189999999999999</v>
      </c>
      <c r="DT18" s="33">
        <v>0.47189999999999999</v>
      </c>
      <c r="DU18" s="33">
        <v>0.47189999999999999</v>
      </c>
      <c r="DV18" s="33">
        <v>0.47189999999999999</v>
      </c>
      <c r="DW18" s="33">
        <v>0.47189999999999999</v>
      </c>
      <c r="DX18" s="33">
        <v>0.47189999999999999</v>
      </c>
      <c r="DY18" s="33">
        <v>0.47189999999999999</v>
      </c>
      <c r="DZ18" s="33">
        <v>0.47189999999999999</v>
      </c>
      <c r="EA18" s="33">
        <v>0.47189999999999999</v>
      </c>
      <c r="EB18" s="33">
        <v>0.47189999999999999</v>
      </c>
      <c r="EC18" s="33">
        <v>0.47189999999999999</v>
      </c>
      <c r="ED18" s="33">
        <v>0.47189999999999999</v>
      </c>
      <c r="EE18" s="33">
        <v>0.47189999999999999</v>
      </c>
      <c r="EF18" s="33">
        <v>0.47189999999999999</v>
      </c>
      <c r="EG18" s="33">
        <v>0.47189999999999999</v>
      </c>
      <c r="EH18" s="33">
        <v>0.47189999999999999</v>
      </c>
      <c r="EI18" s="33">
        <v>0.47189999999999999</v>
      </c>
      <c r="EJ18" s="33">
        <v>0.47189999999999999</v>
      </c>
      <c r="EK18" s="33">
        <v>0.47189999999999999</v>
      </c>
      <c r="EL18" s="33">
        <v>0.47189999999999999</v>
      </c>
      <c r="EM18" s="33">
        <v>0.47189999999999999</v>
      </c>
      <c r="EN18" s="33">
        <v>0.47189999999999999</v>
      </c>
      <c r="EO18" s="33">
        <v>0.47189999999999999</v>
      </c>
      <c r="EP18" s="33">
        <v>0.47189999999999999</v>
      </c>
      <c r="EQ18" s="33">
        <v>0.47189999999999999</v>
      </c>
      <c r="ER18" s="33">
        <v>0.47189999999999999</v>
      </c>
      <c r="ES18" s="33">
        <v>0.47189999999999999</v>
      </c>
      <c r="ET18" s="33">
        <v>0.47189999999999999</v>
      </c>
      <c r="EU18" s="33">
        <v>0.47189999999999999</v>
      </c>
      <c r="EV18" s="33">
        <v>0.47189999999999999</v>
      </c>
      <c r="EW18" s="33">
        <v>0.47189999999999999</v>
      </c>
      <c r="EX18" s="33">
        <v>0.47189999999999999</v>
      </c>
      <c r="EY18" s="33">
        <v>0.47189999999999999</v>
      </c>
      <c r="EZ18" s="33">
        <v>0.47189999999999999</v>
      </c>
      <c r="FA18" s="33">
        <v>0.47189999999999999</v>
      </c>
      <c r="FB18" s="33">
        <v>0.47189999999999999</v>
      </c>
      <c r="FC18" s="33">
        <v>0.47189999999999999</v>
      </c>
      <c r="FD18" s="33">
        <v>0.47189999999999999</v>
      </c>
      <c r="FE18" s="33">
        <v>0.47189999999999999</v>
      </c>
      <c r="FF18" s="33">
        <v>0.47189999999999999</v>
      </c>
      <c r="FG18" s="33">
        <v>0.47189999999999999</v>
      </c>
      <c r="FH18" s="33">
        <v>0.47189999999999999</v>
      </c>
      <c r="FI18" s="33">
        <v>0.47189999999999999</v>
      </c>
      <c r="FJ18" s="33">
        <v>0.47189999999999999</v>
      </c>
      <c r="FK18" s="33">
        <v>0.47189999999999999</v>
      </c>
      <c r="FL18" s="33">
        <v>0.47189999999999999</v>
      </c>
      <c r="FM18" s="33">
        <v>0.47189999999999999</v>
      </c>
      <c r="FN18" s="33">
        <v>0.47189999999999999</v>
      </c>
      <c r="FO18" s="33">
        <v>0.47189999999999999</v>
      </c>
      <c r="FP18" s="33">
        <v>0.47189999999999999</v>
      </c>
      <c r="FQ18" s="33">
        <v>0.47189999999999999</v>
      </c>
      <c r="FR18" s="33">
        <v>0.47189999999999999</v>
      </c>
      <c r="FS18" s="33">
        <v>0.47189999999999999</v>
      </c>
      <c r="FT18" s="33">
        <v>0.47189999999999999</v>
      </c>
      <c r="FU18" s="33">
        <v>0.47189999999999999</v>
      </c>
      <c r="FV18" s="33">
        <v>0.47189999999999999</v>
      </c>
      <c r="FW18" s="33">
        <v>0.47189999999999999</v>
      </c>
      <c r="FX18" s="33">
        <v>0.47189999999999999</v>
      </c>
      <c r="FY18" s="33"/>
      <c r="FZ18" s="33">
        <f>FX18</f>
        <v>0.47189999999999999</v>
      </c>
      <c r="GA18" s="33"/>
      <c r="GB18" s="33"/>
      <c r="GC18" s="33"/>
      <c r="GD18" s="33"/>
      <c r="GE18" s="33"/>
      <c r="GF18" s="33"/>
      <c r="GG18" s="7"/>
      <c r="GH18" s="33"/>
      <c r="GI18" s="33"/>
      <c r="GJ18" s="33"/>
      <c r="GK18" s="33"/>
      <c r="GL18" s="33"/>
      <c r="GM18" s="33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x14ac:dyDescent="0.35">
      <c r="A19" s="6" t="s">
        <v>451</v>
      </c>
      <c r="B19" s="18" t="s">
        <v>452</v>
      </c>
      <c r="C19" s="28">
        <v>5936.4</v>
      </c>
      <c r="D19" s="28">
        <v>28893.599999999999</v>
      </c>
      <c r="E19" s="28">
        <v>4468.8</v>
      </c>
      <c r="F19" s="28">
        <v>15351.599999999999</v>
      </c>
      <c r="G19" s="28">
        <v>850.8</v>
      </c>
      <c r="H19" s="28">
        <v>794.4</v>
      </c>
      <c r="I19" s="28">
        <v>6464.4</v>
      </c>
      <c r="J19" s="28">
        <v>1663.2</v>
      </c>
      <c r="K19" s="28">
        <v>186</v>
      </c>
      <c r="L19" s="28">
        <v>1503.6</v>
      </c>
      <c r="M19" s="28">
        <v>685.19999999999993</v>
      </c>
      <c r="N19" s="28">
        <v>36894</v>
      </c>
      <c r="O19" s="28">
        <v>9018</v>
      </c>
      <c r="P19" s="28">
        <v>188.4</v>
      </c>
      <c r="Q19" s="28">
        <v>28060.799999999999</v>
      </c>
      <c r="R19" s="28">
        <v>3002.4</v>
      </c>
      <c r="S19" s="28">
        <v>1274.3999999999999</v>
      </c>
      <c r="T19" s="28">
        <v>124.8</v>
      </c>
      <c r="U19" s="28">
        <v>37.199999999999996</v>
      </c>
      <c r="V19" s="28">
        <v>208.79999999999998</v>
      </c>
      <c r="W19" s="28">
        <v>181.2</v>
      </c>
      <c r="X19" s="28">
        <v>36</v>
      </c>
      <c r="Y19" s="28">
        <v>460.79999999999995</v>
      </c>
      <c r="Z19" s="28">
        <v>170.4</v>
      </c>
      <c r="AA19" s="28">
        <v>22339.200000000001</v>
      </c>
      <c r="AB19" s="28">
        <v>19311.599999999999</v>
      </c>
      <c r="AC19" s="28">
        <v>718.8</v>
      </c>
      <c r="AD19" s="28">
        <v>1010.4</v>
      </c>
      <c r="AE19" s="28">
        <v>67.2</v>
      </c>
      <c r="AF19" s="28">
        <v>141.6</v>
      </c>
      <c r="AG19" s="28">
        <v>415.2</v>
      </c>
      <c r="AH19" s="28">
        <v>710.4</v>
      </c>
      <c r="AI19" s="28">
        <v>262.8</v>
      </c>
      <c r="AJ19" s="28">
        <v>108</v>
      </c>
      <c r="AK19" s="28">
        <v>139.19999999999999</v>
      </c>
      <c r="AL19" s="28">
        <v>169.2</v>
      </c>
      <c r="AM19" s="28">
        <v>295.2</v>
      </c>
      <c r="AN19" s="28">
        <v>248.39999999999998</v>
      </c>
      <c r="AO19" s="28">
        <v>3228</v>
      </c>
      <c r="AP19" s="28">
        <v>60844.799999999996</v>
      </c>
      <c r="AQ19" s="28">
        <v>171.6</v>
      </c>
      <c r="AR19" s="28">
        <v>45588</v>
      </c>
      <c r="AS19" s="28">
        <v>4693.2</v>
      </c>
      <c r="AT19" s="28">
        <v>1702.8</v>
      </c>
      <c r="AU19" s="28">
        <v>177.6</v>
      </c>
      <c r="AV19" s="28">
        <v>230.39999999999998</v>
      </c>
      <c r="AW19" s="28">
        <v>178.79999999999998</v>
      </c>
      <c r="AX19" s="28">
        <v>61.199999999999996</v>
      </c>
      <c r="AY19" s="28">
        <v>319.2</v>
      </c>
      <c r="AZ19" s="28">
        <v>10087.199999999999</v>
      </c>
      <c r="BA19" s="28">
        <v>6768</v>
      </c>
      <c r="BB19" s="28">
        <v>6028.8</v>
      </c>
      <c r="BC19" s="28">
        <v>19404</v>
      </c>
      <c r="BD19" s="28">
        <v>2425.1999999999998</v>
      </c>
      <c r="BE19" s="28">
        <v>919.19999999999993</v>
      </c>
      <c r="BF19" s="28">
        <v>18489.599999999999</v>
      </c>
      <c r="BG19" s="28">
        <v>656.4</v>
      </c>
      <c r="BH19" s="28">
        <v>358.8</v>
      </c>
      <c r="BI19" s="28">
        <v>177.6</v>
      </c>
      <c r="BJ19" s="28">
        <v>4314</v>
      </c>
      <c r="BK19" s="28">
        <v>14372.4</v>
      </c>
      <c r="BL19" s="28">
        <v>57.599999999999994</v>
      </c>
      <c r="BM19" s="28">
        <v>207.6</v>
      </c>
      <c r="BN19" s="28">
        <v>2450.4</v>
      </c>
      <c r="BO19" s="28">
        <v>1017.5999999999999</v>
      </c>
      <c r="BP19" s="28">
        <v>153.6</v>
      </c>
      <c r="BQ19" s="28">
        <v>4099.2</v>
      </c>
      <c r="BR19" s="28">
        <v>3291.6</v>
      </c>
      <c r="BS19" s="28">
        <v>853.19999999999993</v>
      </c>
      <c r="BT19" s="28">
        <v>291.59999999999997</v>
      </c>
      <c r="BU19" s="28">
        <v>290.39999999999998</v>
      </c>
      <c r="BV19" s="28">
        <v>890.4</v>
      </c>
      <c r="BW19" s="28">
        <v>1508.3999999999999</v>
      </c>
      <c r="BX19" s="28">
        <v>45.6</v>
      </c>
      <c r="BY19" s="28">
        <v>372</v>
      </c>
      <c r="BZ19" s="28">
        <v>128.4</v>
      </c>
      <c r="CA19" s="28">
        <v>106.8</v>
      </c>
      <c r="CB19" s="28">
        <v>54669.599999999999</v>
      </c>
      <c r="CC19" s="28">
        <v>139.19999999999999</v>
      </c>
      <c r="CD19" s="28">
        <v>122.39999999999999</v>
      </c>
      <c r="CE19" s="28">
        <v>96</v>
      </c>
      <c r="CF19" s="28">
        <v>99.6</v>
      </c>
      <c r="CG19" s="28">
        <v>148.79999999999998</v>
      </c>
      <c r="CH19" s="28">
        <v>66</v>
      </c>
      <c r="CI19" s="28">
        <v>511.2</v>
      </c>
      <c r="CJ19" s="28">
        <v>643.19999999999993</v>
      </c>
      <c r="CK19" s="28">
        <v>4425.5999999999995</v>
      </c>
      <c r="CL19" s="28">
        <v>985.19999999999993</v>
      </c>
      <c r="CM19" s="28">
        <v>456</v>
      </c>
      <c r="CN19" s="28">
        <v>23926.799999999999</v>
      </c>
      <c r="CO19" s="28">
        <v>10768.8</v>
      </c>
      <c r="CP19" s="28">
        <v>679.19999999999993</v>
      </c>
      <c r="CQ19" s="28">
        <v>577.19999999999993</v>
      </c>
      <c r="CR19" s="28">
        <v>177.6</v>
      </c>
      <c r="CS19" s="28">
        <v>240</v>
      </c>
      <c r="CT19" s="28">
        <v>80.399999999999991</v>
      </c>
      <c r="CU19" s="28">
        <v>340.8</v>
      </c>
      <c r="CV19" s="28">
        <v>14.399999999999999</v>
      </c>
      <c r="CW19" s="28">
        <v>150</v>
      </c>
      <c r="CX19" s="28">
        <v>315.59999999999997</v>
      </c>
      <c r="CY19" s="28">
        <v>26.4</v>
      </c>
      <c r="CZ19" s="28">
        <v>1434</v>
      </c>
      <c r="DA19" s="28">
        <v>154.79999999999998</v>
      </c>
      <c r="DB19" s="28">
        <v>228</v>
      </c>
      <c r="DC19" s="28">
        <v>115.19999999999999</v>
      </c>
      <c r="DD19" s="28">
        <v>126</v>
      </c>
      <c r="DE19" s="28">
        <v>177.6</v>
      </c>
      <c r="DF19" s="28">
        <v>15525.599999999999</v>
      </c>
      <c r="DG19" s="28">
        <v>56.4</v>
      </c>
      <c r="DH19" s="28">
        <v>1485.6</v>
      </c>
      <c r="DI19" s="28">
        <v>1899.6</v>
      </c>
      <c r="DJ19" s="28">
        <v>543.6</v>
      </c>
      <c r="DK19" s="28">
        <v>338.4</v>
      </c>
      <c r="DL19" s="28">
        <v>4126.8</v>
      </c>
      <c r="DM19" s="28">
        <v>174</v>
      </c>
      <c r="DN19" s="28">
        <v>985.19999999999993</v>
      </c>
      <c r="DO19" s="28">
        <v>2394</v>
      </c>
      <c r="DP19" s="28">
        <v>163.19999999999999</v>
      </c>
      <c r="DQ19" s="28">
        <v>570</v>
      </c>
      <c r="DR19" s="28">
        <v>1002</v>
      </c>
      <c r="DS19" s="28">
        <v>495.59999999999997</v>
      </c>
      <c r="DT19" s="28">
        <v>106.8</v>
      </c>
      <c r="DU19" s="28">
        <v>266.39999999999998</v>
      </c>
      <c r="DV19" s="28">
        <v>160.79999999999998</v>
      </c>
      <c r="DW19" s="28">
        <v>235.2</v>
      </c>
      <c r="DX19" s="28">
        <v>136.79999999999998</v>
      </c>
      <c r="DY19" s="28">
        <v>223.2</v>
      </c>
      <c r="DZ19" s="28">
        <v>536.4</v>
      </c>
      <c r="EA19" s="28">
        <v>430.8</v>
      </c>
      <c r="EB19" s="28">
        <v>394.8</v>
      </c>
      <c r="EC19" s="28">
        <v>222</v>
      </c>
      <c r="ED19" s="28">
        <v>1160.3999999999999</v>
      </c>
      <c r="EE19" s="28">
        <v>122.39999999999999</v>
      </c>
      <c r="EF19" s="28">
        <v>1033.2</v>
      </c>
      <c r="EG19" s="28">
        <v>186</v>
      </c>
      <c r="EH19" s="28">
        <v>198</v>
      </c>
      <c r="EI19" s="28">
        <v>10844.4</v>
      </c>
      <c r="EJ19" s="28">
        <v>7365.5999999999995</v>
      </c>
      <c r="EK19" s="28">
        <v>490.79999999999995</v>
      </c>
      <c r="EL19" s="28">
        <v>357.59999999999997</v>
      </c>
      <c r="EM19" s="28">
        <v>310.8</v>
      </c>
      <c r="EN19" s="28">
        <v>699.6</v>
      </c>
      <c r="EO19" s="28">
        <v>244.79999999999998</v>
      </c>
      <c r="EP19" s="28">
        <v>316.8</v>
      </c>
      <c r="EQ19" s="28">
        <v>1966.8</v>
      </c>
      <c r="ER19" s="28">
        <v>212.4</v>
      </c>
      <c r="ES19" s="28">
        <v>134.4</v>
      </c>
      <c r="ET19" s="28">
        <v>158.4</v>
      </c>
      <c r="EU19" s="28">
        <v>408</v>
      </c>
      <c r="EV19" s="28">
        <v>60</v>
      </c>
      <c r="EW19" s="28">
        <v>604.79999999999995</v>
      </c>
      <c r="EX19" s="28">
        <v>140.4</v>
      </c>
      <c r="EY19" s="28">
        <v>393.59999999999997</v>
      </c>
      <c r="EZ19" s="28">
        <v>99.6</v>
      </c>
      <c r="FA19" s="28">
        <v>2515.1999999999998</v>
      </c>
      <c r="FB19" s="28">
        <v>220.79999999999998</v>
      </c>
      <c r="FC19" s="28">
        <v>1204.8</v>
      </c>
      <c r="FD19" s="28">
        <v>306</v>
      </c>
      <c r="FE19" s="28">
        <v>56.4</v>
      </c>
      <c r="FF19" s="28">
        <v>146.4</v>
      </c>
      <c r="FG19" s="28">
        <v>92.399999999999991</v>
      </c>
      <c r="FH19" s="28">
        <v>57.599999999999994</v>
      </c>
      <c r="FI19" s="28">
        <v>1282.8</v>
      </c>
      <c r="FJ19" s="28">
        <v>1510.8</v>
      </c>
      <c r="FK19" s="28">
        <v>1927.1999999999998</v>
      </c>
      <c r="FL19" s="28">
        <v>5967.5999999999995</v>
      </c>
      <c r="FM19" s="28">
        <v>2769.6</v>
      </c>
      <c r="FN19" s="28">
        <v>15997.199999999999</v>
      </c>
      <c r="FO19" s="28">
        <v>782.4</v>
      </c>
      <c r="FP19" s="28">
        <v>1665.6</v>
      </c>
      <c r="FQ19" s="28">
        <v>739.19999999999993</v>
      </c>
      <c r="FR19" s="28">
        <v>116.39999999999999</v>
      </c>
      <c r="FS19" s="28">
        <v>141.6</v>
      </c>
      <c r="FT19" s="28">
        <v>48</v>
      </c>
      <c r="FU19" s="28">
        <v>598.79999999999995</v>
      </c>
      <c r="FV19" s="28">
        <v>510</v>
      </c>
      <c r="FW19" s="28">
        <v>120</v>
      </c>
      <c r="FX19" s="28">
        <v>50.4</v>
      </c>
      <c r="FY19" s="28"/>
      <c r="FZ19" s="18">
        <f>SUM(C19:FX19)</f>
        <v>610058.40000000037</v>
      </c>
      <c r="GA19" s="18"/>
      <c r="GB19" s="18"/>
      <c r="GC19" s="18"/>
      <c r="GD19" s="18"/>
      <c r="GE19" s="18"/>
      <c r="GF19" s="18"/>
      <c r="GG19" s="7"/>
      <c r="GH19" s="18"/>
      <c r="GI19" s="18"/>
      <c r="GJ19" s="18"/>
      <c r="GK19" s="18"/>
      <c r="GL19" s="18"/>
      <c r="GM19" s="18"/>
    </row>
    <row r="20" spans="1:256" s="8" customFormat="1" x14ac:dyDescent="0.35">
      <c r="A20" s="6" t="s">
        <v>453</v>
      </c>
      <c r="B20" s="18" t="s">
        <v>454</v>
      </c>
      <c r="C20" s="34">
        <v>6550.1</v>
      </c>
      <c r="D20" s="30">
        <v>37485.699999999997</v>
      </c>
      <c r="E20" s="30">
        <v>5459.5</v>
      </c>
      <c r="F20" s="30">
        <v>23545</v>
      </c>
      <c r="G20" s="30">
        <v>1523.1</v>
      </c>
      <c r="H20" s="30">
        <v>1110</v>
      </c>
      <c r="I20" s="30">
        <v>7514.4</v>
      </c>
      <c r="J20" s="30">
        <v>2017.9</v>
      </c>
      <c r="K20" s="30">
        <v>270</v>
      </c>
      <c r="L20" s="30">
        <v>2101</v>
      </c>
      <c r="M20" s="30">
        <v>908.1</v>
      </c>
      <c r="N20" s="30">
        <v>49695.7</v>
      </c>
      <c r="O20" s="30">
        <v>12763</v>
      </c>
      <c r="P20" s="30">
        <v>345.9</v>
      </c>
      <c r="Q20" s="30">
        <v>38408.6</v>
      </c>
      <c r="R20" s="30">
        <v>6366.4</v>
      </c>
      <c r="S20" s="30">
        <v>1549.1</v>
      </c>
      <c r="T20" s="30">
        <v>162</v>
      </c>
      <c r="U20" s="30">
        <v>50</v>
      </c>
      <c r="V20" s="30">
        <v>255</v>
      </c>
      <c r="W20" s="30">
        <v>354.1</v>
      </c>
      <c r="X20" s="30">
        <v>30</v>
      </c>
      <c r="Y20" s="30">
        <v>938.7</v>
      </c>
      <c r="Z20" s="30">
        <v>227</v>
      </c>
      <c r="AA20" s="30">
        <v>31050.9</v>
      </c>
      <c r="AB20" s="30">
        <v>27086.799999999999</v>
      </c>
      <c r="AC20" s="30">
        <v>910</v>
      </c>
      <c r="AD20" s="30">
        <v>1414.6</v>
      </c>
      <c r="AE20" s="30">
        <v>94</v>
      </c>
      <c r="AF20" s="30">
        <v>172.5</v>
      </c>
      <c r="AG20" s="30">
        <v>585</v>
      </c>
      <c r="AH20" s="30">
        <v>939</v>
      </c>
      <c r="AI20" s="30">
        <v>397.4</v>
      </c>
      <c r="AJ20" s="30">
        <v>166</v>
      </c>
      <c r="AK20" s="30">
        <v>158</v>
      </c>
      <c r="AL20" s="30">
        <v>278.89999999999998</v>
      </c>
      <c r="AM20" s="30">
        <v>343</v>
      </c>
      <c r="AN20" s="30">
        <v>297.89999999999998</v>
      </c>
      <c r="AO20" s="30">
        <v>4210.8</v>
      </c>
      <c r="AP20" s="30">
        <v>82226.5</v>
      </c>
      <c r="AQ20" s="30">
        <v>231.5</v>
      </c>
      <c r="AR20" s="30">
        <v>62296</v>
      </c>
      <c r="AS20" s="30">
        <v>6406.5</v>
      </c>
      <c r="AT20" s="30">
        <v>3063.6</v>
      </c>
      <c r="AU20" s="30">
        <v>302.39999999999998</v>
      </c>
      <c r="AV20" s="30">
        <v>296</v>
      </c>
      <c r="AW20" s="30">
        <v>254.5</v>
      </c>
      <c r="AX20" s="30">
        <v>61</v>
      </c>
      <c r="AY20" s="30">
        <v>422</v>
      </c>
      <c r="AZ20" s="30">
        <v>12184.2</v>
      </c>
      <c r="BA20" s="30">
        <v>8990.6</v>
      </c>
      <c r="BB20" s="30">
        <v>7066.3</v>
      </c>
      <c r="BC20" s="30">
        <v>25763.7</v>
      </c>
      <c r="BD20" s="30">
        <v>3635.5</v>
      </c>
      <c r="BE20" s="30">
        <v>1192</v>
      </c>
      <c r="BF20" s="30">
        <v>26302.2</v>
      </c>
      <c r="BG20" s="30">
        <v>888.5</v>
      </c>
      <c r="BH20" s="30">
        <v>584.4</v>
      </c>
      <c r="BI20" s="30">
        <v>247.5</v>
      </c>
      <c r="BJ20" s="30">
        <v>6357.5</v>
      </c>
      <c r="BK20" s="30">
        <v>25629</v>
      </c>
      <c r="BL20" s="30">
        <v>77.7</v>
      </c>
      <c r="BM20" s="30">
        <v>429.8</v>
      </c>
      <c r="BN20" s="30">
        <v>3056</v>
      </c>
      <c r="BO20" s="30">
        <v>1242</v>
      </c>
      <c r="BP20" s="30">
        <v>150</v>
      </c>
      <c r="BQ20" s="30">
        <v>5851.2</v>
      </c>
      <c r="BR20" s="30">
        <v>4494.5</v>
      </c>
      <c r="BS20" s="30">
        <v>1084.5999999999999</v>
      </c>
      <c r="BT20" s="30">
        <v>366</v>
      </c>
      <c r="BU20" s="30">
        <v>418</v>
      </c>
      <c r="BV20" s="30">
        <v>1227</v>
      </c>
      <c r="BW20" s="30">
        <v>1983.5</v>
      </c>
      <c r="BX20" s="30">
        <v>68</v>
      </c>
      <c r="BY20" s="30">
        <v>440.5</v>
      </c>
      <c r="BZ20" s="30">
        <v>199</v>
      </c>
      <c r="CA20" s="30">
        <v>143</v>
      </c>
      <c r="CB20" s="30">
        <v>72904.2</v>
      </c>
      <c r="CC20" s="30">
        <v>184</v>
      </c>
      <c r="CD20" s="30">
        <v>380.3</v>
      </c>
      <c r="CE20" s="30">
        <v>150</v>
      </c>
      <c r="CF20" s="30">
        <v>67</v>
      </c>
      <c r="CG20" s="30">
        <v>193.5</v>
      </c>
      <c r="CH20" s="30">
        <v>98.5</v>
      </c>
      <c r="CI20" s="30">
        <v>686</v>
      </c>
      <c r="CJ20" s="30">
        <v>845</v>
      </c>
      <c r="CK20" s="30">
        <v>5697.8</v>
      </c>
      <c r="CL20" s="30">
        <v>1228.7</v>
      </c>
      <c r="CM20" s="30">
        <v>649.4</v>
      </c>
      <c r="CN20" s="30">
        <v>33651.199999999997</v>
      </c>
      <c r="CO20" s="30">
        <v>14364.9</v>
      </c>
      <c r="CP20" s="30">
        <v>945.8</v>
      </c>
      <c r="CQ20" s="30">
        <v>738</v>
      </c>
      <c r="CR20" s="30">
        <v>231.5</v>
      </c>
      <c r="CS20" s="30">
        <v>277</v>
      </c>
      <c r="CT20" s="30">
        <v>103</v>
      </c>
      <c r="CU20" s="30">
        <v>404.3</v>
      </c>
      <c r="CV20" s="30">
        <v>24.5</v>
      </c>
      <c r="CW20" s="30">
        <v>206</v>
      </c>
      <c r="CX20" s="30">
        <v>448.1</v>
      </c>
      <c r="CY20" s="30">
        <v>33.1</v>
      </c>
      <c r="CZ20" s="30">
        <v>1752</v>
      </c>
      <c r="DA20" s="30">
        <v>192</v>
      </c>
      <c r="DB20" s="30">
        <v>319</v>
      </c>
      <c r="DC20" s="30">
        <v>183</v>
      </c>
      <c r="DD20" s="30">
        <v>153</v>
      </c>
      <c r="DE20" s="30">
        <v>288</v>
      </c>
      <c r="DF20" s="30">
        <v>20184.900000000001</v>
      </c>
      <c r="DG20" s="30">
        <v>104</v>
      </c>
      <c r="DH20" s="30">
        <v>1763</v>
      </c>
      <c r="DI20" s="30">
        <v>2441.4</v>
      </c>
      <c r="DJ20" s="30">
        <v>635.9</v>
      </c>
      <c r="DK20" s="30">
        <v>500.5</v>
      </c>
      <c r="DL20" s="30">
        <v>5720</v>
      </c>
      <c r="DM20" s="30">
        <v>227</v>
      </c>
      <c r="DN20" s="30">
        <v>1308</v>
      </c>
      <c r="DO20" s="30">
        <v>3242</v>
      </c>
      <c r="DP20" s="30">
        <v>190</v>
      </c>
      <c r="DQ20" s="30">
        <v>824.8</v>
      </c>
      <c r="DR20" s="30">
        <v>1306</v>
      </c>
      <c r="DS20" s="30">
        <v>579</v>
      </c>
      <c r="DT20" s="30">
        <v>170</v>
      </c>
      <c r="DU20" s="30">
        <v>361</v>
      </c>
      <c r="DV20" s="30">
        <v>214.5</v>
      </c>
      <c r="DW20" s="30">
        <v>301</v>
      </c>
      <c r="DX20" s="30">
        <v>154</v>
      </c>
      <c r="DY20" s="30">
        <v>295.5</v>
      </c>
      <c r="DZ20" s="30">
        <v>685</v>
      </c>
      <c r="EA20" s="30">
        <v>520.5</v>
      </c>
      <c r="EB20" s="30">
        <v>537</v>
      </c>
      <c r="EC20" s="30">
        <v>279</v>
      </c>
      <c r="ED20" s="30">
        <v>1519</v>
      </c>
      <c r="EE20" s="30">
        <v>183.5</v>
      </c>
      <c r="EF20" s="30">
        <v>1337</v>
      </c>
      <c r="EG20" s="30">
        <v>243</v>
      </c>
      <c r="EH20" s="30">
        <v>243.5</v>
      </c>
      <c r="EI20" s="30">
        <v>13652.9</v>
      </c>
      <c r="EJ20" s="30">
        <v>10257</v>
      </c>
      <c r="EK20" s="30">
        <v>683.5</v>
      </c>
      <c r="EL20" s="30">
        <v>475</v>
      </c>
      <c r="EM20" s="30">
        <v>363.1</v>
      </c>
      <c r="EN20" s="30">
        <v>945.5</v>
      </c>
      <c r="EO20" s="30">
        <v>292</v>
      </c>
      <c r="EP20" s="30">
        <v>417.5</v>
      </c>
      <c r="EQ20" s="30">
        <v>2556.6999999999998</v>
      </c>
      <c r="ER20" s="30">
        <v>317.5</v>
      </c>
      <c r="ES20" s="30">
        <v>223.4</v>
      </c>
      <c r="ET20" s="30">
        <v>189</v>
      </c>
      <c r="EU20" s="30">
        <v>559</v>
      </c>
      <c r="EV20" s="30">
        <v>75</v>
      </c>
      <c r="EW20" s="30">
        <v>771</v>
      </c>
      <c r="EX20" s="30">
        <v>167</v>
      </c>
      <c r="EY20" s="30">
        <v>777.5</v>
      </c>
      <c r="EZ20" s="30">
        <v>126</v>
      </c>
      <c r="FA20" s="30">
        <v>3409</v>
      </c>
      <c r="FB20" s="30">
        <v>269.3</v>
      </c>
      <c r="FC20" s="30">
        <v>1777.6</v>
      </c>
      <c r="FD20" s="30">
        <v>400</v>
      </c>
      <c r="FE20" s="30">
        <v>80</v>
      </c>
      <c r="FF20" s="30">
        <v>194.5</v>
      </c>
      <c r="FG20" s="30">
        <v>122</v>
      </c>
      <c r="FH20" s="30">
        <v>69</v>
      </c>
      <c r="FI20" s="30">
        <v>1655.2</v>
      </c>
      <c r="FJ20" s="30">
        <v>2022.9</v>
      </c>
      <c r="FK20" s="30">
        <v>2565.9</v>
      </c>
      <c r="FL20" s="30">
        <v>8333.1</v>
      </c>
      <c r="FM20" s="30">
        <v>3866.2</v>
      </c>
      <c r="FN20" s="30">
        <v>22281.599999999999</v>
      </c>
      <c r="FO20" s="30">
        <v>1078</v>
      </c>
      <c r="FP20" s="30">
        <v>2278.8000000000002</v>
      </c>
      <c r="FQ20" s="30">
        <v>982.6</v>
      </c>
      <c r="FR20" s="30">
        <v>159</v>
      </c>
      <c r="FS20" s="30">
        <v>163</v>
      </c>
      <c r="FT20" s="30">
        <v>59</v>
      </c>
      <c r="FU20" s="30">
        <v>784.5</v>
      </c>
      <c r="FV20" s="30">
        <v>789.1</v>
      </c>
      <c r="FW20" s="30">
        <v>142</v>
      </c>
      <c r="FX20" s="30">
        <v>57</v>
      </c>
      <c r="FY20" s="18"/>
      <c r="FZ20" s="18">
        <f>SUM(C20:FX20)</f>
        <v>833224</v>
      </c>
      <c r="GA20" s="18"/>
      <c r="GB20" s="18"/>
      <c r="GC20" s="18"/>
      <c r="GD20" s="18"/>
      <c r="GE20" s="35"/>
      <c r="GF20" s="35"/>
      <c r="GG20" s="7"/>
      <c r="GH20" s="35"/>
      <c r="GI20" s="35"/>
      <c r="GJ20" s="35"/>
      <c r="GK20" s="35"/>
      <c r="GL20" s="35"/>
      <c r="GM20" s="35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x14ac:dyDescent="0.35">
      <c r="A21" s="29" t="s">
        <v>455</v>
      </c>
      <c r="B21" s="7" t="s">
        <v>456</v>
      </c>
      <c r="C21" s="18">
        <v>0</v>
      </c>
      <c r="D21" s="18">
        <v>3803</v>
      </c>
      <c r="E21" s="18">
        <v>0</v>
      </c>
      <c r="F21" s="18">
        <v>4274</v>
      </c>
      <c r="G21" s="18">
        <v>365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1192</v>
      </c>
      <c r="O21" s="18">
        <v>942</v>
      </c>
      <c r="P21" s="18">
        <v>0</v>
      </c>
      <c r="Q21" s="18">
        <v>6439</v>
      </c>
      <c r="R21" s="18">
        <v>0</v>
      </c>
      <c r="S21" s="18">
        <v>106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3221.5</v>
      </c>
      <c r="AB21" s="18">
        <v>2373</v>
      </c>
      <c r="AC21" s="18">
        <v>0</v>
      </c>
      <c r="AD21" s="18">
        <v>0</v>
      </c>
      <c r="AE21" s="18">
        <v>0</v>
      </c>
      <c r="AF21" s="18">
        <v>0</v>
      </c>
      <c r="AG21" s="18">
        <v>75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352</v>
      </c>
      <c r="AP21" s="18">
        <v>19675</v>
      </c>
      <c r="AQ21" s="18">
        <v>0</v>
      </c>
      <c r="AR21" s="18">
        <v>15311.5</v>
      </c>
      <c r="AS21" s="18">
        <v>360</v>
      </c>
      <c r="AT21" s="18">
        <v>463</v>
      </c>
      <c r="AU21" s="18">
        <v>0</v>
      </c>
      <c r="AV21" s="18">
        <v>0</v>
      </c>
      <c r="AW21" s="18">
        <v>0</v>
      </c>
      <c r="AX21" s="18">
        <v>0</v>
      </c>
      <c r="AY21" s="18">
        <v>0</v>
      </c>
      <c r="AZ21" s="18">
        <v>4132.5</v>
      </c>
      <c r="BA21" s="18">
        <v>104</v>
      </c>
      <c r="BB21" s="18">
        <v>0</v>
      </c>
      <c r="BC21" s="18">
        <v>1547.5</v>
      </c>
      <c r="BD21" s="18">
        <v>0</v>
      </c>
      <c r="BE21" s="18">
        <v>0</v>
      </c>
      <c r="BF21" s="18">
        <v>4018</v>
      </c>
      <c r="BG21" s="18">
        <v>0</v>
      </c>
      <c r="BH21" s="18">
        <v>0</v>
      </c>
      <c r="BI21" s="18">
        <v>0</v>
      </c>
      <c r="BJ21" s="18">
        <v>1101</v>
      </c>
      <c r="BK21" s="18">
        <v>11716.5</v>
      </c>
      <c r="BL21" s="18">
        <v>0</v>
      </c>
      <c r="BM21" s="18">
        <v>0</v>
      </c>
      <c r="BN21" s="18">
        <v>245</v>
      </c>
      <c r="BO21" s="18">
        <v>0</v>
      </c>
      <c r="BP21" s="18">
        <v>0</v>
      </c>
      <c r="BQ21" s="18">
        <v>524.5</v>
      </c>
      <c r="BR21" s="18">
        <v>0</v>
      </c>
      <c r="BS21" s="18">
        <v>0</v>
      </c>
      <c r="BT21" s="18">
        <v>0</v>
      </c>
      <c r="BU21" s="18">
        <v>0</v>
      </c>
      <c r="BV21" s="18">
        <v>0</v>
      </c>
      <c r="BW21" s="18">
        <v>44</v>
      </c>
      <c r="BX21" s="18">
        <v>0</v>
      </c>
      <c r="BY21" s="18">
        <v>77</v>
      </c>
      <c r="BZ21" s="18">
        <v>0</v>
      </c>
      <c r="CA21" s="18">
        <v>0</v>
      </c>
      <c r="CB21" s="18">
        <v>7808.5</v>
      </c>
      <c r="CC21" s="18">
        <v>0</v>
      </c>
      <c r="CD21" s="18">
        <v>0</v>
      </c>
      <c r="CE21" s="18">
        <v>0</v>
      </c>
      <c r="CF21" s="18">
        <v>0</v>
      </c>
      <c r="CG21" s="18">
        <v>0</v>
      </c>
      <c r="CH21" s="18">
        <v>0</v>
      </c>
      <c r="CI21" s="18">
        <v>0</v>
      </c>
      <c r="CJ21" s="18">
        <v>0</v>
      </c>
      <c r="CK21" s="18">
        <v>169</v>
      </c>
      <c r="CL21" s="18">
        <v>0</v>
      </c>
      <c r="CM21" s="18">
        <v>0</v>
      </c>
      <c r="CN21" s="18">
        <v>2795.5</v>
      </c>
      <c r="CO21" s="18">
        <v>1989.5</v>
      </c>
      <c r="CP21" s="18">
        <v>0</v>
      </c>
      <c r="CQ21" s="18">
        <v>0</v>
      </c>
      <c r="CR21" s="18">
        <v>0</v>
      </c>
      <c r="CS21" s="18">
        <v>0</v>
      </c>
      <c r="CT21" s="18">
        <v>0</v>
      </c>
      <c r="CU21" s="18">
        <v>0</v>
      </c>
      <c r="CV21" s="18">
        <v>0</v>
      </c>
      <c r="CW21" s="18">
        <v>0</v>
      </c>
      <c r="CX21" s="18">
        <v>0</v>
      </c>
      <c r="CY21" s="18">
        <v>0</v>
      </c>
      <c r="CZ21" s="18">
        <v>0</v>
      </c>
      <c r="DA21" s="18">
        <v>0</v>
      </c>
      <c r="DB21" s="18">
        <v>0</v>
      </c>
      <c r="DC21" s="18">
        <v>0</v>
      </c>
      <c r="DD21" s="18">
        <v>0</v>
      </c>
      <c r="DE21" s="18">
        <v>0</v>
      </c>
      <c r="DF21" s="18">
        <v>1075.5</v>
      </c>
      <c r="DG21" s="18">
        <v>0</v>
      </c>
      <c r="DH21" s="18">
        <v>0</v>
      </c>
      <c r="DI21" s="18">
        <v>403</v>
      </c>
      <c r="DJ21" s="18">
        <v>0</v>
      </c>
      <c r="DK21" s="18">
        <v>0</v>
      </c>
      <c r="DL21" s="18">
        <v>173</v>
      </c>
      <c r="DM21" s="18">
        <v>0</v>
      </c>
      <c r="DN21" s="18">
        <v>0</v>
      </c>
      <c r="DO21" s="18">
        <v>0</v>
      </c>
      <c r="DP21" s="18">
        <v>0</v>
      </c>
      <c r="DQ21" s="18">
        <v>0</v>
      </c>
      <c r="DR21" s="18">
        <v>0</v>
      </c>
      <c r="DS21" s="18">
        <v>0</v>
      </c>
      <c r="DT21" s="18">
        <v>0</v>
      </c>
      <c r="DU21" s="18">
        <v>0</v>
      </c>
      <c r="DV21" s="18">
        <v>0</v>
      </c>
      <c r="DW21" s="18">
        <v>0</v>
      </c>
      <c r="DX21" s="18">
        <v>0</v>
      </c>
      <c r="DY21" s="18">
        <v>0</v>
      </c>
      <c r="DZ21" s="18">
        <v>0</v>
      </c>
      <c r="EA21" s="18">
        <v>145</v>
      </c>
      <c r="EB21" s="18">
        <v>0</v>
      </c>
      <c r="EC21" s="18">
        <v>0</v>
      </c>
      <c r="ED21" s="18">
        <v>137</v>
      </c>
      <c r="EE21" s="18">
        <v>0</v>
      </c>
      <c r="EF21" s="18">
        <v>135</v>
      </c>
      <c r="EG21" s="18">
        <v>0</v>
      </c>
      <c r="EH21" s="18">
        <v>0</v>
      </c>
      <c r="EI21" s="18">
        <v>1635</v>
      </c>
      <c r="EJ21" s="18">
        <v>1670</v>
      </c>
      <c r="EK21" s="18">
        <v>0</v>
      </c>
      <c r="EL21" s="18">
        <v>0</v>
      </c>
      <c r="EM21" s="18">
        <v>0</v>
      </c>
      <c r="EN21" s="18">
        <v>0</v>
      </c>
      <c r="EO21" s="18">
        <v>0</v>
      </c>
      <c r="EP21" s="18">
        <v>0</v>
      </c>
      <c r="EQ21" s="18">
        <v>83</v>
      </c>
      <c r="ER21" s="18">
        <v>0</v>
      </c>
      <c r="ES21" s="18">
        <v>0</v>
      </c>
      <c r="ET21" s="18">
        <v>87</v>
      </c>
      <c r="EU21" s="18">
        <v>0</v>
      </c>
      <c r="EV21" s="18">
        <v>0</v>
      </c>
      <c r="EW21" s="18">
        <v>0</v>
      </c>
      <c r="EX21" s="18">
        <v>0</v>
      </c>
      <c r="EY21" s="18">
        <v>0</v>
      </c>
      <c r="EZ21" s="18">
        <v>0</v>
      </c>
      <c r="FA21" s="18">
        <v>0</v>
      </c>
      <c r="FB21" s="18">
        <v>0</v>
      </c>
      <c r="FC21" s="18">
        <v>398.5</v>
      </c>
      <c r="FD21" s="18">
        <v>0</v>
      </c>
      <c r="FE21" s="18">
        <v>0</v>
      </c>
      <c r="FF21" s="18">
        <v>0</v>
      </c>
      <c r="FG21" s="18">
        <v>0</v>
      </c>
      <c r="FH21" s="18">
        <v>0</v>
      </c>
      <c r="FI21" s="18">
        <v>0</v>
      </c>
      <c r="FJ21" s="18">
        <v>0</v>
      </c>
      <c r="FK21" s="18">
        <v>180</v>
      </c>
      <c r="FL21" s="18">
        <v>1941</v>
      </c>
      <c r="FM21" s="18">
        <v>561</v>
      </c>
      <c r="FN21" s="18">
        <v>4904</v>
      </c>
      <c r="FO21" s="18">
        <v>0</v>
      </c>
      <c r="FP21" s="18">
        <v>0</v>
      </c>
      <c r="FQ21" s="18">
        <v>0</v>
      </c>
      <c r="FR21" s="18">
        <v>0</v>
      </c>
      <c r="FS21" s="18">
        <v>0</v>
      </c>
      <c r="FT21" s="18">
        <v>0</v>
      </c>
      <c r="FU21" s="18">
        <v>0</v>
      </c>
      <c r="FV21" s="18">
        <v>0</v>
      </c>
      <c r="FW21" s="18">
        <v>0</v>
      </c>
      <c r="FX21" s="18">
        <v>0</v>
      </c>
      <c r="FY21" s="18"/>
      <c r="FZ21" s="18">
        <f>SUM(C21:FY21)</f>
        <v>108752.5</v>
      </c>
      <c r="GA21" s="18"/>
      <c r="GB21" s="18"/>
      <c r="GC21" s="18"/>
      <c r="GD21" s="18"/>
      <c r="GE21" s="18"/>
      <c r="GF21" s="18"/>
      <c r="GG21" s="7"/>
      <c r="GH21" s="7"/>
      <c r="GI21" s="7"/>
      <c r="GJ21" s="7"/>
      <c r="GK21" s="7"/>
      <c r="GL21" s="7"/>
      <c r="GM21" s="7"/>
    </row>
    <row r="22" spans="1:256" x14ac:dyDescent="0.35">
      <c r="A22" s="29" t="s">
        <v>457</v>
      </c>
      <c r="B22" s="113" t="s">
        <v>458</v>
      </c>
      <c r="C22" s="30">
        <v>6522.7</v>
      </c>
      <c r="D22" s="30">
        <v>40240.9</v>
      </c>
      <c r="E22" s="30">
        <v>6143.6</v>
      </c>
      <c r="F22" s="30">
        <v>23125.3</v>
      </c>
      <c r="G22" s="30">
        <v>1573</v>
      </c>
      <c r="H22" s="30">
        <v>1113.5</v>
      </c>
      <c r="I22" s="30">
        <v>8699.7999999999993</v>
      </c>
      <c r="J22" s="30">
        <v>2159.4</v>
      </c>
      <c r="K22" s="30">
        <v>263</v>
      </c>
      <c r="L22" s="30">
        <v>2245.9</v>
      </c>
      <c r="M22" s="30">
        <v>1068.9000000000001</v>
      </c>
      <c r="N22" s="30">
        <v>51853</v>
      </c>
      <c r="O22" s="30">
        <v>13522.3</v>
      </c>
      <c r="P22" s="30">
        <v>330</v>
      </c>
      <c r="Q22" s="30">
        <v>37766.800000000003</v>
      </c>
      <c r="R22" s="30">
        <v>6066.5</v>
      </c>
      <c r="S22" s="30">
        <v>1631.5</v>
      </c>
      <c r="T22" s="30">
        <v>163.30000000000001</v>
      </c>
      <c r="U22" s="30">
        <v>52.3</v>
      </c>
      <c r="V22" s="30">
        <v>264</v>
      </c>
      <c r="W22" s="30">
        <v>210.4</v>
      </c>
      <c r="X22" s="30">
        <v>50</v>
      </c>
      <c r="Y22" s="30">
        <v>954</v>
      </c>
      <c r="Z22" s="30">
        <v>231.3</v>
      </c>
      <c r="AA22" s="30">
        <v>31107.200000000001</v>
      </c>
      <c r="AB22" s="30">
        <v>28046.7</v>
      </c>
      <c r="AC22" s="30">
        <v>940</v>
      </c>
      <c r="AD22" s="30">
        <v>1410.4</v>
      </c>
      <c r="AE22" s="30">
        <v>94.6</v>
      </c>
      <c r="AF22" s="30">
        <v>171</v>
      </c>
      <c r="AG22" s="30">
        <v>624.79999999999995</v>
      </c>
      <c r="AH22" s="30">
        <v>1004.3</v>
      </c>
      <c r="AI22" s="30">
        <v>385.5</v>
      </c>
      <c r="AJ22" s="30">
        <v>164</v>
      </c>
      <c r="AK22" s="30">
        <v>177.4</v>
      </c>
      <c r="AL22" s="30">
        <v>276</v>
      </c>
      <c r="AM22" s="30">
        <v>388.1</v>
      </c>
      <c r="AN22" s="30">
        <v>328.3</v>
      </c>
      <c r="AO22" s="30">
        <v>4477.2</v>
      </c>
      <c r="AP22" s="30">
        <v>84847.5</v>
      </c>
      <c r="AQ22" s="30">
        <v>240.2</v>
      </c>
      <c r="AR22" s="30">
        <v>64062.12</v>
      </c>
      <c r="AS22" s="30">
        <v>6706.5</v>
      </c>
      <c r="AT22" s="30">
        <v>2335.9</v>
      </c>
      <c r="AU22" s="30">
        <v>291</v>
      </c>
      <c r="AV22" s="30">
        <v>313.3</v>
      </c>
      <c r="AW22" s="30">
        <v>256</v>
      </c>
      <c r="AX22" s="30">
        <v>68</v>
      </c>
      <c r="AY22" s="30">
        <v>425.6</v>
      </c>
      <c r="AZ22" s="30">
        <v>12573.9</v>
      </c>
      <c r="BA22" s="30">
        <v>9256.2999999999993</v>
      </c>
      <c r="BB22" s="30">
        <v>7775.2</v>
      </c>
      <c r="BC22" s="30">
        <v>26548.7</v>
      </c>
      <c r="BD22" s="30">
        <v>3621</v>
      </c>
      <c r="BE22" s="30">
        <v>1298.8</v>
      </c>
      <c r="BF22" s="30">
        <v>25605.5</v>
      </c>
      <c r="BG22" s="30">
        <v>930</v>
      </c>
      <c r="BH22" s="30">
        <v>593.29999999999995</v>
      </c>
      <c r="BI22" s="30">
        <v>261.8</v>
      </c>
      <c r="BJ22" s="30">
        <v>6317.4</v>
      </c>
      <c r="BK22" s="30">
        <v>30388.400000000001</v>
      </c>
      <c r="BL22" s="30">
        <v>119.9</v>
      </c>
      <c r="BM22" s="30">
        <v>364.5</v>
      </c>
      <c r="BN22" s="30">
        <v>3293.1</v>
      </c>
      <c r="BO22" s="30">
        <v>1299.0999999999999</v>
      </c>
      <c r="BP22" s="30">
        <v>181.8</v>
      </c>
      <c r="BQ22" s="30">
        <v>5936.3</v>
      </c>
      <c r="BR22" s="30">
        <v>4505.2</v>
      </c>
      <c r="BS22" s="30">
        <v>1136.5</v>
      </c>
      <c r="BT22" s="30">
        <v>404.1</v>
      </c>
      <c r="BU22" s="30">
        <v>410</v>
      </c>
      <c r="BV22" s="30">
        <v>1248.2</v>
      </c>
      <c r="BW22" s="30">
        <v>2002.5</v>
      </c>
      <c r="BX22" s="30">
        <v>69.8</v>
      </c>
      <c r="BY22" s="30">
        <v>470.3</v>
      </c>
      <c r="BZ22" s="30">
        <v>206</v>
      </c>
      <c r="CA22" s="30">
        <v>153.30000000000001</v>
      </c>
      <c r="CB22" s="30">
        <v>76822.7</v>
      </c>
      <c r="CC22" s="30">
        <v>192</v>
      </c>
      <c r="CD22" s="30">
        <v>215.3</v>
      </c>
      <c r="CE22" s="30">
        <v>153.80000000000001</v>
      </c>
      <c r="CF22" s="30">
        <v>126.9</v>
      </c>
      <c r="CG22" s="30">
        <v>204.3</v>
      </c>
      <c r="CH22" s="30">
        <v>103.2</v>
      </c>
      <c r="CI22" s="30">
        <v>703.3</v>
      </c>
      <c r="CJ22" s="30">
        <v>927.4</v>
      </c>
      <c r="CK22" s="30">
        <v>5720.6</v>
      </c>
      <c r="CL22" s="30">
        <v>1310.0999999999999</v>
      </c>
      <c r="CM22" s="30">
        <v>744.5</v>
      </c>
      <c r="CN22" s="30">
        <v>32734.400000000001</v>
      </c>
      <c r="CO22" s="30">
        <v>14778.3</v>
      </c>
      <c r="CP22" s="30">
        <v>1005.2</v>
      </c>
      <c r="CQ22" s="30">
        <v>802.1</v>
      </c>
      <c r="CR22" s="30">
        <v>234.3</v>
      </c>
      <c r="CS22" s="30">
        <v>319.39999999999998</v>
      </c>
      <c r="CT22" s="30">
        <v>104.3</v>
      </c>
      <c r="CU22" s="30">
        <v>406</v>
      </c>
      <c r="CV22" s="30">
        <v>50</v>
      </c>
      <c r="CW22" s="30">
        <v>205</v>
      </c>
      <c r="CX22" s="30">
        <v>470.5</v>
      </c>
      <c r="CY22" s="30">
        <v>50</v>
      </c>
      <c r="CZ22" s="30">
        <v>1909.1</v>
      </c>
      <c r="DA22" s="30">
        <v>202.3</v>
      </c>
      <c r="DB22" s="30">
        <v>322.5</v>
      </c>
      <c r="DC22" s="30">
        <v>182</v>
      </c>
      <c r="DD22" s="30">
        <v>157</v>
      </c>
      <c r="DE22" s="30">
        <v>316.8</v>
      </c>
      <c r="DF22" s="30">
        <v>21475.9</v>
      </c>
      <c r="DG22" s="30">
        <v>95</v>
      </c>
      <c r="DH22" s="30">
        <v>1906.6</v>
      </c>
      <c r="DI22" s="30">
        <v>2539.1</v>
      </c>
      <c r="DJ22" s="30">
        <v>640</v>
      </c>
      <c r="DK22" s="30">
        <v>485.5</v>
      </c>
      <c r="DL22" s="30">
        <v>5728.7</v>
      </c>
      <c r="DM22" s="30">
        <v>234.8</v>
      </c>
      <c r="DN22" s="30">
        <v>1303.0999999999999</v>
      </c>
      <c r="DO22" s="30">
        <v>3231</v>
      </c>
      <c r="DP22" s="30">
        <v>201</v>
      </c>
      <c r="DQ22" s="30">
        <v>817</v>
      </c>
      <c r="DR22" s="30">
        <v>1367.8</v>
      </c>
      <c r="DS22" s="30">
        <v>671.2</v>
      </c>
      <c r="DT22" s="30">
        <v>180.5</v>
      </c>
      <c r="DU22" s="30">
        <v>359.7</v>
      </c>
      <c r="DV22" s="30">
        <v>213.8</v>
      </c>
      <c r="DW22" s="30">
        <v>311.89999999999998</v>
      </c>
      <c r="DX22" s="30">
        <v>166.8</v>
      </c>
      <c r="DY22" s="30">
        <v>312.7</v>
      </c>
      <c r="DZ22" s="30">
        <v>739</v>
      </c>
      <c r="EA22" s="30">
        <v>551.79999999999995</v>
      </c>
      <c r="EB22" s="30">
        <v>570.9</v>
      </c>
      <c r="EC22" s="30">
        <v>302.2</v>
      </c>
      <c r="ED22" s="30">
        <v>1586.6</v>
      </c>
      <c r="EE22" s="30">
        <v>193.5</v>
      </c>
      <c r="EF22" s="30">
        <v>1434.6</v>
      </c>
      <c r="EG22" s="30">
        <v>256.60000000000002</v>
      </c>
      <c r="EH22" s="30">
        <v>251</v>
      </c>
      <c r="EI22" s="30">
        <v>14492.9</v>
      </c>
      <c r="EJ22" s="30">
        <v>10327.200000000001</v>
      </c>
      <c r="EK22" s="30">
        <v>686</v>
      </c>
      <c r="EL22" s="30">
        <v>467.5</v>
      </c>
      <c r="EM22" s="30">
        <v>395.9</v>
      </c>
      <c r="EN22" s="30">
        <v>1001.6</v>
      </c>
      <c r="EO22" s="30">
        <v>327.5</v>
      </c>
      <c r="EP22" s="30">
        <v>421</v>
      </c>
      <c r="EQ22" s="30">
        <v>2695.5</v>
      </c>
      <c r="ER22" s="30">
        <v>313.5</v>
      </c>
      <c r="ES22" s="30">
        <v>175.4</v>
      </c>
      <c r="ET22" s="30">
        <v>196.4</v>
      </c>
      <c r="EU22" s="30">
        <v>577.5</v>
      </c>
      <c r="EV22" s="30">
        <v>76.5</v>
      </c>
      <c r="EW22" s="30">
        <v>863.6</v>
      </c>
      <c r="EX22" s="30">
        <v>170</v>
      </c>
      <c r="EY22" s="30">
        <v>789</v>
      </c>
      <c r="EZ22" s="30">
        <v>131</v>
      </c>
      <c r="FA22" s="30">
        <v>3470.3</v>
      </c>
      <c r="FB22" s="30">
        <v>308.60000000000002</v>
      </c>
      <c r="FC22" s="30">
        <v>2106.3000000000002</v>
      </c>
      <c r="FD22" s="30">
        <v>407</v>
      </c>
      <c r="FE22" s="30">
        <v>86.2</v>
      </c>
      <c r="FF22" s="30">
        <v>197</v>
      </c>
      <c r="FG22" s="30">
        <v>128</v>
      </c>
      <c r="FH22" s="30">
        <v>71</v>
      </c>
      <c r="FI22" s="30">
        <v>1772.9</v>
      </c>
      <c r="FJ22" s="30">
        <v>2017</v>
      </c>
      <c r="FK22" s="30">
        <v>2574.3000000000002</v>
      </c>
      <c r="FL22" s="30">
        <v>8182.1</v>
      </c>
      <c r="FM22" s="30">
        <v>3824.5</v>
      </c>
      <c r="FN22" s="30">
        <v>22015.9</v>
      </c>
      <c r="FO22" s="30">
        <v>1093</v>
      </c>
      <c r="FP22" s="30">
        <v>2293</v>
      </c>
      <c r="FQ22" s="30">
        <v>989.2</v>
      </c>
      <c r="FR22" s="30">
        <v>170.8</v>
      </c>
      <c r="FS22" s="30">
        <v>189.4</v>
      </c>
      <c r="FT22" s="30">
        <v>60.5</v>
      </c>
      <c r="FU22" s="30">
        <v>826.8</v>
      </c>
      <c r="FV22" s="30">
        <v>698.6</v>
      </c>
      <c r="FW22" s="30">
        <v>167.6</v>
      </c>
      <c r="FX22" s="30">
        <v>57.5</v>
      </c>
      <c r="FY22" s="21"/>
      <c r="FZ22" s="18">
        <f t="shared" ref="FZ22:FZ34" si="7">SUM(C22:FX22)</f>
        <v>859781.02000000037</v>
      </c>
      <c r="GA22" s="18"/>
      <c r="GB22" s="18"/>
      <c r="GC22" s="18"/>
      <c r="GD22" s="18"/>
      <c r="GE22" s="18"/>
      <c r="GF22" s="18"/>
      <c r="GG22" s="7"/>
      <c r="GH22" s="7"/>
      <c r="GI22" s="7"/>
      <c r="GJ22" s="7"/>
      <c r="GK22" s="7"/>
      <c r="GL22" s="7"/>
      <c r="GM22" s="7"/>
    </row>
    <row r="23" spans="1:256" x14ac:dyDescent="0.35">
      <c r="A23" s="6" t="s">
        <v>459</v>
      </c>
      <c r="B23" s="113" t="s">
        <v>460</v>
      </c>
      <c r="C23" s="18">
        <v>6332.5</v>
      </c>
      <c r="D23" s="18">
        <v>33220</v>
      </c>
      <c r="E23" s="18">
        <v>4999.5</v>
      </c>
      <c r="F23" s="18">
        <v>20597.5</v>
      </c>
      <c r="G23" s="18">
        <v>1573</v>
      </c>
      <c r="H23" s="18">
        <v>1094</v>
      </c>
      <c r="I23" s="18">
        <v>7057.5</v>
      </c>
      <c r="J23" s="18">
        <v>2039</v>
      </c>
      <c r="K23" s="18">
        <v>263</v>
      </c>
      <c r="L23" s="18">
        <v>2102</v>
      </c>
      <c r="M23" s="18">
        <v>933</v>
      </c>
      <c r="N23" s="18">
        <v>49949</v>
      </c>
      <c r="O23" s="18">
        <v>12783.5</v>
      </c>
      <c r="P23" s="18">
        <v>330</v>
      </c>
      <c r="Q23" s="18">
        <v>36546</v>
      </c>
      <c r="R23" s="18">
        <v>497</v>
      </c>
      <c r="S23" s="18">
        <v>1567.5</v>
      </c>
      <c r="T23" s="18">
        <v>160</v>
      </c>
      <c r="U23" s="18">
        <v>50</v>
      </c>
      <c r="V23" s="18">
        <v>261.5</v>
      </c>
      <c r="W23" s="18">
        <v>209.5</v>
      </c>
      <c r="X23" s="18">
        <v>27</v>
      </c>
      <c r="Y23" s="18">
        <v>428</v>
      </c>
      <c r="Z23" s="18">
        <v>227</v>
      </c>
      <c r="AA23" s="18">
        <v>30394.5</v>
      </c>
      <c r="AB23" s="18">
        <v>26932</v>
      </c>
      <c r="AC23" s="18">
        <v>909</v>
      </c>
      <c r="AD23" s="18">
        <v>1255</v>
      </c>
      <c r="AE23" s="18">
        <v>94</v>
      </c>
      <c r="AF23" s="18">
        <v>162.5</v>
      </c>
      <c r="AG23" s="18">
        <v>590</v>
      </c>
      <c r="AH23" s="18">
        <v>955</v>
      </c>
      <c r="AI23" s="18">
        <v>385.5</v>
      </c>
      <c r="AJ23" s="18">
        <v>164</v>
      </c>
      <c r="AK23" s="18">
        <v>159</v>
      </c>
      <c r="AL23" s="18">
        <v>276</v>
      </c>
      <c r="AM23" s="18">
        <v>343</v>
      </c>
      <c r="AN23" s="18">
        <v>309</v>
      </c>
      <c r="AO23" s="18">
        <v>4127.5</v>
      </c>
      <c r="AP23" s="18">
        <v>82476.5</v>
      </c>
      <c r="AQ23" s="18">
        <v>232</v>
      </c>
      <c r="AR23" s="18">
        <v>58489.5</v>
      </c>
      <c r="AS23" s="18">
        <v>6165</v>
      </c>
      <c r="AT23" s="18">
        <v>2332.5</v>
      </c>
      <c r="AU23" s="18">
        <v>291</v>
      </c>
      <c r="AV23" s="18">
        <v>297</v>
      </c>
      <c r="AW23" s="18">
        <v>256</v>
      </c>
      <c r="AX23" s="18">
        <v>63</v>
      </c>
      <c r="AY23" s="18">
        <v>415</v>
      </c>
      <c r="AZ23" s="18">
        <v>12050</v>
      </c>
      <c r="BA23" s="18">
        <v>8756</v>
      </c>
      <c r="BB23" s="18">
        <v>7341</v>
      </c>
      <c r="BC23" s="18">
        <v>20943.5</v>
      </c>
      <c r="BD23" s="18">
        <v>3609.5</v>
      </c>
      <c r="BE23" s="18">
        <v>1207</v>
      </c>
      <c r="BF23" s="18">
        <v>24346</v>
      </c>
      <c r="BG23" s="18">
        <v>884.5</v>
      </c>
      <c r="BH23" s="18">
        <v>542</v>
      </c>
      <c r="BI23" s="18">
        <v>253.5</v>
      </c>
      <c r="BJ23" s="18">
        <v>6224.5</v>
      </c>
      <c r="BK23" s="18">
        <v>19735</v>
      </c>
      <c r="BL23" s="18">
        <v>58</v>
      </c>
      <c r="BM23" s="18">
        <v>360.5</v>
      </c>
      <c r="BN23" s="18">
        <v>3019.5</v>
      </c>
      <c r="BO23" s="18">
        <v>1251</v>
      </c>
      <c r="BP23" s="18">
        <v>152</v>
      </c>
      <c r="BQ23" s="18">
        <v>5653</v>
      </c>
      <c r="BR23" s="18">
        <v>4483</v>
      </c>
      <c r="BS23" s="18">
        <v>1106</v>
      </c>
      <c r="BT23" s="18">
        <v>362</v>
      </c>
      <c r="BU23" s="18">
        <v>410</v>
      </c>
      <c r="BV23" s="18">
        <v>1223</v>
      </c>
      <c r="BW23" s="18">
        <v>1985.5</v>
      </c>
      <c r="BX23" s="18">
        <v>67</v>
      </c>
      <c r="BY23" s="18">
        <v>439.5</v>
      </c>
      <c r="BZ23" s="18">
        <v>195</v>
      </c>
      <c r="CA23" s="18">
        <v>139</v>
      </c>
      <c r="CB23" s="18">
        <v>71260.5</v>
      </c>
      <c r="CC23" s="18">
        <v>192</v>
      </c>
      <c r="CD23" s="18">
        <v>204</v>
      </c>
      <c r="CE23" s="18">
        <v>151</v>
      </c>
      <c r="CF23" s="18">
        <v>110</v>
      </c>
      <c r="CG23" s="18">
        <v>201.5</v>
      </c>
      <c r="CH23" s="18">
        <v>99</v>
      </c>
      <c r="CI23" s="18">
        <v>691</v>
      </c>
      <c r="CJ23" s="18">
        <v>873</v>
      </c>
      <c r="CK23" s="18">
        <v>4272.5</v>
      </c>
      <c r="CL23" s="18">
        <v>1244.5</v>
      </c>
      <c r="CM23" s="18">
        <v>701</v>
      </c>
      <c r="CN23" s="18">
        <v>28337.5</v>
      </c>
      <c r="CO23" s="18">
        <v>14308.5</v>
      </c>
      <c r="CP23" s="18">
        <v>937</v>
      </c>
      <c r="CQ23" s="18">
        <v>740</v>
      </c>
      <c r="CR23" s="18">
        <v>230.5</v>
      </c>
      <c r="CS23" s="18">
        <v>290</v>
      </c>
      <c r="CT23" s="18">
        <v>101</v>
      </c>
      <c r="CU23" s="18">
        <v>73</v>
      </c>
      <c r="CV23" s="18">
        <v>23.5</v>
      </c>
      <c r="CW23" s="18">
        <v>205</v>
      </c>
      <c r="CX23" s="18">
        <v>470.5</v>
      </c>
      <c r="CY23" s="18">
        <v>29.5</v>
      </c>
      <c r="CZ23" s="18">
        <v>1759</v>
      </c>
      <c r="DA23" s="18">
        <v>201</v>
      </c>
      <c r="DB23" s="18">
        <v>322.5</v>
      </c>
      <c r="DC23" s="18">
        <v>182</v>
      </c>
      <c r="DD23" s="18">
        <v>156</v>
      </c>
      <c r="DE23" s="18">
        <v>287.5</v>
      </c>
      <c r="DF23" s="18">
        <v>19273</v>
      </c>
      <c r="DG23" s="18">
        <v>95</v>
      </c>
      <c r="DH23" s="18">
        <v>1764</v>
      </c>
      <c r="DI23" s="18">
        <v>2394.5</v>
      </c>
      <c r="DJ23" s="18">
        <v>623</v>
      </c>
      <c r="DK23" s="18">
        <v>485.5</v>
      </c>
      <c r="DL23" s="18">
        <v>5690.5</v>
      </c>
      <c r="DM23" s="18">
        <v>228.5</v>
      </c>
      <c r="DN23" s="18">
        <v>1263.5</v>
      </c>
      <c r="DO23" s="18">
        <v>3230</v>
      </c>
      <c r="DP23" s="18">
        <v>191</v>
      </c>
      <c r="DQ23" s="18">
        <v>817</v>
      </c>
      <c r="DR23" s="18">
        <v>1318.5</v>
      </c>
      <c r="DS23" s="18">
        <v>589</v>
      </c>
      <c r="DT23" s="18">
        <v>180.5</v>
      </c>
      <c r="DU23" s="18">
        <v>355</v>
      </c>
      <c r="DV23" s="18">
        <v>206.5</v>
      </c>
      <c r="DW23" s="18">
        <v>301</v>
      </c>
      <c r="DX23" s="18">
        <v>159</v>
      </c>
      <c r="DY23" s="18">
        <v>296</v>
      </c>
      <c r="DZ23" s="18">
        <v>675</v>
      </c>
      <c r="EA23" s="18">
        <v>510.5</v>
      </c>
      <c r="EB23" s="18">
        <v>527</v>
      </c>
      <c r="EC23" s="18">
        <v>281.5</v>
      </c>
      <c r="ED23" s="18">
        <v>1523</v>
      </c>
      <c r="EE23" s="18">
        <v>189</v>
      </c>
      <c r="EF23" s="18">
        <v>1350</v>
      </c>
      <c r="EG23" s="18">
        <v>246</v>
      </c>
      <c r="EH23" s="18">
        <v>250</v>
      </c>
      <c r="EI23" s="18">
        <v>13862.5</v>
      </c>
      <c r="EJ23" s="18">
        <v>10059</v>
      </c>
      <c r="EK23" s="18">
        <v>686</v>
      </c>
      <c r="EL23" s="18">
        <v>467.5</v>
      </c>
      <c r="EM23" s="18">
        <v>373</v>
      </c>
      <c r="EN23" s="18">
        <v>899</v>
      </c>
      <c r="EO23" s="18">
        <v>296</v>
      </c>
      <c r="EP23" s="18">
        <v>417.5</v>
      </c>
      <c r="EQ23" s="18">
        <v>2509</v>
      </c>
      <c r="ER23" s="18">
        <v>310.5</v>
      </c>
      <c r="ES23" s="18">
        <v>174.5</v>
      </c>
      <c r="ET23" s="18">
        <v>182</v>
      </c>
      <c r="EU23" s="18">
        <v>569</v>
      </c>
      <c r="EV23" s="18">
        <v>71</v>
      </c>
      <c r="EW23" s="18">
        <v>801</v>
      </c>
      <c r="EX23" s="18">
        <v>170</v>
      </c>
      <c r="EY23" s="18">
        <v>216</v>
      </c>
      <c r="EZ23" s="18">
        <v>131</v>
      </c>
      <c r="FA23" s="18">
        <v>3409</v>
      </c>
      <c r="FB23" s="18">
        <v>266.5</v>
      </c>
      <c r="FC23" s="18">
        <v>1815</v>
      </c>
      <c r="FD23" s="18">
        <v>399</v>
      </c>
      <c r="FE23" s="18">
        <v>82</v>
      </c>
      <c r="FF23" s="18">
        <v>183</v>
      </c>
      <c r="FG23" s="18">
        <v>124</v>
      </c>
      <c r="FH23" s="18">
        <v>68</v>
      </c>
      <c r="FI23" s="18">
        <v>1691</v>
      </c>
      <c r="FJ23" s="18">
        <v>2017</v>
      </c>
      <c r="FK23" s="18">
        <v>2536</v>
      </c>
      <c r="FL23" s="18">
        <v>8175.5</v>
      </c>
      <c r="FM23" s="18">
        <v>3824.5</v>
      </c>
      <c r="FN23" s="18">
        <v>21727</v>
      </c>
      <c r="FO23" s="18">
        <v>1082</v>
      </c>
      <c r="FP23" s="18">
        <v>2224.5</v>
      </c>
      <c r="FQ23" s="18">
        <v>956.5</v>
      </c>
      <c r="FR23" s="18">
        <v>164</v>
      </c>
      <c r="FS23" s="18">
        <v>168</v>
      </c>
      <c r="FT23" s="18">
        <v>58</v>
      </c>
      <c r="FU23" s="18">
        <v>785</v>
      </c>
      <c r="FV23" s="18">
        <v>691.5</v>
      </c>
      <c r="FW23" s="18">
        <v>147</v>
      </c>
      <c r="FX23" s="18">
        <v>57.5</v>
      </c>
      <c r="FY23" s="18"/>
      <c r="FZ23" s="18">
        <f t="shared" si="7"/>
        <v>786630</v>
      </c>
      <c r="GA23" s="18"/>
      <c r="GB23" s="18"/>
      <c r="GC23" s="18"/>
      <c r="GD23" s="18"/>
      <c r="GE23" s="18"/>
      <c r="GF23" s="18"/>
      <c r="GG23" s="7"/>
      <c r="GH23" s="7"/>
      <c r="GI23" s="7"/>
      <c r="GJ23" s="7"/>
      <c r="GK23" s="7"/>
      <c r="GL23" s="7"/>
      <c r="GM23" s="7"/>
    </row>
    <row r="24" spans="1:256" x14ac:dyDescent="0.35">
      <c r="A24" s="6" t="s">
        <v>461</v>
      </c>
      <c r="B24" s="113" t="s">
        <v>462</v>
      </c>
      <c r="C24" s="18">
        <v>6372</v>
      </c>
      <c r="D24" s="18">
        <v>34363.5</v>
      </c>
      <c r="E24" s="18">
        <v>5274</v>
      </c>
      <c r="F24" s="18">
        <v>20215.5</v>
      </c>
      <c r="G24" s="18">
        <v>1234</v>
      </c>
      <c r="H24" s="18">
        <v>1129</v>
      </c>
      <c r="I24" s="18">
        <v>7427.5</v>
      </c>
      <c r="J24" s="18">
        <v>2111.5</v>
      </c>
      <c r="K24" s="18">
        <v>249</v>
      </c>
      <c r="L24" s="18">
        <v>2195</v>
      </c>
      <c r="M24" s="18">
        <v>998.5</v>
      </c>
      <c r="N24" s="18">
        <v>50787.5</v>
      </c>
      <c r="O24" s="18">
        <v>13067.5</v>
      </c>
      <c r="P24" s="18">
        <v>303.5</v>
      </c>
      <c r="Q24" s="18">
        <v>36575</v>
      </c>
      <c r="R24" s="18">
        <v>477.5</v>
      </c>
      <c r="S24" s="18">
        <v>1644</v>
      </c>
      <c r="T24" s="18">
        <v>166.5</v>
      </c>
      <c r="U24" s="18">
        <v>48.5</v>
      </c>
      <c r="V24" s="18">
        <v>265.5</v>
      </c>
      <c r="W24" s="18">
        <v>130.5</v>
      </c>
      <c r="X24" s="18">
        <v>30</v>
      </c>
      <c r="Y24" s="18">
        <v>456</v>
      </c>
      <c r="Z24" s="18">
        <v>235.5</v>
      </c>
      <c r="AA24" s="18">
        <v>30979.5</v>
      </c>
      <c r="AB24" s="18">
        <v>27171.5</v>
      </c>
      <c r="AC24" s="18">
        <v>951</v>
      </c>
      <c r="AD24" s="18">
        <v>1259.5</v>
      </c>
      <c r="AE24" s="18">
        <v>92</v>
      </c>
      <c r="AF24" s="18">
        <v>172</v>
      </c>
      <c r="AG24" s="18">
        <v>609</v>
      </c>
      <c r="AH24" s="18">
        <v>991.5</v>
      </c>
      <c r="AI24" s="18">
        <v>365.5</v>
      </c>
      <c r="AJ24" s="18">
        <v>153</v>
      </c>
      <c r="AK24" s="18">
        <v>166.5</v>
      </c>
      <c r="AL24" s="18">
        <v>259.5</v>
      </c>
      <c r="AM24" s="18">
        <v>380</v>
      </c>
      <c r="AN24" s="18">
        <v>318.5</v>
      </c>
      <c r="AO24" s="18">
        <v>4241</v>
      </c>
      <c r="AP24" s="18">
        <v>82330</v>
      </c>
      <c r="AQ24" s="18">
        <v>244.5</v>
      </c>
      <c r="AR24" s="18">
        <v>59455.5</v>
      </c>
      <c r="AS24" s="18">
        <v>6343.5</v>
      </c>
      <c r="AT24" s="18">
        <v>2293.5</v>
      </c>
      <c r="AU24" s="18">
        <v>275</v>
      </c>
      <c r="AV24" s="18">
        <v>329.5</v>
      </c>
      <c r="AW24" s="18">
        <v>248.5</v>
      </c>
      <c r="AX24" s="18">
        <v>69.5</v>
      </c>
      <c r="AY24" s="18">
        <v>409.5</v>
      </c>
      <c r="AZ24" s="18">
        <v>12298.5</v>
      </c>
      <c r="BA24" s="18">
        <v>9225.5</v>
      </c>
      <c r="BB24" s="18">
        <v>7727</v>
      </c>
      <c r="BC24" s="18">
        <v>21009</v>
      </c>
      <c r="BD24" s="18">
        <v>3622.5</v>
      </c>
      <c r="BE24" s="18">
        <v>1286</v>
      </c>
      <c r="BF24" s="18">
        <v>24490.5</v>
      </c>
      <c r="BG24" s="18">
        <v>894</v>
      </c>
      <c r="BH24" s="18">
        <v>566</v>
      </c>
      <c r="BI24" s="18">
        <v>270</v>
      </c>
      <c r="BJ24" s="18">
        <v>6299.5</v>
      </c>
      <c r="BK24" s="18">
        <v>18861.5</v>
      </c>
      <c r="BL24" s="18">
        <v>75.5</v>
      </c>
      <c r="BM24" s="18">
        <v>303</v>
      </c>
      <c r="BN24" s="18">
        <v>3219</v>
      </c>
      <c r="BO24" s="18">
        <v>1303.5</v>
      </c>
      <c r="BP24" s="18">
        <v>175</v>
      </c>
      <c r="BQ24" s="18">
        <v>5661.5</v>
      </c>
      <c r="BR24" s="18">
        <v>4525</v>
      </c>
      <c r="BS24" s="18">
        <v>1123.5</v>
      </c>
      <c r="BT24" s="18">
        <v>379.5</v>
      </c>
      <c r="BU24" s="18">
        <v>395.5</v>
      </c>
      <c r="BV24" s="18">
        <v>1232</v>
      </c>
      <c r="BW24" s="18">
        <v>1990</v>
      </c>
      <c r="BX24" s="18">
        <v>72.5</v>
      </c>
      <c r="BY24" s="18">
        <v>451</v>
      </c>
      <c r="BZ24" s="18">
        <v>217</v>
      </c>
      <c r="CA24" s="18">
        <v>167.5</v>
      </c>
      <c r="CB24" s="18">
        <v>72924.5</v>
      </c>
      <c r="CC24" s="18">
        <v>186</v>
      </c>
      <c r="CD24" s="18">
        <v>223</v>
      </c>
      <c r="CE24" s="18">
        <v>156.5</v>
      </c>
      <c r="CF24" s="18">
        <v>119</v>
      </c>
      <c r="CG24" s="18">
        <v>202.5</v>
      </c>
      <c r="CH24" s="18">
        <v>101.5</v>
      </c>
      <c r="CI24" s="18">
        <v>715.5</v>
      </c>
      <c r="CJ24" s="18">
        <v>900</v>
      </c>
      <c r="CK24" s="18">
        <v>4395</v>
      </c>
      <c r="CL24" s="18">
        <v>1269</v>
      </c>
      <c r="CM24" s="18">
        <v>698</v>
      </c>
      <c r="CN24" s="18">
        <v>28615</v>
      </c>
      <c r="CO24" s="18">
        <v>14617</v>
      </c>
      <c r="CP24" s="18">
        <v>983</v>
      </c>
      <c r="CQ24" s="18">
        <v>805</v>
      </c>
      <c r="CR24" s="18">
        <v>238</v>
      </c>
      <c r="CS24" s="18">
        <v>308</v>
      </c>
      <c r="CT24" s="18">
        <v>107.5</v>
      </c>
      <c r="CU24" s="18">
        <v>69</v>
      </c>
      <c r="CV24" s="18">
        <v>29.5</v>
      </c>
      <c r="CW24" s="18">
        <v>195.5</v>
      </c>
      <c r="CX24" s="18">
        <v>467.5</v>
      </c>
      <c r="CY24" s="18">
        <v>37</v>
      </c>
      <c r="CZ24" s="18">
        <v>1845</v>
      </c>
      <c r="DA24" s="18">
        <v>203.5</v>
      </c>
      <c r="DB24" s="18">
        <v>316</v>
      </c>
      <c r="DC24" s="18">
        <v>162</v>
      </c>
      <c r="DD24" s="18">
        <v>157</v>
      </c>
      <c r="DE24" s="18">
        <v>291.5</v>
      </c>
      <c r="DF24" s="18">
        <v>19957.5</v>
      </c>
      <c r="DG24" s="18">
        <v>85</v>
      </c>
      <c r="DH24" s="18">
        <v>1945</v>
      </c>
      <c r="DI24" s="18">
        <v>2362.5</v>
      </c>
      <c r="DJ24" s="18">
        <v>631.5</v>
      </c>
      <c r="DK24" s="18">
        <v>468</v>
      </c>
      <c r="DL24" s="18">
        <v>5726</v>
      </c>
      <c r="DM24" s="18">
        <v>236</v>
      </c>
      <c r="DN24" s="18">
        <v>1296.5</v>
      </c>
      <c r="DO24" s="18">
        <v>3203</v>
      </c>
      <c r="DP24" s="18">
        <v>208.5</v>
      </c>
      <c r="DQ24" s="18">
        <v>798</v>
      </c>
      <c r="DR24" s="18">
        <v>1356.5</v>
      </c>
      <c r="DS24" s="18">
        <v>632</v>
      </c>
      <c r="DT24" s="18">
        <v>163</v>
      </c>
      <c r="DU24" s="18">
        <v>346.5</v>
      </c>
      <c r="DV24" s="18">
        <v>218</v>
      </c>
      <c r="DW24" s="18">
        <v>314</v>
      </c>
      <c r="DX24" s="18">
        <v>160.5</v>
      </c>
      <c r="DY24" s="18">
        <v>309.5</v>
      </c>
      <c r="DZ24" s="18">
        <v>729.5</v>
      </c>
      <c r="EA24" s="18">
        <v>533.5</v>
      </c>
      <c r="EB24" s="18">
        <v>556.5</v>
      </c>
      <c r="EC24" s="18">
        <v>306.5</v>
      </c>
      <c r="ED24" s="18">
        <v>1552.5</v>
      </c>
      <c r="EE24" s="18">
        <v>198</v>
      </c>
      <c r="EF24" s="18">
        <v>1414</v>
      </c>
      <c r="EG24" s="18">
        <v>252.5</v>
      </c>
      <c r="EH24" s="18">
        <v>248.5</v>
      </c>
      <c r="EI24" s="18">
        <v>14340.5</v>
      </c>
      <c r="EJ24" s="18">
        <v>10073.5</v>
      </c>
      <c r="EK24" s="18">
        <v>673.5</v>
      </c>
      <c r="EL24" s="18">
        <v>457.5</v>
      </c>
      <c r="EM24" s="18">
        <v>391.5</v>
      </c>
      <c r="EN24" s="18">
        <v>896.5</v>
      </c>
      <c r="EO24" s="18">
        <v>322</v>
      </c>
      <c r="EP24" s="18">
        <v>424.5</v>
      </c>
      <c r="EQ24" s="18">
        <v>2592.5</v>
      </c>
      <c r="ER24" s="18">
        <v>316.5</v>
      </c>
      <c r="ES24" s="18">
        <v>168.5</v>
      </c>
      <c r="ET24" s="18">
        <v>166</v>
      </c>
      <c r="EU24" s="18">
        <v>581</v>
      </c>
      <c r="EV24" s="18">
        <v>80</v>
      </c>
      <c r="EW24" s="18">
        <v>871</v>
      </c>
      <c r="EX24" s="18">
        <v>165.5</v>
      </c>
      <c r="EY24" s="18">
        <v>208.5</v>
      </c>
      <c r="EZ24" s="18">
        <v>114</v>
      </c>
      <c r="FA24" s="18">
        <v>3486</v>
      </c>
      <c r="FB24" s="18">
        <v>286.5</v>
      </c>
      <c r="FC24" s="18">
        <v>1944</v>
      </c>
      <c r="FD24" s="18">
        <v>415</v>
      </c>
      <c r="FE24" s="18">
        <v>82</v>
      </c>
      <c r="FF24" s="18">
        <v>188</v>
      </c>
      <c r="FG24" s="18">
        <v>124</v>
      </c>
      <c r="FH24" s="18">
        <v>72</v>
      </c>
      <c r="FI24" s="18">
        <v>1752</v>
      </c>
      <c r="FJ24" s="18">
        <v>1998.5</v>
      </c>
      <c r="FK24" s="18">
        <v>2612.5</v>
      </c>
      <c r="FL24" s="18">
        <v>7995.5</v>
      </c>
      <c r="FM24" s="18">
        <v>3731.5</v>
      </c>
      <c r="FN24" s="18">
        <v>21573.5</v>
      </c>
      <c r="FO24" s="18">
        <v>1104</v>
      </c>
      <c r="FP24" s="18">
        <v>2342</v>
      </c>
      <c r="FQ24" s="18">
        <v>994.5</v>
      </c>
      <c r="FR24" s="18">
        <v>169.5</v>
      </c>
      <c r="FS24" s="18">
        <v>179</v>
      </c>
      <c r="FT24" s="18">
        <v>58</v>
      </c>
      <c r="FU24" s="18">
        <v>832.5</v>
      </c>
      <c r="FV24" s="18">
        <v>689</v>
      </c>
      <c r="FW24" s="18">
        <v>156</v>
      </c>
      <c r="FX24" s="18">
        <v>57.5</v>
      </c>
      <c r="FY24" s="18"/>
      <c r="FZ24" s="18">
        <f t="shared" si="7"/>
        <v>796939.5</v>
      </c>
      <c r="GA24" s="18"/>
      <c r="GB24" s="18"/>
      <c r="GC24" s="18"/>
      <c r="GD24" s="18"/>
      <c r="GE24" s="18"/>
      <c r="GF24" s="18"/>
      <c r="GG24" s="7"/>
      <c r="GH24" s="7"/>
      <c r="GI24" s="7"/>
      <c r="GJ24" s="7"/>
      <c r="GK24" s="7"/>
      <c r="GL24" s="7"/>
      <c r="GM24" s="7"/>
    </row>
    <row r="25" spans="1:256" x14ac:dyDescent="0.35">
      <c r="A25" s="6" t="s">
        <v>463</v>
      </c>
      <c r="B25" s="113" t="s">
        <v>464</v>
      </c>
      <c r="C25" s="18">
        <v>6356.5</v>
      </c>
      <c r="D25" s="18">
        <v>34775</v>
      </c>
      <c r="E25" s="18">
        <v>5544</v>
      </c>
      <c r="F25" s="18">
        <v>19613</v>
      </c>
      <c r="G25" s="18">
        <v>1207.5</v>
      </c>
      <c r="H25" s="18">
        <v>1096.5</v>
      </c>
      <c r="I25" s="18">
        <v>7781</v>
      </c>
      <c r="J25" s="18">
        <v>2171.5</v>
      </c>
      <c r="K25" s="18">
        <v>233.5</v>
      </c>
      <c r="L25" s="18">
        <v>2219.5</v>
      </c>
      <c r="M25" s="18">
        <v>1047</v>
      </c>
      <c r="N25" s="18">
        <v>51486.5</v>
      </c>
      <c r="O25" s="18">
        <v>13342.5</v>
      </c>
      <c r="P25" s="18">
        <v>270.5</v>
      </c>
      <c r="Q25" s="18">
        <v>36070.5</v>
      </c>
      <c r="R25" s="18">
        <v>474.5</v>
      </c>
      <c r="S25" s="18">
        <v>1662.5</v>
      </c>
      <c r="T25" s="18">
        <v>144.5</v>
      </c>
      <c r="U25" s="18">
        <v>54.5</v>
      </c>
      <c r="V25" s="18">
        <v>250</v>
      </c>
      <c r="W25" s="18">
        <v>142</v>
      </c>
      <c r="X25" s="18">
        <v>44</v>
      </c>
      <c r="Y25" s="18">
        <v>434</v>
      </c>
      <c r="Z25" s="18">
        <v>219</v>
      </c>
      <c r="AA25" s="18">
        <v>30848.5</v>
      </c>
      <c r="AB25" s="18">
        <v>27335.5</v>
      </c>
      <c r="AC25" s="18">
        <v>960</v>
      </c>
      <c r="AD25" s="18">
        <v>1252.5</v>
      </c>
      <c r="AE25" s="18">
        <v>92.5</v>
      </c>
      <c r="AF25" s="18">
        <v>174.5</v>
      </c>
      <c r="AG25" s="18">
        <v>632</v>
      </c>
      <c r="AH25" s="18">
        <v>1008</v>
      </c>
      <c r="AI25" s="18">
        <v>331.5</v>
      </c>
      <c r="AJ25" s="18">
        <v>140.5</v>
      </c>
      <c r="AK25" s="18">
        <v>177.5</v>
      </c>
      <c r="AL25" s="18">
        <v>237.5</v>
      </c>
      <c r="AM25" s="18">
        <v>403</v>
      </c>
      <c r="AN25" s="18">
        <v>331.5</v>
      </c>
      <c r="AO25" s="18">
        <v>4360.5</v>
      </c>
      <c r="AP25" s="18">
        <v>83793</v>
      </c>
      <c r="AQ25" s="18">
        <v>241</v>
      </c>
      <c r="AR25" s="18">
        <v>60239.5</v>
      </c>
      <c r="AS25" s="18">
        <v>6425.5</v>
      </c>
      <c r="AT25" s="18">
        <v>2232</v>
      </c>
      <c r="AU25" s="18">
        <v>255</v>
      </c>
      <c r="AV25" s="18">
        <v>304</v>
      </c>
      <c r="AW25" s="18">
        <v>254</v>
      </c>
      <c r="AX25" s="18">
        <v>71.5</v>
      </c>
      <c r="AY25" s="18">
        <v>426</v>
      </c>
      <c r="AZ25" s="18">
        <v>12587</v>
      </c>
      <c r="BA25" s="18">
        <v>8981</v>
      </c>
      <c r="BB25" s="18">
        <v>7862.5</v>
      </c>
      <c r="BC25" s="18">
        <v>21479.5</v>
      </c>
      <c r="BD25" s="18">
        <v>3545</v>
      </c>
      <c r="BE25" s="18">
        <v>1295.5</v>
      </c>
      <c r="BF25" s="18">
        <v>24154.5</v>
      </c>
      <c r="BG25" s="18">
        <v>891.5</v>
      </c>
      <c r="BH25" s="18">
        <v>546.5</v>
      </c>
      <c r="BI25" s="18">
        <v>258</v>
      </c>
      <c r="BJ25" s="18">
        <v>6328.5</v>
      </c>
      <c r="BK25" s="18">
        <v>18568.5</v>
      </c>
      <c r="BL25" s="18">
        <v>109.5</v>
      </c>
      <c r="BM25" s="18">
        <v>288</v>
      </c>
      <c r="BN25" s="18">
        <v>3258</v>
      </c>
      <c r="BO25" s="18">
        <v>1341</v>
      </c>
      <c r="BP25" s="18">
        <v>194</v>
      </c>
      <c r="BQ25" s="18">
        <v>5572.5</v>
      </c>
      <c r="BR25" s="18">
        <v>4487</v>
      </c>
      <c r="BS25" s="18">
        <v>1138.5</v>
      </c>
      <c r="BT25" s="18">
        <v>412.5</v>
      </c>
      <c r="BU25" s="18">
        <v>398</v>
      </c>
      <c r="BV25" s="18">
        <v>1248.5</v>
      </c>
      <c r="BW25" s="18">
        <v>2006.5</v>
      </c>
      <c r="BX25" s="18">
        <v>69</v>
      </c>
      <c r="BY25" s="18">
        <v>466</v>
      </c>
      <c r="BZ25" s="18">
        <v>199</v>
      </c>
      <c r="CA25" s="18">
        <v>153</v>
      </c>
      <c r="CB25" s="18">
        <v>73784</v>
      </c>
      <c r="CC25" s="18">
        <v>187</v>
      </c>
      <c r="CD25" s="18">
        <v>84</v>
      </c>
      <c r="CE25" s="18">
        <v>125.5</v>
      </c>
      <c r="CF25" s="18">
        <v>141.5</v>
      </c>
      <c r="CG25" s="18">
        <v>209</v>
      </c>
      <c r="CH25" s="18">
        <v>102</v>
      </c>
      <c r="CI25" s="18">
        <v>687.5</v>
      </c>
      <c r="CJ25" s="18">
        <v>925.5</v>
      </c>
      <c r="CK25" s="18">
        <v>4431.5</v>
      </c>
      <c r="CL25" s="18">
        <v>1311.5</v>
      </c>
      <c r="CM25" s="18">
        <v>688</v>
      </c>
      <c r="CN25" s="18">
        <v>28349</v>
      </c>
      <c r="CO25" s="18">
        <v>14746.5</v>
      </c>
      <c r="CP25" s="18">
        <v>997</v>
      </c>
      <c r="CQ25" s="18">
        <v>789.5</v>
      </c>
      <c r="CR25" s="18">
        <v>214.5</v>
      </c>
      <c r="CS25" s="18">
        <v>314</v>
      </c>
      <c r="CT25" s="18">
        <v>101.5</v>
      </c>
      <c r="CU25" s="18">
        <v>83</v>
      </c>
      <c r="CV25" s="18">
        <v>28</v>
      </c>
      <c r="CW25" s="18">
        <v>188.5</v>
      </c>
      <c r="CX25" s="18">
        <v>454</v>
      </c>
      <c r="CY25" s="18">
        <v>36.5</v>
      </c>
      <c r="CZ25" s="18">
        <v>1888</v>
      </c>
      <c r="DA25" s="18">
        <v>197</v>
      </c>
      <c r="DB25" s="18">
        <v>308.5</v>
      </c>
      <c r="DC25" s="18">
        <v>142</v>
      </c>
      <c r="DD25" s="18">
        <v>156</v>
      </c>
      <c r="DE25" s="18">
        <v>287.5</v>
      </c>
      <c r="DF25" s="18">
        <v>20440</v>
      </c>
      <c r="DG25" s="18">
        <v>79</v>
      </c>
      <c r="DH25" s="18">
        <v>1945</v>
      </c>
      <c r="DI25" s="18">
        <v>2491</v>
      </c>
      <c r="DJ25" s="18">
        <v>662.5</v>
      </c>
      <c r="DK25" s="18">
        <v>454</v>
      </c>
      <c r="DL25" s="18">
        <v>5766</v>
      </c>
      <c r="DM25" s="18">
        <v>238</v>
      </c>
      <c r="DN25" s="18">
        <v>1321</v>
      </c>
      <c r="DO25" s="18">
        <v>3212.5</v>
      </c>
      <c r="DP25" s="18">
        <v>203.5</v>
      </c>
      <c r="DQ25" s="18">
        <v>764</v>
      </c>
      <c r="DR25" s="18">
        <v>1354</v>
      </c>
      <c r="DS25" s="18">
        <v>679.5</v>
      </c>
      <c r="DT25" s="18">
        <v>150</v>
      </c>
      <c r="DU25" s="18">
        <v>367.5</v>
      </c>
      <c r="DV25" s="18">
        <v>217</v>
      </c>
      <c r="DW25" s="18">
        <v>311.5</v>
      </c>
      <c r="DX25" s="18">
        <v>174</v>
      </c>
      <c r="DY25" s="18">
        <v>310.5</v>
      </c>
      <c r="DZ25" s="18">
        <v>759</v>
      </c>
      <c r="EA25" s="18">
        <v>525.5</v>
      </c>
      <c r="EB25" s="18">
        <v>582</v>
      </c>
      <c r="EC25" s="18">
        <v>311</v>
      </c>
      <c r="ED25" s="18">
        <v>1635.5</v>
      </c>
      <c r="EE25" s="18">
        <v>181</v>
      </c>
      <c r="EF25" s="18">
        <v>1471</v>
      </c>
      <c r="EG25" s="18">
        <v>247</v>
      </c>
      <c r="EH25" s="18">
        <v>242.5</v>
      </c>
      <c r="EI25" s="18">
        <v>14421.5</v>
      </c>
      <c r="EJ25" s="18">
        <v>10062.5</v>
      </c>
      <c r="EK25" s="18">
        <v>681</v>
      </c>
      <c r="EL25" s="18">
        <v>468</v>
      </c>
      <c r="EM25" s="18">
        <v>406</v>
      </c>
      <c r="EN25" s="18">
        <v>930</v>
      </c>
      <c r="EO25" s="18">
        <v>329</v>
      </c>
      <c r="EP25" s="18">
        <v>398.5</v>
      </c>
      <c r="EQ25" s="18">
        <v>2589.5</v>
      </c>
      <c r="ER25" s="18">
        <v>302</v>
      </c>
      <c r="ES25" s="18">
        <v>145.5</v>
      </c>
      <c r="ET25" s="18">
        <v>202</v>
      </c>
      <c r="EU25" s="18">
        <v>582.5</v>
      </c>
      <c r="EV25" s="18">
        <v>74</v>
      </c>
      <c r="EW25" s="18">
        <v>879.5</v>
      </c>
      <c r="EX25" s="18">
        <v>174.5</v>
      </c>
      <c r="EY25" s="18">
        <v>210.5</v>
      </c>
      <c r="EZ25" s="18">
        <v>134.5</v>
      </c>
      <c r="FA25" s="18">
        <v>3492</v>
      </c>
      <c r="FB25" s="18">
        <v>336</v>
      </c>
      <c r="FC25" s="18">
        <v>2023.5</v>
      </c>
      <c r="FD25" s="18">
        <v>399.5</v>
      </c>
      <c r="FE25" s="18">
        <v>86</v>
      </c>
      <c r="FF25" s="18">
        <v>201</v>
      </c>
      <c r="FG25" s="18">
        <v>125</v>
      </c>
      <c r="FH25" s="18">
        <v>65</v>
      </c>
      <c r="FI25" s="18">
        <v>1785</v>
      </c>
      <c r="FJ25" s="18">
        <v>1999.5</v>
      </c>
      <c r="FK25" s="18">
        <v>2534</v>
      </c>
      <c r="FL25" s="18">
        <v>7895.5</v>
      </c>
      <c r="FM25" s="18">
        <v>3662</v>
      </c>
      <c r="FN25" s="18">
        <v>21110.5</v>
      </c>
      <c r="FO25" s="18">
        <v>1090.5</v>
      </c>
      <c r="FP25" s="18">
        <v>2312.5</v>
      </c>
      <c r="FQ25" s="18">
        <v>1016.5</v>
      </c>
      <c r="FR25" s="18">
        <v>179</v>
      </c>
      <c r="FS25" s="18">
        <v>183</v>
      </c>
      <c r="FT25" s="18">
        <v>59.5</v>
      </c>
      <c r="FU25" s="18">
        <v>818.5</v>
      </c>
      <c r="FV25" s="18">
        <v>700.5</v>
      </c>
      <c r="FW25" s="18">
        <v>172.5</v>
      </c>
      <c r="FX25" s="18">
        <v>53.5</v>
      </c>
      <c r="FY25" s="18"/>
      <c r="FZ25" s="18">
        <f t="shared" si="7"/>
        <v>801350.5</v>
      </c>
      <c r="GA25" s="18"/>
      <c r="GB25" s="18"/>
      <c r="GC25" s="18"/>
      <c r="GD25" s="18"/>
      <c r="GE25" s="18"/>
      <c r="GF25" s="18"/>
      <c r="GG25" s="7"/>
      <c r="GH25" s="7"/>
      <c r="GI25" s="7"/>
      <c r="GJ25" s="7"/>
      <c r="GK25" s="7"/>
      <c r="GL25" s="7"/>
      <c r="GM25" s="7"/>
    </row>
    <row r="26" spans="1:256" x14ac:dyDescent="0.35">
      <c r="A26" s="6" t="s">
        <v>465</v>
      </c>
      <c r="B26" s="113" t="s">
        <v>466</v>
      </c>
      <c r="C26" s="18">
        <v>6206.5</v>
      </c>
      <c r="D26" s="18">
        <v>35353</v>
      </c>
      <c r="E26" s="18">
        <v>5620</v>
      </c>
      <c r="F26" s="18">
        <v>18697</v>
      </c>
      <c r="G26" s="18">
        <v>1129</v>
      </c>
      <c r="H26" s="18">
        <v>1008.5</v>
      </c>
      <c r="I26" s="18">
        <v>7839.5</v>
      </c>
      <c r="J26" s="18">
        <v>2173</v>
      </c>
      <c r="K26" s="18">
        <v>227.5</v>
      </c>
      <c r="L26" s="18">
        <v>2253</v>
      </c>
      <c r="M26" s="18">
        <v>1130.5</v>
      </c>
      <c r="N26" s="18">
        <v>52424.5</v>
      </c>
      <c r="O26" s="18">
        <v>13743.5</v>
      </c>
      <c r="P26" s="18">
        <v>225.5</v>
      </c>
      <c r="Q26" s="18">
        <v>35788.5</v>
      </c>
      <c r="R26" s="18">
        <v>461</v>
      </c>
      <c r="S26" s="18">
        <v>1567</v>
      </c>
      <c r="T26" s="18">
        <v>134.5</v>
      </c>
      <c r="U26" s="18">
        <v>55.5</v>
      </c>
      <c r="V26" s="18">
        <v>265.5</v>
      </c>
      <c r="W26" s="18">
        <v>131.5</v>
      </c>
      <c r="X26" s="18">
        <v>46</v>
      </c>
      <c r="Y26" s="18">
        <v>410</v>
      </c>
      <c r="Z26" s="18">
        <v>202.5</v>
      </c>
      <c r="AA26" s="18">
        <v>30000.5</v>
      </c>
      <c r="AB26" s="18">
        <v>27543.5</v>
      </c>
      <c r="AC26" s="18">
        <v>891.5</v>
      </c>
      <c r="AD26" s="18">
        <v>1188.5</v>
      </c>
      <c r="AE26" s="18">
        <v>92</v>
      </c>
      <c r="AF26" s="18">
        <v>164.5</v>
      </c>
      <c r="AG26" s="18">
        <v>635.5</v>
      </c>
      <c r="AH26" s="18">
        <v>994</v>
      </c>
      <c r="AI26" s="18">
        <v>335.5</v>
      </c>
      <c r="AJ26" s="18">
        <v>145</v>
      </c>
      <c r="AK26" s="18">
        <v>193</v>
      </c>
      <c r="AL26" s="18">
        <v>242</v>
      </c>
      <c r="AM26" s="18">
        <v>393</v>
      </c>
      <c r="AN26" s="18">
        <v>316.5</v>
      </c>
      <c r="AO26" s="18">
        <v>4455</v>
      </c>
      <c r="AP26" s="18">
        <v>85068.5</v>
      </c>
      <c r="AQ26" s="18">
        <v>212.5</v>
      </c>
      <c r="AR26" s="18">
        <v>60561</v>
      </c>
      <c r="AS26" s="18">
        <v>6434</v>
      </c>
      <c r="AT26" s="18">
        <v>2065.5</v>
      </c>
      <c r="AU26" s="18">
        <v>229.5</v>
      </c>
      <c r="AV26" s="18">
        <v>281.5</v>
      </c>
      <c r="AW26" s="18">
        <v>250.5</v>
      </c>
      <c r="AX26" s="18">
        <v>64</v>
      </c>
      <c r="AY26" s="18">
        <v>433</v>
      </c>
      <c r="AZ26" s="18">
        <v>12480.5</v>
      </c>
      <c r="BA26" s="18">
        <v>8836.5</v>
      </c>
      <c r="BB26" s="18">
        <v>7811.5</v>
      </c>
      <c r="BC26" s="18">
        <v>22495.5</v>
      </c>
      <c r="BD26" s="18">
        <v>3592.5</v>
      </c>
      <c r="BE26" s="18">
        <v>1312.5</v>
      </c>
      <c r="BF26" s="18">
        <v>23847</v>
      </c>
      <c r="BG26" s="18">
        <v>941.5</v>
      </c>
      <c r="BH26" s="18">
        <v>554</v>
      </c>
      <c r="BI26" s="18">
        <v>236</v>
      </c>
      <c r="BJ26" s="18">
        <v>6205.5</v>
      </c>
      <c r="BK26" s="18">
        <v>17370</v>
      </c>
      <c r="BL26" s="18">
        <v>152</v>
      </c>
      <c r="BM26" s="18">
        <v>229</v>
      </c>
      <c r="BN26" s="18">
        <v>3248.5</v>
      </c>
      <c r="BO26" s="18">
        <v>1291.5</v>
      </c>
      <c r="BP26" s="18">
        <v>177</v>
      </c>
      <c r="BQ26" s="18">
        <v>5543.1</v>
      </c>
      <c r="BR26" s="18">
        <v>4380.5</v>
      </c>
      <c r="BS26" s="18">
        <v>1082</v>
      </c>
      <c r="BT26" s="18">
        <v>409</v>
      </c>
      <c r="BU26" s="18">
        <v>400.5</v>
      </c>
      <c r="BV26" s="18">
        <v>1232</v>
      </c>
      <c r="BW26" s="18">
        <v>2002.5</v>
      </c>
      <c r="BX26" s="18">
        <v>55.5</v>
      </c>
      <c r="BY26" s="18">
        <v>500</v>
      </c>
      <c r="BZ26" s="18">
        <v>196</v>
      </c>
      <c r="CA26" s="18">
        <v>135.5</v>
      </c>
      <c r="CB26" s="18">
        <v>76761</v>
      </c>
      <c r="CC26" s="18">
        <v>188</v>
      </c>
      <c r="CD26" s="18">
        <v>39</v>
      </c>
      <c r="CE26" s="18">
        <v>140.5</v>
      </c>
      <c r="CF26" s="18">
        <v>137</v>
      </c>
      <c r="CG26" s="18">
        <v>192</v>
      </c>
      <c r="CH26" s="18">
        <v>101</v>
      </c>
      <c r="CI26" s="18">
        <v>681</v>
      </c>
      <c r="CJ26" s="18">
        <v>932</v>
      </c>
      <c r="CK26" s="18">
        <v>4386</v>
      </c>
      <c r="CL26" s="18">
        <v>1306</v>
      </c>
      <c r="CM26" s="18">
        <v>712.5</v>
      </c>
      <c r="CN26" s="18">
        <v>28365.5</v>
      </c>
      <c r="CO26" s="18">
        <v>14463</v>
      </c>
      <c r="CP26" s="18">
        <v>992</v>
      </c>
      <c r="CQ26" s="18">
        <v>784.5</v>
      </c>
      <c r="CR26" s="18">
        <v>204</v>
      </c>
      <c r="CS26" s="18">
        <v>319</v>
      </c>
      <c r="CT26" s="18">
        <v>90</v>
      </c>
      <c r="CU26" s="18">
        <v>71</v>
      </c>
      <c r="CV26" s="18">
        <v>37</v>
      </c>
      <c r="CW26" s="18">
        <v>195.5</v>
      </c>
      <c r="CX26" s="18">
        <v>437</v>
      </c>
      <c r="CY26" s="18">
        <v>39</v>
      </c>
      <c r="CZ26" s="18">
        <v>1973.5</v>
      </c>
      <c r="DA26" s="18">
        <v>173.5</v>
      </c>
      <c r="DB26" s="18">
        <v>308.5</v>
      </c>
      <c r="DC26" s="18">
        <v>140.5</v>
      </c>
      <c r="DD26" s="18">
        <v>159</v>
      </c>
      <c r="DE26" s="18">
        <v>335.5</v>
      </c>
      <c r="DF26" s="18">
        <v>20321.5</v>
      </c>
      <c r="DG26" s="18">
        <v>81</v>
      </c>
      <c r="DH26" s="18">
        <v>1890</v>
      </c>
      <c r="DI26" s="18">
        <v>2497.5</v>
      </c>
      <c r="DJ26" s="18">
        <v>613</v>
      </c>
      <c r="DK26" s="18">
        <v>437.5</v>
      </c>
      <c r="DL26" s="18">
        <v>5575.5</v>
      </c>
      <c r="DM26" s="18">
        <v>234.5</v>
      </c>
      <c r="DN26" s="18">
        <v>1260.5</v>
      </c>
      <c r="DO26" s="18">
        <v>3148.5</v>
      </c>
      <c r="DP26" s="18">
        <v>198</v>
      </c>
      <c r="DQ26" s="18">
        <v>701.5</v>
      </c>
      <c r="DR26" s="18">
        <v>1384.5</v>
      </c>
      <c r="DS26" s="18">
        <v>715.5</v>
      </c>
      <c r="DT26" s="18">
        <v>165</v>
      </c>
      <c r="DU26" s="18">
        <v>369.5</v>
      </c>
      <c r="DV26" s="18">
        <v>205</v>
      </c>
      <c r="DW26" s="18">
        <v>312</v>
      </c>
      <c r="DX26" s="18">
        <v>173.5</v>
      </c>
      <c r="DY26" s="18">
        <v>317</v>
      </c>
      <c r="DZ26" s="18">
        <v>724.5</v>
      </c>
      <c r="EA26" s="18">
        <v>560</v>
      </c>
      <c r="EB26" s="18">
        <v>593</v>
      </c>
      <c r="EC26" s="18">
        <v>301</v>
      </c>
      <c r="ED26" s="18">
        <v>1584</v>
      </c>
      <c r="EE26" s="18">
        <v>171.5</v>
      </c>
      <c r="EF26" s="18">
        <v>1443.5</v>
      </c>
      <c r="EG26" s="18">
        <v>257</v>
      </c>
      <c r="EH26" s="18">
        <v>247.5</v>
      </c>
      <c r="EI26" s="18">
        <v>14573.5</v>
      </c>
      <c r="EJ26" s="18">
        <v>10050.5</v>
      </c>
      <c r="EK26" s="18">
        <v>643</v>
      </c>
      <c r="EL26" s="18">
        <v>458</v>
      </c>
      <c r="EM26" s="18">
        <v>382</v>
      </c>
      <c r="EN26" s="18">
        <v>1009.5</v>
      </c>
      <c r="EO26" s="18">
        <v>332</v>
      </c>
      <c r="EP26" s="18">
        <v>354</v>
      </c>
      <c r="EQ26" s="18">
        <v>2533</v>
      </c>
      <c r="ER26" s="18">
        <v>277</v>
      </c>
      <c r="ES26" s="18">
        <v>132.5</v>
      </c>
      <c r="ET26" s="18">
        <v>217</v>
      </c>
      <c r="EU26" s="18">
        <v>565</v>
      </c>
      <c r="EV26" s="18">
        <v>74</v>
      </c>
      <c r="EW26" s="18">
        <v>872.5</v>
      </c>
      <c r="EX26" s="18">
        <v>162</v>
      </c>
      <c r="EY26" s="18">
        <v>225</v>
      </c>
      <c r="EZ26" s="18">
        <v>126</v>
      </c>
      <c r="FA26" s="18">
        <v>3331</v>
      </c>
      <c r="FB26" s="18">
        <v>313.5</v>
      </c>
      <c r="FC26" s="18">
        <v>2271.5</v>
      </c>
      <c r="FD26" s="18">
        <v>381</v>
      </c>
      <c r="FE26" s="18">
        <v>87</v>
      </c>
      <c r="FF26" s="18">
        <v>210.5</v>
      </c>
      <c r="FG26" s="18">
        <v>139</v>
      </c>
      <c r="FH26" s="18">
        <v>70</v>
      </c>
      <c r="FI26" s="18">
        <v>1796.5</v>
      </c>
      <c r="FJ26" s="18">
        <v>1954.5</v>
      </c>
      <c r="FK26" s="18">
        <v>2442.5</v>
      </c>
      <c r="FL26" s="18">
        <v>7316</v>
      </c>
      <c r="FM26" s="18">
        <v>3616.5</v>
      </c>
      <c r="FN26" s="18">
        <v>21483</v>
      </c>
      <c r="FO26" s="18">
        <v>1044.5</v>
      </c>
      <c r="FP26" s="18">
        <v>2128.5</v>
      </c>
      <c r="FQ26" s="18">
        <v>898.5</v>
      </c>
      <c r="FR26" s="18">
        <v>165</v>
      </c>
      <c r="FS26" s="18">
        <v>206.5</v>
      </c>
      <c r="FT26" s="18">
        <v>54</v>
      </c>
      <c r="FU26" s="18">
        <v>849</v>
      </c>
      <c r="FV26" s="18">
        <v>698.5</v>
      </c>
      <c r="FW26" s="18">
        <v>178.5</v>
      </c>
      <c r="FX26" s="18">
        <v>56</v>
      </c>
      <c r="FY26" s="18"/>
      <c r="FZ26" s="18">
        <f t="shared" si="7"/>
        <v>802825.6</v>
      </c>
      <c r="GA26" s="18"/>
      <c r="GB26" s="18"/>
      <c r="GC26" s="18"/>
      <c r="GD26" s="18"/>
      <c r="GE26" s="18"/>
      <c r="GF26" s="18"/>
      <c r="GG26" s="7"/>
      <c r="GH26" s="7"/>
      <c r="GI26" s="7"/>
      <c r="GJ26" s="7"/>
      <c r="GK26" s="7"/>
      <c r="GL26" s="7"/>
      <c r="GM26" s="7"/>
    </row>
    <row r="27" spans="1:256" x14ac:dyDescent="0.35">
      <c r="A27" s="29" t="s">
        <v>467</v>
      </c>
      <c r="B27" s="7" t="s">
        <v>468</v>
      </c>
      <c r="C27" s="18">
        <v>0</v>
      </c>
      <c r="D27" s="18">
        <v>268</v>
      </c>
      <c r="E27" s="18">
        <v>49</v>
      </c>
      <c r="F27" s="18">
        <v>0</v>
      </c>
      <c r="G27" s="18">
        <v>0</v>
      </c>
      <c r="H27" s="18">
        <v>0</v>
      </c>
      <c r="I27" s="18">
        <v>0</v>
      </c>
      <c r="J27" s="18">
        <v>555</v>
      </c>
      <c r="K27" s="18">
        <v>0</v>
      </c>
      <c r="L27" s="18">
        <v>0</v>
      </c>
      <c r="M27" s="18">
        <v>0</v>
      </c>
      <c r="N27" s="18">
        <v>131</v>
      </c>
      <c r="O27" s="18">
        <v>37</v>
      </c>
      <c r="P27" s="18">
        <v>0</v>
      </c>
      <c r="Q27" s="18">
        <v>18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107</v>
      </c>
      <c r="AB27" s="18">
        <v>0</v>
      </c>
      <c r="AC27" s="18">
        <v>0</v>
      </c>
      <c r="AD27" s="18">
        <v>0</v>
      </c>
      <c r="AE27" s="18">
        <v>0</v>
      </c>
      <c r="AF27" s="18">
        <v>0</v>
      </c>
      <c r="AG27" s="18">
        <v>0</v>
      </c>
      <c r="AH27" s="18">
        <v>28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6</v>
      </c>
      <c r="AP27" s="18">
        <v>0</v>
      </c>
      <c r="AQ27" s="18">
        <v>0</v>
      </c>
      <c r="AR27" s="18">
        <v>84.5</v>
      </c>
      <c r="AS27" s="18">
        <v>71.5</v>
      </c>
      <c r="AT27" s="18">
        <v>0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0</v>
      </c>
      <c r="BA27" s="18">
        <v>7.5</v>
      </c>
      <c r="BB27" s="18">
        <v>0</v>
      </c>
      <c r="BC27" s="18">
        <v>22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590.5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0</v>
      </c>
      <c r="BQ27" s="18">
        <v>0</v>
      </c>
      <c r="BR27" s="18">
        <v>0</v>
      </c>
      <c r="BS27" s="18">
        <v>0</v>
      </c>
      <c r="BT27" s="18">
        <v>0</v>
      </c>
      <c r="BU27" s="18">
        <v>0</v>
      </c>
      <c r="BV27" s="18">
        <v>0</v>
      </c>
      <c r="BW27" s="18">
        <v>0</v>
      </c>
      <c r="BX27" s="18">
        <v>0</v>
      </c>
      <c r="BY27" s="18">
        <v>0</v>
      </c>
      <c r="BZ27" s="18">
        <v>0</v>
      </c>
      <c r="CA27" s="18">
        <v>0</v>
      </c>
      <c r="CB27" s="18">
        <v>34</v>
      </c>
      <c r="CC27" s="18">
        <v>0</v>
      </c>
      <c r="CD27" s="18">
        <v>0</v>
      </c>
      <c r="CE27" s="18">
        <v>0</v>
      </c>
      <c r="CF27" s="18">
        <v>0</v>
      </c>
      <c r="CG27" s="18">
        <v>0</v>
      </c>
      <c r="CH27" s="18">
        <v>0</v>
      </c>
      <c r="CI27" s="18">
        <v>0</v>
      </c>
      <c r="CJ27" s="18">
        <v>0</v>
      </c>
      <c r="CK27" s="18">
        <v>0</v>
      </c>
      <c r="CL27" s="18">
        <v>0</v>
      </c>
      <c r="CM27" s="18">
        <v>0</v>
      </c>
      <c r="CN27" s="18">
        <v>0</v>
      </c>
      <c r="CO27" s="18">
        <v>8</v>
      </c>
      <c r="CP27" s="18">
        <v>0</v>
      </c>
      <c r="CQ27" s="18">
        <v>0</v>
      </c>
      <c r="CR27" s="18">
        <v>0</v>
      </c>
      <c r="CS27" s="18">
        <v>0</v>
      </c>
      <c r="CT27" s="18">
        <v>0</v>
      </c>
      <c r="CU27" s="18">
        <v>0</v>
      </c>
      <c r="CV27" s="18">
        <v>0</v>
      </c>
      <c r="CW27" s="18">
        <v>0</v>
      </c>
      <c r="CX27" s="18">
        <v>0</v>
      </c>
      <c r="CY27" s="18">
        <v>0</v>
      </c>
      <c r="CZ27" s="18">
        <v>0</v>
      </c>
      <c r="DA27" s="18">
        <v>0</v>
      </c>
      <c r="DB27" s="18">
        <v>0</v>
      </c>
      <c r="DC27" s="18">
        <v>0</v>
      </c>
      <c r="DD27" s="18">
        <v>0</v>
      </c>
      <c r="DE27" s="18">
        <v>0</v>
      </c>
      <c r="DF27" s="18">
        <v>307</v>
      </c>
      <c r="DG27" s="18">
        <v>0</v>
      </c>
      <c r="DH27" s="18">
        <v>0</v>
      </c>
      <c r="DI27" s="18">
        <v>0</v>
      </c>
      <c r="DJ27" s="18">
        <v>0</v>
      </c>
      <c r="DK27" s="18">
        <v>0</v>
      </c>
      <c r="DL27" s="18">
        <v>192</v>
      </c>
      <c r="DM27" s="18">
        <v>0</v>
      </c>
      <c r="DN27" s="18">
        <v>0</v>
      </c>
      <c r="DO27" s="18">
        <v>0</v>
      </c>
      <c r="DP27" s="18">
        <v>0</v>
      </c>
      <c r="DQ27" s="18">
        <v>0</v>
      </c>
      <c r="DR27" s="18">
        <v>0</v>
      </c>
      <c r="DS27" s="18">
        <v>0</v>
      </c>
      <c r="DT27" s="18">
        <v>0</v>
      </c>
      <c r="DU27" s="18">
        <v>0</v>
      </c>
      <c r="DV27" s="18">
        <v>0</v>
      </c>
      <c r="DW27" s="18">
        <v>0</v>
      </c>
      <c r="DX27" s="18">
        <v>0</v>
      </c>
      <c r="DY27" s="18">
        <v>0</v>
      </c>
      <c r="DZ27" s="18">
        <v>0</v>
      </c>
      <c r="EA27" s="18">
        <v>0</v>
      </c>
      <c r="EB27" s="18">
        <v>32</v>
      </c>
      <c r="EC27" s="18">
        <v>0</v>
      </c>
      <c r="ED27" s="18">
        <v>0</v>
      </c>
      <c r="EE27" s="18">
        <v>0</v>
      </c>
      <c r="EF27" s="18">
        <v>0</v>
      </c>
      <c r="EG27" s="18">
        <v>0</v>
      </c>
      <c r="EH27" s="18">
        <v>0</v>
      </c>
      <c r="EI27" s="18">
        <v>272</v>
      </c>
      <c r="EJ27" s="18">
        <v>0</v>
      </c>
      <c r="EK27" s="18">
        <v>0</v>
      </c>
      <c r="EL27" s="18">
        <v>0</v>
      </c>
      <c r="EM27" s="18">
        <v>0</v>
      </c>
      <c r="EN27" s="18">
        <v>0</v>
      </c>
      <c r="EO27" s="18">
        <v>0</v>
      </c>
      <c r="EP27" s="18">
        <v>0</v>
      </c>
      <c r="EQ27" s="18">
        <v>0</v>
      </c>
      <c r="ER27" s="18">
        <v>0</v>
      </c>
      <c r="ES27" s="18">
        <v>0</v>
      </c>
      <c r="ET27" s="18">
        <v>0</v>
      </c>
      <c r="EU27" s="18">
        <v>13</v>
      </c>
      <c r="EV27" s="18">
        <v>0</v>
      </c>
      <c r="EW27" s="18">
        <v>0</v>
      </c>
      <c r="EX27" s="18">
        <v>0</v>
      </c>
      <c r="EY27" s="18">
        <v>0</v>
      </c>
      <c r="EZ27" s="18">
        <v>0</v>
      </c>
      <c r="FA27" s="18">
        <v>0</v>
      </c>
      <c r="FB27" s="18">
        <v>0</v>
      </c>
      <c r="FC27" s="18">
        <v>19</v>
      </c>
      <c r="FD27" s="18">
        <v>0</v>
      </c>
      <c r="FE27" s="18">
        <v>0</v>
      </c>
      <c r="FF27" s="18">
        <v>0</v>
      </c>
      <c r="FG27" s="18">
        <v>0</v>
      </c>
      <c r="FH27" s="18">
        <v>0</v>
      </c>
      <c r="FI27" s="18">
        <v>8</v>
      </c>
      <c r="FJ27" s="18">
        <v>0</v>
      </c>
      <c r="FK27" s="18">
        <v>0</v>
      </c>
      <c r="FL27" s="18">
        <v>600.5</v>
      </c>
      <c r="FM27" s="18">
        <v>88</v>
      </c>
      <c r="FN27" s="18">
        <v>0</v>
      </c>
      <c r="FO27" s="18">
        <v>0</v>
      </c>
      <c r="FP27" s="18">
        <v>0</v>
      </c>
      <c r="FQ27" s="18">
        <v>0</v>
      </c>
      <c r="FR27" s="18">
        <v>0</v>
      </c>
      <c r="FS27" s="18">
        <v>0</v>
      </c>
      <c r="FT27" s="18">
        <v>0</v>
      </c>
      <c r="FU27" s="18">
        <v>0</v>
      </c>
      <c r="FV27" s="18">
        <v>0</v>
      </c>
      <c r="FW27" s="18">
        <v>0</v>
      </c>
      <c r="FX27" s="18">
        <v>0</v>
      </c>
      <c r="FY27" s="18"/>
      <c r="FZ27" s="18">
        <f t="shared" si="7"/>
        <v>3548.5</v>
      </c>
      <c r="GA27" s="18"/>
      <c r="GB27" s="18"/>
      <c r="GC27" s="18"/>
      <c r="GD27" s="18"/>
      <c r="GE27" s="18"/>
      <c r="GF27" s="18"/>
      <c r="GG27" s="7"/>
      <c r="GH27" s="7"/>
      <c r="GI27" s="7"/>
      <c r="GJ27" s="7"/>
      <c r="GK27" s="7"/>
      <c r="GL27" s="7"/>
      <c r="GM27" s="7"/>
    </row>
    <row r="28" spans="1:256" x14ac:dyDescent="0.35">
      <c r="A28" s="6" t="s">
        <v>469</v>
      </c>
      <c r="B28" s="7" t="s">
        <v>470</v>
      </c>
      <c r="C28" s="36">
        <v>1242</v>
      </c>
      <c r="D28" s="36">
        <v>3941</v>
      </c>
      <c r="E28" s="36">
        <v>1460</v>
      </c>
      <c r="F28" s="36">
        <v>2255</v>
      </c>
      <c r="G28" s="36">
        <v>98</v>
      </c>
      <c r="H28" s="36">
        <v>62</v>
      </c>
      <c r="I28" s="36">
        <v>1471</v>
      </c>
      <c r="J28" s="36">
        <v>186</v>
      </c>
      <c r="K28" s="18">
        <v>0</v>
      </c>
      <c r="L28" s="36">
        <v>126</v>
      </c>
      <c r="M28" s="36">
        <v>159</v>
      </c>
      <c r="N28" s="36">
        <v>4459</v>
      </c>
      <c r="O28" s="36">
        <v>366</v>
      </c>
      <c r="P28" s="18">
        <v>17</v>
      </c>
      <c r="Q28" s="36">
        <v>10422</v>
      </c>
      <c r="R28" s="18">
        <v>64</v>
      </c>
      <c r="S28" s="36">
        <v>54</v>
      </c>
      <c r="T28" s="18">
        <v>1</v>
      </c>
      <c r="U28" s="18">
        <v>0</v>
      </c>
      <c r="V28" s="18">
        <v>0</v>
      </c>
      <c r="W28" s="18">
        <v>0</v>
      </c>
      <c r="X28" s="18">
        <v>0</v>
      </c>
      <c r="Y28" s="18">
        <v>3</v>
      </c>
      <c r="Z28" s="18">
        <v>5</v>
      </c>
      <c r="AA28" s="36">
        <v>1993</v>
      </c>
      <c r="AB28" s="36">
        <v>1343</v>
      </c>
      <c r="AC28" s="36">
        <v>22</v>
      </c>
      <c r="AD28" s="36">
        <v>27</v>
      </c>
      <c r="AE28" s="18">
        <v>3</v>
      </c>
      <c r="AF28" s="36">
        <v>5</v>
      </c>
      <c r="AG28" s="36">
        <v>13</v>
      </c>
      <c r="AH28" s="18">
        <v>0</v>
      </c>
      <c r="AI28" s="18">
        <v>2</v>
      </c>
      <c r="AJ28" s="36">
        <v>2</v>
      </c>
      <c r="AK28" s="36">
        <v>1</v>
      </c>
      <c r="AL28" s="18">
        <v>11</v>
      </c>
      <c r="AM28" s="18">
        <v>0</v>
      </c>
      <c r="AN28" s="18">
        <v>0</v>
      </c>
      <c r="AO28" s="36">
        <v>113</v>
      </c>
      <c r="AP28" s="36">
        <v>13775</v>
      </c>
      <c r="AQ28" s="18">
        <v>0</v>
      </c>
      <c r="AR28" s="36">
        <v>1709</v>
      </c>
      <c r="AS28" s="36">
        <v>1120</v>
      </c>
      <c r="AT28" s="36">
        <v>30</v>
      </c>
      <c r="AU28" s="18">
        <v>4</v>
      </c>
      <c r="AV28" s="18">
        <v>2</v>
      </c>
      <c r="AW28" s="18">
        <v>1</v>
      </c>
      <c r="AX28" s="18">
        <v>7</v>
      </c>
      <c r="AY28" s="18">
        <v>5</v>
      </c>
      <c r="AZ28" s="36">
        <v>939</v>
      </c>
      <c r="BA28" s="36">
        <v>175</v>
      </c>
      <c r="BB28" s="36">
        <v>196</v>
      </c>
      <c r="BC28" s="36">
        <v>1366</v>
      </c>
      <c r="BD28" s="36">
        <v>59</v>
      </c>
      <c r="BE28" s="36">
        <v>4</v>
      </c>
      <c r="BF28" s="36">
        <v>410</v>
      </c>
      <c r="BG28" s="36">
        <v>61</v>
      </c>
      <c r="BH28" s="18">
        <v>9</v>
      </c>
      <c r="BI28" s="36">
        <v>18</v>
      </c>
      <c r="BJ28" s="36">
        <v>63</v>
      </c>
      <c r="BK28" s="36">
        <v>555</v>
      </c>
      <c r="BL28" s="18">
        <v>2</v>
      </c>
      <c r="BM28" s="18">
        <v>13</v>
      </c>
      <c r="BN28" s="36">
        <v>13</v>
      </c>
      <c r="BO28" s="36">
        <v>9</v>
      </c>
      <c r="BP28" s="18">
        <v>1</v>
      </c>
      <c r="BQ28" s="36">
        <v>1170</v>
      </c>
      <c r="BR28" s="36">
        <v>698</v>
      </c>
      <c r="BS28" s="36">
        <v>178</v>
      </c>
      <c r="BT28" s="18">
        <v>2</v>
      </c>
      <c r="BU28" s="18">
        <v>42</v>
      </c>
      <c r="BV28" s="36">
        <v>76</v>
      </c>
      <c r="BW28" s="36">
        <v>146</v>
      </c>
      <c r="BX28" s="18">
        <v>0</v>
      </c>
      <c r="BY28" s="18">
        <v>0</v>
      </c>
      <c r="BZ28" s="18">
        <v>0</v>
      </c>
      <c r="CA28" s="36">
        <v>3</v>
      </c>
      <c r="CB28" s="36">
        <v>2562</v>
      </c>
      <c r="CC28" s="18">
        <v>0</v>
      </c>
      <c r="CD28" s="18">
        <v>1</v>
      </c>
      <c r="CE28" s="18">
        <v>1</v>
      </c>
      <c r="CF28" s="18">
        <v>0</v>
      </c>
      <c r="CG28" s="18">
        <v>16</v>
      </c>
      <c r="CH28" s="36">
        <v>9</v>
      </c>
      <c r="CI28" s="36">
        <v>77</v>
      </c>
      <c r="CJ28" s="36">
        <v>162</v>
      </c>
      <c r="CK28" s="36">
        <v>147</v>
      </c>
      <c r="CL28" s="18">
        <v>25</v>
      </c>
      <c r="CM28" s="36">
        <v>8</v>
      </c>
      <c r="CN28" s="36">
        <v>1172</v>
      </c>
      <c r="CO28" s="36">
        <v>377</v>
      </c>
      <c r="CP28" s="36">
        <v>142</v>
      </c>
      <c r="CQ28" s="36">
        <v>2</v>
      </c>
      <c r="CR28" s="36">
        <v>0</v>
      </c>
      <c r="CS28" s="18">
        <v>3</v>
      </c>
      <c r="CT28" s="36">
        <v>1</v>
      </c>
      <c r="CU28" s="18">
        <v>3</v>
      </c>
      <c r="CV28" s="18">
        <v>0</v>
      </c>
      <c r="CW28" s="18">
        <v>0</v>
      </c>
      <c r="CX28" s="36">
        <v>19</v>
      </c>
      <c r="CY28" s="18">
        <v>0</v>
      </c>
      <c r="CZ28" s="36">
        <v>31</v>
      </c>
      <c r="DA28" s="18">
        <v>0</v>
      </c>
      <c r="DB28" s="18">
        <v>6</v>
      </c>
      <c r="DC28" s="18">
        <v>0</v>
      </c>
      <c r="DD28" s="18">
        <v>4</v>
      </c>
      <c r="DE28" s="18">
        <v>1</v>
      </c>
      <c r="DF28" s="36">
        <v>558</v>
      </c>
      <c r="DG28" s="18">
        <v>0</v>
      </c>
      <c r="DH28" s="36">
        <v>109</v>
      </c>
      <c r="DI28" s="36">
        <v>55</v>
      </c>
      <c r="DJ28" s="36">
        <v>9</v>
      </c>
      <c r="DK28" s="18">
        <v>20</v>
      </c>
      <c r="DL28" s="36">
        <v>298</v>
      </c>
      <c r="DM28" s="18">
        <v>0</v>
      </c>
      <c r="DN28" s="36">
        <v>66</v>
      </c>
      <c r="DO28" s="36">
        <v>494</v>
      </c>
      <c r="DP28" s="18">
        <v>0</v>
      </c>
      <c r="DQ28" s="36">
        <v>57</v>
      </c>
      <c r="DR28" s="36">
        <v>25</v>
      </c>
      <c r="DS28" s="36">
        <v>28</v>
      </c>
      <c r="DT28" s="18">
        <v>4</v>
      </c>
      <c r="DU28" s="18">
        <v>0</v>
      </c>
      <c r="DV28" s="18">
        <v>3</v>
      </c>
      <c r="DW28" s="36">
        <v>0</v>
      </c>
      <c r="DX28" s="18">
        <v>4</v>
      </c>
      <c r="DY28" s="36">
        <v>3</v>
      </c>
      <c r="DZ28" s="18">
        <v>1</v>
      </c>
      <c r="EA28" s="18">
        <v>28</v>
      </c>
      <c r="EB28" s="36">
        <v>66</v>
      </c>
      <c r="EC28" s="18">
        <v>2</v>
      </c>
      <c r="ED28" s="36">
        <v>50</v>
      </c>
      <c r="EE28" s="18">
        <v>11</v>
      </c>
      <c r="EF28" s="36">
        <v>63</v>
      </c>
      <c r="EG28" s="36">
        <v>44</v>
      </c>
      <c r="EH28" s="18">
        <v>9</v>
      </c>
      <c r="EI28" s="36">
        <v>372</v>
      </c>
      <c r="EJ28" s="36">
        <v>211</v>
      </c>
      <c r="EK28" s="36">
        <v>15</v>
      </c>
      <c r="EL28" s="36">
        <v>1</v>
      </c>
      <c r="EM28" s="18">
        <v>2</v>
      </c>
      <c r="EN28" s="36">
        <v>11</v>
      </c>
      <c r="EO28" s="36">
        <v>3</v>
      </c>
      <c r="EP28" s="36">
        <v>15</v>
      </c>
      <c r="EQ28" s="36">
        <v>157</v>
      </c>
      <c r="ER28" s="36">
        <v>17</v>
      </c>
      <c r="ES28" s="18">
        <v>3</v>
      </c>
      <c r="ET28" s="18">
        <v>7</v>
      </c>
      <c r="EU28" s="18">
        <v>92</v>
      </c>
      <c r="EV28" s="18">
        <v>11</v>
      </c>
      <c r="EW28" s="36">
        <v>48</v>
      </c>
      <c r="EX28" s="18">
        <v>2</v>
      </c>
      <c r="EY28" s="18">
        <v>12</v>
      </c>
      <c r="EZ28" s="18">
        <v>0</v>
      </c>
      <c r="FA28" s="36">
        <v>624</v>
      </c>
      <c r="FB28" s="18">
        <v>0</v>
      </c>
      <c r="FC28" s="36">
        <v>24</v>
      </c>
      <c r="FD28" s="18">
        <v>4</v>
      </c>
      <c r="FE28" s="18">
        <v>14</v>
      </c>
      <c r="FF28" s="18">
        <v>0</v>
      </c>
      <c r="FG28" s="36">
        <v>5</v>
      </c>
      <c r="FH28" s="18">
        <v>0</v>
      </c>
      <c r="FI28" s="36">
        <v>145</v>
      </c>
      <c r="FJ28" s="36">
        <v>67</v>
      </c>
      <c r="FK28" s="36">
        <v>229</v>
      </c>
      <c r="FL28" s="36">
        <v>152</v>
      </c>
      <c r="FM28" s="36">
        <v>83</v>
      </c>
      <c r="FN28" s="36">
        <v>2952</v>
      </c>
      <c r="FO28" s="36">
        <v>43</v>
      </c>
      <c r="FP28" s="36">
        <v>287</v>
      </c>
      <c r="FQ28" s="36">
        <v>56</v>
      </c>
      <c r="FR28" s="18">
        <v>0</v>
      </c>
      <c r="FS28" s="18">
        <v>0</v>
      </c>
      <c r="FT28" s="18">
        <v>0</v>
      </c>
      <c r="FU28" s="36">
        <v>130</v>
      </c>
      <c r="FV28" s="36">
        <v>92</v>
      </c>
      <c r="FW28" s="36">
        <v>8</v>
      </c>
      <c r="FX28" s="18">
        <v>1</v>
      </c>
      <c r="FY28" s="18"/>
      <c r="FZ28" s="18">
        <f t="shared" si="7"/>
        <v>65458</v>
      </c>
      <c r="GA28" s="18"/>
      <c r="GB28" s="18"/>
      <c r="GC28" s="18"/>
      <c r="GD28" s="18"/>
      <c r="GE28" s="18"/>
      <c r="GF28" s="18"/>
      <c r="GG28" s="7"/>
      <c r="GH28" s="7"/>
      <c r="GI28" s="7"/>
      <c r="GJ28" s="7"/>
      <c r="GK28" s="7"/>
      <c r="GL28" s="7"/>
      <c r="GM28" s="7"/>
    </row>
    <row r="29" spans="1:256" x14ac:dyDescent="0.35">
      <c r="A29" s="6" t="s">
        <v>471</v>
      </c>
      <c r="B29" s="7" t="s">
        <v>472</v>
      </c>
      <c r="C29" s="37">
        <v>0</v>
      </c>
      <c r="D29" s="38">
        <v>4560.5</v>
      </c>
      <c r="E29" s="38">
        <v>775</v>
      </c>
      <c r="F29" s="38">
        <v>839</v>
      </c>
      <c r="G29" s="38">
        <v>0</v>
      </c>
      <c r="H29" s="38">
        <v>0</v>
      </c>
      <c r="I29" s="38">
        <v>896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1002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151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2204.5</v>
      </c>
      <c r="AS29" s="39">
        <v>299</v>
      </c>
      <c r="AT29" s="38">
        <v>0</v>
      </c>
      <c r="AU29" s="38">
        <v>0</v>
      </c>
      <c r="AV29" s="38">
        <v>0</v>
      </c>
      <c r="AW29" s="38">
        <v>0</v>
      </c>
      <c r="AX29" s="38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3797.5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8">
        <v>0</v>
      </c>
      <c r="BK29" s="38">
        <v>0</v>
      </c>
      <c r="BL29" s="38">
        <v>0</v>
      </c>
      <c r="BM29" s="38">
        <v>0</v>
      </c>
      <c r="BN29" s="38">
        <v>0</v>
      </c>
      <c r="BO29" s="38">
        <v>0</v>
      </c>
      <c r="BP29" s="38">
        <v>0</v>
      </c>
      <c r="BQ29" s="38">
        <v>213</v>
      </c>
      <c r="BR29" s="38">
        <v>0</v>
      </c>
      <c r="BS29" s="38">
        <v>0</v>
      </c>
      <c r="BT29" s="38">
        <v>0</v>
      </c>
      <c r="BU29" s="38">
        <v>0</v>
      </c>
      <c r="BV29" s="38">
        <v>0</v>
      </c>
      <c r="BW29" s="38">
        <v>0</v>
      </c>
      <c r="BX29" s="38">
        <v>0</v>
      </c>
      <c r="BY29" s="38">
        <v>0</v>
      </c>
      <c r="BZ29" s="38">
        <v>0</v>
      </c>
      <c r="CA29" s="38">
        <v>0</v>
      </c>
      <c r="CB29" s="38">
        <v>819</v>
      </c>
      <c r="CC29" s="38">
        <v>0</v>
      </c>
      <c r="CD29" s="38">
        <v>0</v>
      </c>
      <c r="CE29" s="38">
        <v>0</v>
      </c>
      <c r="CF29" s="38">
        <v>0</v>
      </c>
      <c r="CG29" s="38">
        <v>0</v>
      </c>
      <c r="CH29" s="38">
        <v>0</v>
      </c>
      <c r="CI29" s="38">
        <v>0</v>
      </c>
      <c r="CJ29" s="38">
        <v>0</v>
      </c>
      <c r="CK29" s="38">
        <v>581</v>
      </c>
      <c r="CL29" s="38">
        <v>0</v>
      </c>
      <c r="CM29" s="38">
        <v>0</v>
      </c>
      <c r="CN29" s="38">
        <v>3132</v>
      </c>
      <c r="CO29" s="38">
        <v>0</v>
      </c>
      <c r="CP29" s="38">
        <v>0</v>
      </c>
      <c r="CQ29" s="38">
        <v>0</v>
      </c>
      <c r="CR29" s="38">
        <v>0</v>
      </c>
      <c r="CS29" s="38">
        <v>0</v>
      </c>
      <c r="CT29" s="38">
        <v>0</v>
      </c>
      <c r="CU29" s="38">
        <v>0</v>
      </c>
      <c r="CV29" s="38">
        <v>0</v>
      </c>
      <c r="CW29" s="38">
        <v>0</v>
      </c>
      <c r="CX29" s="38">
        <v>0</v>
      </c>
      <c r="CY29" s="38">
        <v>0</v>
      </c>
      <c r="CZ29" s="38">
        <v>0</v>
      </c>
      <c r="DA29" s="38">
        <v>0</v>
      </c>
      <c r="DB29" s="38">
        <v>0</v>
      </c>
      <c r="DC29" s="38">
        <v>0</v>
      </c>
      <c r="DD29" s="38">
        <v>0</v>
      </c>
      <c r="DE29" s="38">
        <v>0</v>
      </c>
      <c r="DF29" s="38">
        <v>1270</v>
      </c>
      <c r="DG29" s="38">
        <v>0</v>
      </c>
      <c r="DH29" s="38">
        <v>0</v>
      </c>
      <c r="DI29" s="38">
        <v>55</v>
      </c>
      <c r="DJ29" s="38">
        <v>0</v>
      </c>
      <c r="DK29" s="38">
        <v>0</v>
      </c>
      <c r="DL29" s="38">
        <v>0</v>
      </c>
      <c r="DM29" s="38">
        <v>0</v>
      </c>
      <c r="DN29" s="38">
        <v>0</v>
      </c>
      <c r="DO29" s="38">
        <v>0</v>
      </c>
      <c r="DP29" s="38">
        <v>0</v>
      </c>
      <c r="DQ29" s="38">
        <v>0</v>
      </c>
      <c r="DR29" s="38">
        <v>0</v>
      </c>
      <c r="DS29" s="38">
        <v>0</v>
      </c>
      <c r="DT29" s="38">
        <v>0</v>
      </c>
      <c r="DU29" s="38">
        <v>0</v>
      </c>
      <c r="DV29" s="38">
        <v>0</v>
      </c>
      <c r="DW29" s="38">
        <v>0</v>
      </c>
      <c r="DX29" s="38">
        <v>0</v>
      </c>
      <c r="DY29" s="38">
        <v>0</v>
      </c>
      <c r="DZ29" s="38">
        <v>0</v>
      </c>
      <c r="EA29" s="38">
        <v>0</v>
      </c>
      <c r="EB29" s="38">
        <v>0</v>
      </c>
      <c r="EC29" s="38">
        <v>0</v>
      </c>
      <c r="ED29" s="38">
        <v>0</v>
      </c>
      <c r="EE29" s="38">
        <v>0</v>
      </c>
      <c r="EF29" s="38">
        <v>0</v>
      </c>
      <c r="EG29" s="38">
        <v>0</v>
      </c>
      <c r="EH29" s="38">
        <v>0</v>
      </c>
      <c r="EI29" s="38">
        <v>0</v>
      </c>
      <c r="EJ29" s="38">
        <v>0</v>
      </c>
      <c r="EK29" s="38">
        <v>0</v>
      </c>
      <c r="EL29" s="38">
        <v>0</v>
      </c>
      <c r="EM29" s="38">
        <v>0</v>
      </c>
      <c r="EN29" s="38">
        <v>0</v>
      </c>
      <c r="EO29" s="38">
        <v>0</v>
      </c>
      <c r="EP29" s="38">
        <v>0</v>
      </c>
      <c r="EQ29" s="38">
        <v>122</v>
      </c>
      <c r="ER29" s="38">
        <v>0</v>
      </c>
      <c r="ES29" s="38">
        <v>0</v>
      </c>
      <c r="ET29" s="38">
        <v>0</v>
      </c>
      <c r="EU29" s="38">
        <v>0</v>
      </c>
      <c r="EV29" s="38">
        <v>0</v>
      </c>
      <c r="EW29" s="38">
        <v>0</v>
      </c>
      <c r="EX29" s="38">
        <v>0</v>
      </c>
      <c r="EY29" s="38">
        <v>0</v>
      </c>
      <c r="EZ29" s="38">
        <v>0</v>
      </c>
      <c r="FA29" s="38">
        <v>0</v>
      </c>
      <c r="FB29" s="38">
        <v>0</v>
      </c>
      <c r="FC29" s="38">
        <v>0</v>
      </c>
      <c r="FD29" s="38">
        <v>0</v>
      </c>
      <c r="FE29" s="38">
        <v>0</v>
      </c>
      <c r="FF29" s="38">
        <v>0</v>
      </c>
      <c r="FG29" s="38">
        <v>0</v>
      </c>
      <c r="FH29" s="38">
        <v>0</v>
      </c>
      <c r="FI29" s="38">
        <v>0</v>
      </c>
      <c r="FJ29" s="38">
        <v>0</v>
      </c>
      <c r="FK29" s="38">
        <v>0</v>
      </c>
      <c r="FL29" s="38">
        <v>0</v>
      </c>
      <c r="FM29" s="38">
        <v>0</v>
      </c>
      <c r="FN29" s="38">
        <v>0</v>
      </c>
      <c r="FO29" s="38">
        <v>0</v>
      </c>
      <c r="FP29" s="38">
        <v>0</v>
      </c>
      <c r="FQ29" s="38">
        <v>0</v>
      </c>
      <c r="FR29" s="38">
        <v>0</v>
      </c>
      <c r="FS29" s="38">
        <v>0</v>
      </c>
      <c r="FT29" s="38">
        <v>0</v>
      </c>
      <c r="FU29" s="38">
        <v>0</v>
      </c>
      <c r="FV29" s="38">
        <v>0</v>
      </c>
      <c r="FW29" s="38">
        <v>0</v>
      </c>
      <c r="FX29" s="38">
        <v>0</v>
      </c>
      <c r="FY29" s="18"/>
      <c r="FZ29" s="18">
        <f t="shared" si="7"/>
        <v>20716.5</v>
      </c>
      <c r="GA29" s="18"/>
      <c r="GB29" s="18"/>
      <c r="GC29" s="18"/>
      <c r="GD29" s="18"/>
      <c r="GE29" s="18"/>
      <c r="GF29" s="18"/>
      <c r="GG29" s="7"/>
      <c r="GH29" s="7"/>
      <c r="GI29" s="7"/>
      <c r="GJ29" s="7"/>
      <c r="GK29" s="7"/>
      <c r="GL29" s="7"/>
      <c r="GM29" s="7"/>
    </row>
    <row r="30" spans="1:256" x14ac:dyDescent="0.35">
      <c r="A30" s="6" t="s">
        <v>473</v>
      </c>
      <c r="B30" s="7" t="s">
        <v>474</v>
      </c>
      <c r="C30" s="40">
        <v>0</v>
      </c>
      <c r="D30" s="41">
        <v>364</v>
      </c>
      <c r="E30" s="41">
        <v>44</v>
      </c>
      <c r="F30" s="41">
        <v>61</v>
      </c>
      <c r="G30" s="41">
        <v>0</v>
      </c>
      <c r="H30" s="41">
        <v>0</v>
      </c>
      <c r="I30" s="41">
        <v>69</v>
      </c>
      <c r="J30" s="41">
        <v>0</v>
      </c>
      <c r="K30" s="41">
        <v>0</v>
      </c>
      <c r="L30" s="41">
        <v>0</v>
      </c>
      <c r="M30" s="41">
        <v>0</v>
      </c>
      <c r="N30" s="41">
        <v>0</v>
      </c>
      <c r="O30" s="41">
        <v>0</v>
      </c>
      <c r="P30" s="41">
        <v>0</v>
      </c>
      <c r="Q30" s="41">
        <v>58</v>
      </c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18</v>
      </c>
      <c r="AE30" s="41">
        <v>0</v>
      </c>
      <c r="AF30" s="41">
        <v>0</v>
      </c>
      <c r="AG30" s="41">
        <v>0</v>
      </c>
      <c r="AH30" s="41">
        <v>0</v>
      </c>
      <c r="AI30" s="41">
        <v>0</v>
      </c>
      <c r="AJ30" s="41">
        <v>0</v>
      </c>
      <c r="AK30" s="41">
        <v>0</v>
      </c>
      <c r="AL30" s="41">
        <v>0</v>
      </c>
      <c r="AM30" s="41">
        <v>0</v>
      </c>
      <c r="AN30" s="41">
        <v>0</v>
      </c>
      <c r="AO30" s="41">
        <v>0</v>
      </c>
      <c r="AP30" s="41">
        <v>0</v>
      </c>
      <c r="AQ30" s="41">
        <v>0</v>
      </c>
      <c r="AR30" s="41">
        <v>56</v>
      </c>
      <c r="AS30" s="41">
        <v>24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>
        <v>0</v>
      </c>
      <c r="AZ30" s="41">
        <v>0</v>
      </c>
      <c r="BA30" s="41">
        <v>0</v>
      </c>
      <c r="BB30" s="41">
        <v>0</v>
      </c>
      <c r="BC30" s="41">
        <v>340.5</v>
      </c>
      <c r="BD30" s="41">
        <v>0</v>
      </c>
      <c r="BE30" s="41">
        <v>0</v>
      </c>
      <c r="BF30" s="41">
        <v>0</v>
      </c>
      <c r="BG30" s="41">
        <v>0</v>
      </c>
      <c r="BH30" s="41">
        <v>0</v>
      </c>
      <c r="BI30" s="41">
        <v>0</v>
      </c>
      <c r="BJ30" s="41">
        <v>0</v>
      </c>
      <c r="BK30" s="41">
        <v>0</v>
      </c>
      <c r="BL30" s="41">
        <v>0</v>
      </c>
      <c r="BM30" s="41">
        <v>0</v>
      </c>
      <c r="BN30" s="41">
        <v>0</v>
      </c>
      <c r="BO30" s="41">
        <v>0</v>
      </c>
      <c r="BP30" s="41">
        <v>0</v>
      </c>
      <c r="BQ30" s="41">
        <v>18</v>
      </c>
      <c r="BR30" s="41">
        <v>0</v>
      </c>
      <c r="BS30" s="41">
        <v>0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56.5</v>
      </c>
      <c r="CC30" s="41">
        <v>0</v>
      </c>
      <c r="CD30" s="41">
        <v>0</v>
      </c>
      <c r="CE30" s="41">
        <v>0</v>
      </c>
      <c r="CF30" s="41">
        <v>0</v>
      </c>
      <c r="CG30" s="41">
        <v>0</v>
      </c>
      <c r="CH30" s="41">
        <v>0</v>
      </c>
      <c r="CI30" s="41">
        <v>0</v>
      </c>
      <c r="CJ30" s="41">
        <v>0</v>
      </c>
      <c r="CK30" s="41">
        <v>3</v>
      </c>
      <c r="CL30" s="41">
        <v>0</v>
      </c>
      <c r="CM30" s="41">
        <v>0</v>
      </c>
      <c r="CN30" s="41">
        <v>207</v>
      </c>
      <c r="CO30" s="41">
        <v>0</v>
      </c>
      <c r="CP30" s="41">
        <v>0</v>
      </c>
      <c r="CQ30" s="41">
        <v>0</v>
      </c>
      <c r="CR30" s="41">
        <v>0</v>
      </c>
      <c r="CS30" s="41">
        <v>0</v>
      </c>
      <c r="CT30" s="41">
        <v>0</v>
      </c>
      <c r="CU30" s="41">
        <v>0</v>
      </c>
      <c r="CV30" s="41">
        <v>0</v>
      </c>
      <c r="CW30" s="41">
        <v>0</v>
      </c>
      <c r="CX30" s="41">
        <v>0</v>
      </c>
      <c r="CY30" s="41">
        <v>0</v>
      </c>
      <c r="CZ30" s="41">
        <v>0</v>
      </c>
      <c r="DA30" s="41">
        <v>0</v>
      </c>
      <c r="DB30" s="41">
        <v>0</v>
      </c>
      <c r="DC30" s="41">
        <v>0</v>
      </c>
      <c r="DD30" s="41">
        <v>0</v>
      </c>
      <c r="DE30" s="41">
        <v>0</v>
      </c>
      <c r="DF30" s="41">
        <v>78</v>
      </c>
      <c r="DG30" s="41">
        <v>0</v>
      </c>
      <c r="DH30" s="41">
        <v>0</v>
      </c>
      <c r="DI30" s="41">
        <v>12</v>
      </c>
      <c r="DJ30" s="41">
        <v>0</v>
      </c>
      <c r="DK30" s="41">
        <v>0</v>
      </c>
      <c r="DL30" s="41">
        <v>0</v>
      </c>
      <c r="DM30" s="41">
        <v>0</v>
      </c>
      <c r="DN30" s="41">
        <v>0</v>
      </c>
      <c r="DO30" s="41">
        <v>0</v>
      </c>
      <c r="DP30" s="41">
        <v>0</v>
      </c>
      <c r="DQ30" s="41">
        <v>0</v>
      </c>
      <c r="DR30" s="41">
        <v>0</v>
      </c>
      <c r="DS30" s="41">
        <v>0</v>
      </c>
      <c r="DT30" s="41">
        <v>0</v>
      </c>
      <c r="DU30" s="41">
        <v>0</v>
      </c>
      <c r="DV30" s="41">
        <v>0</v>
      </c>
      <c r="DW30" s="41">
        <v>0</v>
      </c>
      <c r="DX30" s="41">
        <v>0</v>
      </c>
      <c r="DY30" s="41">
        <v>0</v>
      </c>
      <c r="DZ30" s="41">
        <v>0</v>
      </c>
      <c r="EA30" s="41">
        <v>0</v>
      </c>
      <c r="EB30" s="41">
        <v>0</v>
      </c>
      <c r="EC30" s="41">
        <v>0</v>
      </c>
      <c r="ED30" s="41">
        <v>0</v>
      </c>
      <c r="EE30" s="41">
        <v>0</v>
      </c>
      <c r="EF30" s="41">
        <v>0</v>
      </c>
      <c r="EG30" s="41">
        <v>0</v>
      </c>
      <c r="EH30" s="41">
        <v>0</v>
      </c>
      <c r="EI30" s="41">
        <v>0</v>
      </c>
      <c r="EJ30" s="41">
        <v>0</v>
      </c>
      <c r="EK30" s="41">
        <v>0</v>
      </c>
      <c r="EL30" s="41">
        <v>0</v>
      </c>
      <c r="EM30" s="41">
        <v>0</v>
      </c>
      <c r="EN30" s="41">
        <v>0</v>
      </c>
      <c r="EO30" s="41">
        <v>0</v>
      </c>
      <c r="EP30" s="41">
        <v>0</v>
      </c>
      <c r="EQ30" s="41">
        <v>22</v>
      </c>
      <c r="ER30" s="41">
        <v>0</v>
      </c>
      <c r="ES30" s="41">
        <v>0</v>
      </c>
      <c r="ET30" s="41">
        <v>0</v>
      </c>
      <c r="EU30" s="41">
        <v>0</v>
      </c>
      <c r="EV30" s="41">
        <v>0</v>
      </c>
      <c r="EW30" s="41">
        <v>0</v>
      </c>
      <c r="EX30" s="41">
        <v>0</v>
      </c>
      <c r="EY30" s="41">
        <v>0</v>
      </c>
      <c r="EZ30" s="41">
        <v>0</v>
      </c>
      <c r="FA30" s="41">
        <v>0</v>
      </c>
      <c r="FB30" s="41">
        <v>0</v>
      </c>
      <c r="FC30" s="41">
        <v>0</v>
      </c>
      <c r="FD30" s="41">
        <v>0</v>
      </c>
      <c r="FE30" s="41">
        <v>0</v>
      </c>
      <c r="FF30" s="41">
        <v>0</v>
      </c>
      <c r="FG30" s="41">
        <v>0</v>
      </c>
      <c r="FH30" s="41">
        <v>0</v>
      </c>
      <c r="FI30" s="41">
        <v>0</v>
      </c>
      <c r="FJ30" s="41">
        <v>0</v>
      </c>
      <c r="FK30" s="41">
        <v>0</v>
      </c>
      <c r="FL30" s="41">
        <v>0</v>
      </c>
      <c r="FM30" s="41">
        <v>0</v>
      </c>
      <c r="FN30" s="41">
        <v>0</v>
      </c>
      <c r="FO30" s="41">
        <v>0</v>
      </c>
      <c r="FP30" s="41">
        <v>0</v>
      </c>
      <c r="FQ30" s="41">
        <v>0</v>
      </c>
      <c r="FR30" s="41">
        <v>0</v>
      </c>
      <c r="FS30" s="41">
        <v>0</v>
      </c>
      <c r="FT30" s="41">
        <v>0</v>
      </c>
      <c r="FU30" s="41">
        <v>0</v>
      </c>
      <c r="FV30" s="41">
        <v>0</v>
      </c>
      <c r="FW30" s="41">
        <v>0</v>
      </c>
      <c r="FX30" s="41">
        <v>0</v>
      </c>
      <c r="FY30" s="18"/>
      <c r="FZ30" s="18">
        <f t="shared" si="7"/>
        <v>1431</v>
      </c>
      <c r="GA30" s="18"/>
      <c r="GB30" s="18"/>
      <c r="GC30" s="18"/>
      <c r="GD30" s="18"/>
      <c r="GE30" s="18"/>
      <c r="GF30" s="18"/>
      <c r="GG30" s="7"/>
      <c r="GH30" s="7"/>
      <c r="GI30" s="7"/>
      <c r="GJ30" s="7"/>
      <c r="GK30" s="7"/>
      <c r="GL30" s="7"/>
      <c r="GM30" s="7"/>
    </row>
    <row r="31" spans="1:256" x14ac:dyDescent="0.35">
      <c r="A31" s="6" t="s">
        <v>475</v>
      </c>
      <c r="B31" s="7" t="s">
        <v>476</v>
      </c>
      <c r="C31" s="40">
        <v>0</v>
      </c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G31" s="41">
        <v>0</v>
      </c>
      <c r="BH31" s="41">
        <v>0</v>
      </c>
      <c r="BI31" s="41">
        <v>0</v>
      </c>
      <c r="BJ31" s="41">
        <v>0</v>
      </c>
      <c r="BK31" s="41">
        <v>0</v>
      </c>
      <c r="BL31" s="41">
        <v>0</v>
      </c>
      <c r="BM31" s="41">
        <v>0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0</v>
      </c>
      <c r="BV31" s="41">
        <v>0</v>
      </c>
      <c r="BW31" s="41">
        <v>0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0</v>
      </c>
      <c r="CL31" s="41">
        <v>0</v>
      </c>
      <c r="CM31" s="41">
        <v>0</v>
      </c>
      <c r="CN31" s="41">
        <v>0</v>
      </c>
      <c r="CO31" s="41">
        <v>0</v>
      </c>
      <c r="CP31" s="41">
        <v>0</v>
      </c>
      <c r="CQ31" s="41">
        <v>0</v>
      </c>
      <c r="CR31" s="41">
        <v>0</v>
      </c>
      <c r="CS31" s="41">
        <v>0</v>
      </c>
      <c r="CT31" s="41">
        <v>0</v>
      </c>
      <c r="CU31" s="41">
        <v>0</v>
      </c>
      <c r="CV31" s="41">
        <v>0</v>
      </c>
      <c r="CW31" s="41">
        <v>0</v>
      </c>
      <c r="CX31" s="41">
        <v>0</v>
      </c>
      <c r="CY31" s="41">
        <v>0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0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0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0</v>
      </c>
      <c r="EA31" s="41">
        <v>0</v>
      </c>
      <c r="EB31" s="41">
        <v>0</v>
      </c>
      <c r="EC31" s="41">
        <v>0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0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0</v>
      </c>
      <c r="FQ31" s="41">
        <v>0</v>
      </c>
      <c r="FR31" s="41">
        <v>0</v>
      </c>
      <c r="FS31" s="41">
        <v>0</v>
      </c>
      <c r="FT31" s="41">
        <v>0</v>
      </c>
      <c r="FU31" s="41">
        <v>0</v>
      </c>
      <c r="FV31" s="41">
        <v>0</v>
      </c>
      <c r="FW31" s="41">
        <v>0</v>
      </c>
      <c r="FX31" s="41">
        <v>0</v>
      </c>
      <c r="FY31" s="18"/>
      <c r="FZ31" s="18">
        <f t="shared" si="7"/>
        <v>0</v>
      </c>
      <c r="GA31" s="18"/>
      <c r="GB31" s="18"/>
      <c r="GC31" s="18"/>
      <c r="GD31" s="18"/>
      <c r="GE31" s="18"/>
      <c r="GF31" s="18"/>
      <c r="GG31" s="7"/>
      <c r="GH31" s="7"/>
      <c r="GI31" s="7"/>
      <c r="GJ31" s="7"/>
      <c r="GK31" s="7"/>
      <c r="GL31" s="7"/>
      <c r="GM31" s="7"/>
    </row>
    <row r="32" spans="1:256" x14ac:dyDescent="0.35">
      <c r="A32" s="6" t="s">
        <v>477</v>
      </c>
      <c r="B32" s="7" t="s">
        <v>478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  <c r="CB32" s="21">
        <v>0</v>
      </c>
      <c r="CC32" s="21">
        <v>0</v>
      </c>
      <c r="CD32" s="21">
        <v>0</v>
      </c>
      <c r="CE32" s="21">
        <v>0</v>
      </c>
      <c r="CF32" s="21">
        <v>0</v>
      </c>
      <c r="CG32" s="21">
        <v>0</v>
      </c>
      <c r="CH32" s="21">
        <v>0</v>
      </c>
      <c r="CI32" s="21">
        <v>0</v>
      </c>
      <c r="CJ32" s="21">
        <v>0</v>
      </c>
      <c r="CK32" s="21">
        <v>0</v>
      </c>
      <c r="CL32" s="21">
        <v>0</v>
      </c>
      <c r="CM32" s="21">
        <v>0</v>
      </c>
      <c r="CN32" s="21">
        <v>318.5</v>
      </c>
      <c r="CO32" s="21">
        <v>0</v>
      </c>
      <c r="CP32" s="21">
        <v>0</v>
      </c>
      <c r="CQ32" s="21">
        <v>0</v>
      </c>
      <c r="CR32" s="21">
        <v>0</v>
      </c>
      <c r="CS32" s="21">
        <v>0</v>
      </c>
      <c r="CT32" s="21">
        <v>0</v>
      </c>
      <c r="CU32" s="21">
        <v>0</v>
      </c>
      <c r="CV32" s="21">
        <v>0</v>
      </c>
      <c r="CW32" s="21">
        <v>0</v>
      </c>
      <c r="CX32" s="21">
        <v>0</v>
      </c>
      <c r="CY32" s="21">
        <v>0</v>
      </c>
      <c r="CZ32" s="21">
        <v>0</v>
      </c>
      <c r="DA32" s="21">
        <v>0</v>
      </c>
      <c r="DB32" s="21">
        <v>0</v>
      </c>
      <c r="DC32" s="21">
        <v>0</v>
      </c>
      <c r="DD32" s="21">
        <v>0</v>
      </c>
      <c r="DE32" s="21">
        <v>0</v>
      </c>
      <c r="DF32" s="21">
        <v>0</v>
      </c>
      <c r="DG32" s="21">
        <v>0</v>
      </c>
      <c r="DH32" s="21">
        <v>0</v>
      </c>
      <c r="DI32" s="21">
        <v>0</v>
      </c>
      <c r="DJ32" s="21">
        <v>0</v>
      </c>
      <c r="DK32" s="21">
        <v>0</v>
      </c>
      <c r="DL32" s="21">
        <v>0</v>
      </c>
      <c r="DM32" s="21">
        <v>0</v>
      </c>
      <c r="DN32" s="21">
        <v>0</v>
      </c>
      <c r="DO32" s="21">
        <v>0</v>
      </c>
      <c r="DP32" s="21">
        <v>0</v>
      </c>
      <c r="DQ32" s="21">
        <v>0</v>
      </c>
      <c r="DR32" s="21">
        <v>0</v>
      </c>
      <c r="DS32" s="21">
        <v>0</v>
      </c>
      <c r="DT32" s="21">
        <v>0</v>
      </c>
      <c r="DU32" s="21">
        <v>0</v>
      </c>
      <c r="DV32" s="21">
        <v>0</v>
      </c>
      <c r="DW32" s="21">
        <v>0</v>
      </c>
      <c r="DX32" s="21">
        <v>0</v>
      </c>
      <c r="DY32" s="21">
        <v>0</v>
      </c>
      <c r="DZ32" s="21">
        <v>0</v>
      </c>
      <c r="EA32" s="21">
        <v>0</v>
      </c>
      <c r="EB32" s="21">
        <v>0</v>
      </c>
      <c r="EC32" s="21">
        <v>0</v>
      </c>
      <c r="ED32" s="21">
        <v>0</v>
      </c>
      <c r="EE32" s="21">
        <v>0</v>
      </c>
      <c r="EF32" s="21">
        <v>0</v>
      </c>
      <c r="EG32" s="21">
        <v>0</v>
      </c>
      <c r="EH32" s="21">
        <v>0</v>
      </c>
      <c r="EI32" s="21">
        <v>0</v>
      </c>
      <c r="EJ32" s="21">
        <v>0</v>
      </c>
      <c r="EK32" s="21">
        <v>0</v>
      </c>
      <c r="EL32" s="21">
        <v>0</v>
      </c>
      <c r="EM32" s="21">
        <v>0</v>
      </c>
      <c r="EN32" s="21">
        <v>0</v>
      </c>
      <c r="EO32" s="21">
        <v>0</v>
      </c>
      <c r="EP32" s="21">
        <v>0</v>
      </c>
      <c r="EQ32" s="21">
        <v>0</v>
      </c>
      <c r="ER32" s="21">
        <v>0</v>
      </c>
      <c r="ES32" s="21">
        <v>0</v>
      </c>
      <c r="ET32" s="21">
        <v>0</v>
      </c>
      <c r="EU32" s="21">
        <v>0</v>
      </c>
      <c r="EV32" s="21">
        <v>0</v>
      </c>
      <c r="EW32" s="21">
        <v>0</v>
      </c>
      <c r="EX32" s="21">
        <v>0</v>
      </c>
      <c r="EY32" s="21">
        <v>0</v>
      </c>
      <c r="EZ32" s="21">
        <v>0</v>
      </c>
      <c r="FA32" s="21">
        <v>0</v>
      </c>
      <c r="FB32" s="21">
        <v>0</v>
      </c>
      <c r="FC32" s="21">
        <v>0</v>
      </c>
      <c r="FD32" s="21">
        <v>0</v>
      </c>
      <c r="FE32" s="21">
        <v>0</v>
      </c>
      <c r="FF32" s="21">
        <v>0</v>
      </c>
      <c r="FG32" s="21">
        <v>0</v>
      </c>
      <c r="FH32" s="21">
        <v>0</v>
      </c>
      <c r="FI32" s="21">
        <v>0</v>
      </c>
      <c r="FJ32" s="21">
        <v>0</v>
      </c>
      <c r="FK32" s="21">
        <v>0</v>
      </c>
      <c r="FL32" s="21">
        <v>0</v>
      </c>
      <c r="FM32" s="21">
        <v>0</v>
      </c>
      <c r="FN32" s="21">
        <v>0</v>
      </c>
      <c r="FO32" s="21">
        <v>0</v>
      </c>
      <c r="FP32" s="21">
        <v>0</v>
      </c>
      <c r="FQ32" s="21">
        <v>0</v>
      </c>
      <c r="FR32" s="21">
        <v>0</v>
      </c>
      <c r="FS32" s="21">
        <v>0</v>
      </c>
      <c r="FT32" s="21">
        <v>0</v>
      </c>
      <c r="FU32" s="21">
        <v>0</v>
      </c>
      <c r="FV32" s="21">
        <v>0</v>
      </c>
      <c r="FW32" s="21">
        <v>0</v>
      </c>
      <c r="FX32" s="21">
        <v>0</v>
      </c>
      <c r="FY32" s="21">
        <v>0</v>
      </c>
      <c r="FZ32" s="18">
        <f t="shared" si="7"/>
        <v>318.5</v>
      </c>
      <c r="GA32" s="21"/>
      <c r="GB32" s="18"/>
      <c r="GC32" s="18"/>
      <c r="GD32" s="18"/>
      <c r="GE32" s="18"/>
      <c r="GF32" s="18"/>
      <c r="GG32" s="7"/>
      <c r="GH32" s="7"/>
      <c r="GI32" s="7"/>
      <c r="GJ32" s="7"/>
      <c r="GK32" s="7"/>
      <c r="GL32" s="7"/>
      <c r="GM32" s="7"/>
    </row>
    <row r="33" spans="1:256" x14ac:dyDescent="0.35">
      <c r="A33" s="6" t="s">
        <v>479</v>
      </c>
      <c r="B33" s="7" t="s">
        <v>480</v>
      </c>
      <c r="C33" s="18">
        <v>0</v>
      </c>
      <c r="D33" s="18">
        <v>10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18">
        <v>0</v>
      </c>
      <c r="AG33" s="18">
        <v>0</v>
      </c>
      <c r="AH33" s="18">
        <v>0</v>
      </c>
      <c r="AI33" s="18">
        <v>0</v>
      </c>
      <c r="AJ33" s="18">
        <v>0</v>
      </c>
      <c r="AK33" s="18">
        <v>0</v>
      </c>
      <c r="AL33" s="18">
        <v>0</v>
      </c>
      <c r="AM33" s="18">
        <v>0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0</v>
      </c>
      <c r="AY33" s="18">
        <v>0</v>
      </c>
      <c r="AZ33" s="18">
        <v>0</v>
      </c>
      <c r="BA33" s="18">
        <v>0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  <c r="BS33" s="18">
        <v>0</v>
      </c>
      <c r="BT33" s="18">
        <v>0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0</v>
      </c>
      <c r="CA33" s="18">
        <v>0</v>
      </c>
      <c r="CB33" s="18">
        <v>0</v>
      </c>
      <c r="CC33" s="18">
        <v>0</v>
      </c>
      <c r="CD33" s="18">
        <v>0</v>
      </c>
      <c r="CE33" s="18">
        <v>0</v>
      </c>
      <c r="CF33" s="18">
        <v>0</v>
      </c>
      <c r="CG33" s="18">
        <v>0</v>
      </c>
      <c r="CH33" s="18">
        <v>0</v>
      </c>
      <c r="CI33" s="18">
        <v>0</v>
      </c>
      <c r="CJ33" s="18">
        <v>0</v>
      </c>
      <c r="CK33" s="18">
        <v>0</v>
      </c>
      <c r="CL33" s="18">
        <v>0</v>
      </c>
      <c r="CM33" s="18">
        <v>0</v>
      </c>
      <c r="CN33" s="18">
        <v>0</v>
      </c>
      <c r="CO33" s="18">
        <v>0</v>
      </c>
      <c r="CP33" s="18">
        <v>0</v>
      </c>
      <c r="CQ33" s="18">
        <v>0</v>
      </c>
      <c r="CR33" s="18">
        <v>0</v>
      </c>
      <c r="CS33" s="18">
        <v>0</v>
      </c>
      <c r="CT33" s="18">
        <v>0</v>
      </c>
      <c r="CU33" s="18">
        <v>0</v>
      </c>
      <c r="CV33" s="18">
        <v>0</v>
      </c>
      <c r="CW33" s="18">
        <v>0</v>
      </c>
      <c r="CX33" s="18">
        <v>0</v>
      </c>
      <c r="CY33" s="18">
        <v>0</v>
      </c>
      <c r="CZ33" s="18">
        <v>0</v>
      </c>
      <c r="DA33" s="18">
        <v>0</v>
      </c>
      <c r="DB33" s="18">
        <v>0</v>
      </c>
      <c r="DC33" s="18">
        <v>0</v>
      </c>
      <c r="DD33" s="18">
        <v>0</v>
      </c>
      <c r="DE33" s="18">
        <v>0</v>
      </c>
      <c r="DF33" s="18">
        <v>0</v>
      </c>
      <c r="DG33" s="18">
        <v>0</v>
      </c>
      <c r="DH33" s="18">
        <v>0</v>
      </c>
      <c r="DI33" s="18">
        <v>0</v>
      </c>
      <c r="DJ33" s="18">
        <v>0</v>
      </c>
      <c r="DK33" s="18">
        <v>0</v>
      </c>
      <c r="DL33" s="18">
        <v>0</v>
      </c>
      <c r="DM33" s="18">
        <v>0</v>
      </c>
      <c r="DN33" s="18">
        <v>0</v>
      </c>
      <c r="DO33" s="18">
        <v>0</v>
      </c>
      <c r="DP33" s="18">
        <v>0</v>
      </c>
      <c r="DQ33" s="18">
        <v>0</v>
      </c>
      <c r="DR33" s="18">
        <v>0</v>
      </c>
      <c r="DS33" s="18">
        <v>0</v>
      </c>
      <c r="DT33" s="18">
        <v>0</v>
      </c>
      <c r="DU33" s="18">
        <v>0</v>
      </c>
      <c r="DV33" s="18">
        <v>0</v>
      </c>
      <c r="DW33" s="18">
        <v>0</v>
      </c>
      <c r="DX33" s="18">
        <v>0</v>
      </c>
      <c r="DY33" s="18">
        <v>0</v>
      </c>
      <c r="DZ33" s="18">
        <v>0</v>
      </c>
      <c r="EA33" s="18">
        <v>0</v>
      </c>
      <c r="EB33" s="18">
        <v>0</v>
      </c>
      <c r="EC33" s="18">
        <v>0</v>
      </c>
      <c r="ED33" s="18">
        <v>0</v>
      </c>
      <c r="EE33" s="18">
        <v>0</v>
      </c>
      <c r="EF33" s="18">
        <v>0</v>
      </c>
      <c r="EG33" s="18">
        <v>0</v>
      </c>
      <c r="EH33" s="18">
        <v>0</v>
      </c>
      <c r="EI33" s="18">
        <v>0</v>
      </c>
      <c r="EJ33" s="18">
        <v>0</v>
      </c>
      <c r="EK33" s="18">
        <v>0</v>
      </c>
      <c r="EL33" s="18">
        <v>0</v>
      </c>
      <c r="EM33" s="18">
        <v>0</v>
      </c>
      <c r="EN33" s="18">
        <v>0</v>
      </c>
      <c r="EO33" s="18">
        <v>0</v>
      </c>
      <c r="EP33" s="18">
        <v>0</v>
      </c>
      <c r="EQ33" s="18">
        <v>0</v>
      </c>
      <c r="ER33" s="18">
        <v>0</v>
      </c>
      <c r="ES33" s="18">
        <v>0</v>
      </c>
      <c r="ET33" s="18">
        <v>0</v>
      </c>
      <c r="EU33" s="18">
        <v>0</v>
      </c>
      <c r="EV33" s="18">
        <v>0</v>
      </c>
      <c r="EW33" s="18">
        <v>0</v>
      </c>
      <c r="EX33" s="18">
        <v>0</v>
      </c>
      <c r="EY33" s="18">
        <v>0</v>
      </c>
      <c r="EZ33" s="18">
        <v>0</v>
      </c>
      <c r="FA33" s="18">
        <v>0</v>
      </c>
      <c r="FB33" s="18">
        <v>0</v>
      </c>
      <c r="FC33" s="18">
        <v>0</v>
      </c>
      <c r="FD33" s="18">
        <v>0</v>
      </c>
      <c r="FE33" s="18">
        <v>0</v>
      </c>
      <c r="FF33" s="18">
        <v>0</v>
      </c>
      <c r="FG33" s="18">
        <v>0</v>
      </c>
      <c r="FH33" s="18">
        <v>0</v>
      </c>
      <c r="FI33" s="18">
        <v>0</v>
      </c>
      <c r="FJ33" s="18">
        <v>0</v>
      </c>
      <c r="FK33" s="18">
        <v>0</v>
      </c>
      <c r="FL33" s="18">
        <v>0</v>
      </c>
      <c r="FM33" s="18">
        <v>0</v>
      </c>
      <c r="FN33" s="18">
        <v>0</v>
      </c>
      <c r="FO33" s="18">
        <v>0</v>
      </c>
      <c r="FP33" s="18">
        <v>0</v>
      </c>
      <c r="FQ33" s="18">
        <v>0</v>
      </c>
      <c r="FR33" s="18">
        <v>0</v>
      </c>
      <c r="FS33" s="18">
        <v>0</v>
      </c>
      <c r="FT33" s="18">
        <v>0</v>
      </c>
      <c r="FU33" s="18">
        <v>0</v>
      </c>
      <c r="FV33" s="18">
        <v>0</v>
      </c>
      <c r="FW33" s="18">
        <v>0</v>
      </c>
      <c r="FX33" s="18">
        <v>0</v>
      </c>
      <c r="FY33" s="18">
        <v>0</v>
      </c>
      <c r="FZ33" s="18">
        <f t="shared" si="7"/>
        <v>10</v>
      </c>
      <c r="GA33" s="18"/>
      <c r="GB33" s="18"/>
      <c r="GC33" s="18"/>
      <c r="GD33" s="18"/>
      <c r="GE33" s="18"/>
      <c r="GF33" s="18"/>
      <c r="GG33" s="7"/>
      <c r="GH33" s="7"/>
      <c r="GI33" s="7"/>
      <c r="GJ33" s="7"/>
      <c r="GK33" s="7"/>
      <c r="GL33" s="7"/>
      <c r="GM33" s="7"/>
    </row>
    <row r="34" spans="1:256" x14ac:dyDescent="0.35">
      <c r="A34" s="6" t="s">
        <v>481</v>
      </c>
      <c r="B34" s="7" t="s">
        <v>482</v>
      </c>
      <c r="C34" s="18">
        <v>0</v>
      </c>
      <c r="D34" s="18">
        <v>4707.3</v>
      </c>
      <c r="E34" s="18">
        <v>815.8</v>
      </c>
      <c r="F34" s="18">
        <v>875.8</v>
      </c>
      <c r="G34" s="18">
        <v>0</v>
      </c>
      <c r="H34" s="18">
        <v>0</v>
      </c>
      <c r="I34" s="18">
        <v>969.1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1060.3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151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2205</v>
      </c>
      <c r="AS34" s="18">
        <v>307.60000000000002</v>
      </c>
      <c r="AT34" s="18">
        <v>0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3884.1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  <c r="BQ34" s="18">
        <v>275.60000000000002</v>
      </c>
      <c r="BR34" s="18">
        <v>0</v>
      </c>
      <c r="BS34" s="18">
        <v>0</v>
      </c>
      <c r="BT34" s="18">
        <v>0</v>
      </c>
      <c r="BU34" s="18">
        <v>0</v>
      </c>
      <c r="BV34" s="18">
        <v>0</v>
      </c>
      <c r="BW34" s="18">
        <v>0</v>
      </c>
      <c r="BX34" s="18">
        <v>0</v>
      </c>
      <c r="BY34" s="18">
        <v>0</v>
      </c>
      <c r="BZ34" s="18">
        <v>0</v>
      </c>
      <c r="CA34" s="18">
        <v>0</v>
      </c>
      <c r="CB34" s="18">
        <v>825.8</v>
      </c>
      <c r="CC34" s="18">
        <v>0</v>
      </c>
      <c r="CD34" s="18">
        <v>0</v>
      </c>
      <c r="CE34" s="18">
        <v>0</v>
      </c>
      <c r="CF34" s="18">
        <v>0</v>
      </c>
      <c r="CG34" s="18">
        <v>0</v>
      </c>
      <c r="CH34" s="18">
        <v>0</v>
      </c>
      <c r="CI34" s="18">
        <v>0</v>
      </c>
      <c r="CJ34" s="18">
        <v>0</v>
      </c>
      <c r="CK34" s="18">
        <v>581</v>
      </c>
      <c r="CL34" s="18">
        <v>0</v>
      </c>
      <c r="CM34" s="18">
        <v>0</v>
      </c>
      <c r="CN34" s="18">
        <v>3313.3</v>
      </c>
      <c r="CO34" s="18">
        <v>0</v>
      </c>
      <c r="CP34" s="18">
        <v>0</v>
      </c>
      <c r="CQ34" s="18">
        <v>0</v>
      </c>
      <c r="CR34" s="18">
        <v>0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18">
        <v>0</v>
      </c>
      <c r="CY34" s="18">
        <v>0</v>
      </c>
      <c r="CZ34" s="18">
        <v>0</v>
      </c>
      <c r="DA34" s="18">
        <v>0</v>
      </c>
      <c r="DB34" s="18">
        <v>0</v>
      </c>
      <c r="DC34" s="18">
        <v>0</v>
      </c>
      <c r="DD34" s="18">
        <v>0</v>
      </c>
      <c r="DE34" s="18">
        <v>0</v>
      </c>
      <c r="DF34" s="18">
        <v>1275.3</v>
      </c>
      <c r="DG34" s="18">
        <v>0</v>
      </c>
      <c r="DH34" s="18">
        <v>0</v>
      </c>
      <c r="DI34" s="18">
        <v>55</v>
      </c>
      <c r="DJ34" s="18">
        <v>0</v>
      </c>
      <c r="DK34" s="18">
        <v>0</v>
      </c>
      <c r="DL34" s="18">
        <v>0</v>
      </c>
      <c r="DM34" s="18">
        <v>0</v>
      </c>
      <c r="DN34" s="18">
        <v>0</v>
      </c>
      <c r="DO34" s="18">
        <v>0</v>
      </c>
      <c r="DP34" s="18">
        <v>0</v>
      </c>
      <c r="DQ34" s="18">
        <v>0</v>
      </c>
      <c r="DR34" s="18">
        <v>0</v>
      </c>
      <c r="DS34" s="18">
        <v>0</v>
      </c>
      <c r="DT34" s="18">
        <v>0</v>
      </c>
      <c r="DU34" s="18">
        <v>0</v>
      </c>
      <c r="DV34" s="18">
        <v>0</v>
      </c>
      <c r="DW34" s="18">
        <v>0</v>
      </c>
      <c r="DX34" s="18">
        <v>0</v>
      </c>
      <c r="DY34" s="18">
        <v>0</v>
      </c>
      <c r="DZ34" s="18">
        <v>0</v>
      </c>
      <c r="EA34" s="18">
        <v>0</v>
      </c>
      <c r="EB34" s="18">
        <v>0</v>
      </c>
      <c r="EC34" s="18">
        <v>0</v>
      </c>
      <c r="ED34" s="18">
        <v>0</v>
      </c>
      <c r="EE34" s="18">
        <v>0</v>
      </c>
      <c r="EF34" s="18">
        <v>0</v>
      </c>
      <c r="EG34" s="18">
        <v>0</v>
      </c>
      <c r="EH34" s="18">
        <v>0</v>
      </c>
      <c r="EI34" s="18">
        <v>0</v>
      </c>
      <c r="EJ34" s="18">
        <v>0</v>
      </c>
      <c r="EK34" s="18">
        <v>0</v>
      </c>
      <c r="EL34" s="18">
        <v>0</v>
      </c>
      <c r="EM34" s="18">
        <v>0</v>
      </c>
      <c r="EN34" s="18">
        <v>0</v>
      </c>
      <c r="EO34" s="18">
        <v>0</v>
      </c>
      <c r="EP34" s="18">
        <v>0</v>
      </c>
      <c r="EQ34" s="18">
        <v>128</v>
      </c>
      <c r="ER34" s="18">
        <v>0</v>
      </c>
      <c r="ES34" s="18">
        <v>0</v>
      </c>
      <c r="ET34" s="18">
        <v>0</v>
      </c>
      <c r="EU34" s="18">
        <v>0</v>
      </c>
      <c r="EV34" s="18">
        <v>0</v>
      </c>
      <c r="EW34" s="18">
        <v>0</v>
      </c>
      <c r="EX34" s="18">
        <v>0</v>
      </c>
      <c r="EY34" s="18">
        <v>0</v>
      </c>
      <c r="EZ34" s="18">
        <v>0</v>
      </c>
      <c r="FA34" s="18">
        <v>0</v>
      </c>
      <c r="FB34" s="18">
        <v>0</v>
      </c>
      <c r="FC34" s="18">
        <v>0</v>
      </c>
      <c r="FD34" s="18">
        <v>0</v>
      </c>
      <c r="FE34" s="18">
        <v>0</v>
      </c>
      <c r="FF34" s="18">
        <v>0</v>
      </c>
      <c r="FG34" s="18">
        <v>0</v>
      </c>
      <c r="FH34" s="18">
        <v>0</v>
      </c>
      <c r="FI34" s="18">
        <v>0</v>
      </c>
      <c r="FJ34" s="18">
        <v>0</v>
      </c>
      <c r="FK34" s="18">
        <v>0</v>
      </c>
      <c r="FL34" s="18">
        <v>0</v>
      </c>
      <c r="FM34" s="18">
        <v>0</v>
      </c>
      <c r="FN34" s="18">
        <v>0</v>
      </c>
      <c r="FO34" s="18">
        <v>0</v>
      </c>
      <c r="FP34" s="18">
        <v>0</v>
      </c>
      <c r="FQ34" s="18">
        <v>0</v>
      </c>
      <c r="FR34" s="18">
        <v>0</v>
      </c>
      <c r="FS34" s="18">
        <v>0</v>
      </c>
      <c r="FT34" s="18">
        <v>0</v>
      </c>
      <c r="FU34" s="18">
        <v>0</v>
      </c>
      <c r="FV34" s="18">
        <v>0</v>
      </c>
      <c r="FW34" s="18">
        <v>0</v>
      </c>
      <c r="FX34" s="18">
        <v>0</v>
      </c>
      <c r="FY34" s="18"/>
      <c r="FZ34" s="18">
        <f t="shared" si="7"/>
        <v>21430</v>
      </c>
      <c r="GA34" s="18"/>
      <c r="GB34" s="18"/>
      <c r="GC34" s="18"/>
      <c r="GD34" s="18"/>
      <c r="GE34" s="18"/>
      <c r="GF34" s="18"/>
      <c r="GG34" s="7"/>
      <c r="GH34" s="7"/>
      <c r="GI34" s="7"/>
      <c r="GJ34" s="7"/>
      <c r="GK34" s="7"/>
      <c r="GL34" s="7"/>
      <c r="GM34" s="7"/>
    </row>
    <row r="35" spans="1:256" x14ac:dyDescent="0.35">
      <c r="A35" s="6"/>
      <c r="B35" s="7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18"/>
      <c r="FZ35" s="18"/>
      <c r="GA35" s="18"/>
      <c r="GB35" s="18"/>
      <c r="GC35" s="18"/>
      <c r="GD35" s="18"/>
      <c r="GE35" s="18"/>
      <c r="GF35" s="18"/>
      <c r="GG35" s="7"/>
      <c r="GH35" s="7"/>
      <c r="GI35" s="7"/>
      <c r="GJ35" s="7"/>
      <c r="GK35" s="7"/>
      <c r="GL35" s="7"/>
      <c r="GM35" s="7"/>
    </row>
    <row r="36" spans="1:256" x14ac:dyDescent="0.35">
      <c r="A36" s="42"/>
      <c r="B36" s="43" t="s">
        <v>483</v>
      </c>
      <c r="C36" s="44">
        <f>GA323</f>
        <v>10788.4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18"/>
      <c r="GA36" s="18"/>
      <c r="GB36" s="18"/>
      <c r="GC36" s="18"/>
      <c r="GD36" s="18"/>
      <c r="GE36" s="18"/>
      <c r="GF36" s="18"/>
      <c r="GG36" s="7"/>
      <c r="GH36" s="7"/>
      <c r="GI36" s="7"/>
      <c r="GJ36" s="7"/>
      <c r="GK36" s="7"/>
      <c r="GL36" s="7"/>
      <c r="GM36" s="7"/>
    </row>
    <row r="37" spans="1:256" x14ac:dyDescent="0.35">
      <c r="A37" s="6" t="s">
        <v>481</v>
      </c>
      <c r="B37" s="7" t="s">
        <v>484</v>
      </c>
      <c r="C37" s="7">
        <f>B4</f>
        <v>8496.3799999999992</v>
      </c>
      <c r="D37" s="7">
        <f t="shared" ref="D37:BO37" si="8">$C$37</f>
        <v>8496.3799999999992</v>
      </c>
      <c r="E37" s="7">
        <f t="shared" si="8"/>
        <v>8496.3799999999992</v>
      </c>
      <c r="F37" s="7">
        <f t="shared" si="8"/>
        <v>8496.3799999999992</v>
      </c>
      <c r="G37" s="7">
        <f t="shared" si="8"/>
        <v>8496.3799999999992</v>
      </c>
      <c r="H37" s="7">
        <f t="shared" si="8"/>
        <v>8496.3799999999992</v>
      </c>
      <c r="I37" s="7">
        <f t="shared" si="8"/>
        <v>8496.3799999999992</v>
      </c>
      <c r="J37" s="7">
        <f t="shared" si="8"/>
        <v>8496.3799999999992</v>
      </c>
      <c r="K37" s="7">
        <f t="shared" si="8"/>
        <v>8496.3799999999992</v>
      </c>
      <c r="L37" s="7">
        <f t="shared" si="8"/>
        <v>8496.3799999999992</v>
      </c>
      <c r="M37" s="7">
        <f t="shared" si="8"/>
        <v>8496.3799999999992</v>
      </c>
      <c r="N37" s="7">
        <f t="shared" si="8"/>
        <v>8496.3799999999992</v>
      </c>
      <c r="O37" s="7">
        <f t="shared" si="8"/>
        <v>8496.3799999999992</v>
      </c>
      <c r="P37" s="7">
        <f t="shared" si="8"/>
        <v>8496.3799999999992</v>
      </c>
      <c r="Q37" s="7">
        <f t="shared" si="8"/>
        <v>8496.3799999999992</v>
      </c>
      <c r="R37" s="7">
        <f t="shared" si="8"/>
        <v>8496.3799999999992</v>
      </c>
      <c r="S37" s="7">
        <f t="shared" si="8"/>
        <v>8496.3799999999992</v>
      </c>
      <c r="T37" s="7">
        <f t="shared" si="8"/>
        <v>8496.3799999999992</v>
      </c>
      <c r="U37" s="7">
        <f t="shared" si="8"/>
        <v>8496.3799999999992</v>
      </c>
      <c r="V37" s="7">
        <f t="shared" si="8"/>
        <v>8496.3799999999992</v>
      </c>
      <c r="W37" s="7">
        <f t="shared" si="8"/>
        <v>8496.3799999999992</v>
      </c>
      <c r="X37" s="7">
        <f t="shared" si="8"/>
        <v>8496.3799999999992</v>
      </c>
      <c r="Y37" s="7">
        <f t="shared" si="8"/>
        <v>8496.3799999999992</v>
      </c>
      <c r="Z37" s="7">
        <f t="shared" si="8"/>
        <v>8496.3799999999992</v>
      </c>
      <c r="AA37" s="7">
        <f t="shared" si="8"/>
        <v>8496.3799999999992</v>
      </c>
      <c r="AB37" s="7">
        <f t="shared" si="8"/>
        <v>8496.3799999999992</v>
      </c>
      <c r="AC37" s="7">
        <f t="shared" si="8"/>
        <v>8496.3799999999992</v>
      </c>
      <c r="AD37" s="7">
        <f t="shared" si="8"/>
        <v>8496.3799999999992</v>
      </c>
      <c r="AE37" s="7">
        <f t="shared" si="8"/>
        <v>8496.3799999999992</v>
      </c>
      <c r="AF37" s="7">
        <f t="shared" si="8"/>
        <v>8496.3799999999992</v>
      </c>
      <c r="AG37" s="7">
        <f t="shared" si="8"/>
        <v>8496.3799999999992</v>
      </c>
      <c r="AH37" s="7">
        <f t="shared" si="8"/>
        <v>8496.3799999999992</v>
      </c>
      <c r="AI37" s="7">
        <f t="shared" si="8"/>
        <v>8496.3799999999992</v>
      </c>
      <c r="AJ37" s="7">
        <f t="shared" si="8"/>
        <v>8496.3799999999992</v>
      </c>
      <c r="AK37" s="7">
        <f t="shared" si="8"/>
        <v>8496.3799999999992</v>
      </c>
      <c r="AL37" s="7">
        <f t="shared" si="8"/>
        <v>8496.3799999999992</v>
      </c>
      <c r="AM37" s="7">
        <f t="shared" si="8"/>
        <v>8496.3799999999992</v>
      </c>
      <c r="AN37" s="7">
        <f t="shared" si="8"/>
        <v>8496.3799999999992</v>
      </c>
      <c r="AO37" s="7">
        <f t="shared" si="8"/>
        <v>8496.3799999999992</v>
      </c>
      <c r="AP37" s="7">
        <f t="shared" si="8"/>
        <v>8496.3799999999992</v>
      </c>
      <c r="AQ37" s="7">
        <f t="shared" si="8"/>
        <v>8496.3799999999992</v>
      </c>
      <c r="AR37" s="7">
        <f t="shared" si="8"/>
        <v>8496.3799999999992</v>
      </c>
      <c r="AS37" s="7">
        <f t="shared" si="8"/>
        <v>8496.3799999999992</v>
      </c>
      <c r="AT37" s="7">
        <f t="shared" si="8"/>
        <v>8496.3799999999992</v>
      </c>
      <c r="AU37" s="7">
        <f t="shared" si="8"/>
        <v>8496.3799999999992</v>
      </c>
      <c r="AV37" s="7">
        <f t="shared" si="8"/>
        <v>8496.3799999999992</v>
      </c>
      <c r="AW37" s="7">
        <f t="shared" si="8"/>
        <v>8496.3799999999992</v>
      </c>
      <c r="AX37" s="7">
        <f t="shared" si="8"/>
        <v>8496.3799999999992</v>
      </c>
      <c r="AY37" s="7">
        <f t="shared" si="8"/>
        <v>8496.3799999999992</v>
      </c>
      <c r="AZ37" s="7">
        <f t="shared" si="8"/>
        <v>8496.3799999999992</v>
      </c>
      <c r="BA37" s="7">
        <f t="shared" si="8"/>
        <v>8496.3799999999992</v>
      </c>
      <c r="BB37" s="7">
        <f t="shared" si="8"/>
        <v>8496.3799999999992</v>
      </c>
      <c r="BC37" s="7">
        <f t="shared" si="8"/>
        <v>8496.3799999999992</v>
      </c>
      <c r="BD37" s="7">
        <f t="shared" si="8"/>
        <v>8496.3799999999992</v>
      </c>
      <c r="BE37" s="7">
        <f t="shared" si="8"/>
        <v>8496.3799999999992</v>
      </c>
      <c r="BF37" s="7">
        <f t="shared" si="8"/>
        <v>8496.3799999999992</v>
      </c>
      <c r="BG37" s="7">
        <f t="shared" si="8"/>
        <v>8496.3799999999992</v>
      </c>
      <c r="BH37" s="7">
        <f t="shared" si="8"/>
        <v>8496.3799999999992</v>
      </c>
      <c r="BI37" s="7">
        <f t="shared" si="8"/>
        <v>8496.3799999999992</v>
      </c>
      <c r="BJ37" s="7">
        <f t="shared" si="8"/>
        <v>8496.3799999999992</v>
      </c>
      <c r="BK37" s="7">
        <f t="shared" si="8"/>
        <v>8496.3799999999992</v>
      </c>
      <c r="BL37" s="7">
        <f t="shared" si="8"/>
        <v>8496.3799999999992</v>
      </c>
      <c r="BM37" s="7">
        <f t="shared" si="8"/>
        <v>8496.3799999999992</v>
      </c>
      <c r="BN37" s="7">
        <f t="shared" si="8"/>
        <v>8496.3799999999992</v>
      </c>
      <c r="BO37" s="7">
        <f t="shared" si="8"/>
        <v>8496.3799999999992</v>
      </c>
      <c r="BP37" s="7">
        <f t="shared" ref="BP37:EA37" si="9">$C$37</f>
        <v>8496.3799999999992</v>
      </c>
      <c r="BQ37" s="7">
        <f t="shared" si="9"/>
        <v>8496.3799999999992</v>
      </c>
      <c r="BR37" s="7">
        <f t="shared" si="9"/>
        <v>8496.3799999999992</v>
      </c>
      <c r="BS37" s="7">
        <f t="shared" si="9"/>
        <v>8496.3799999999992</v>
      </c>
      <c r="BT37" s="7">
        <f t="shared" si="9"/>
        <v>8496.3799999999992</v>
      </c>
      <c r="BU37" s="7">
        <f t="shared" si="9"/>
        <v>8496.3799999999992</v>
      </c>
      <c r="BV37" s="7">
        <f t="shared" si="9"/>
        <v>8496.3799999999992</v>
      </c>
      <c r="BW37" s="7">
        <f t="shared" si="9"/>
        <v>8496.3799999999992</v>
      </c>
      <c r="BX37" s="7">
        <f t="shared" si="9"/>
        <v>8496.3799999999992</v>
      </c>
      <c r="BY37" s="7">
        <f t="shared" si="9"/>
        <v>8496.3799999999992</v>
      </c>
      <c r="BZ37" s="7">
        <f t="shared" si="9"/>
        <v>8496.3799999999992</v>
      </c>
      <c r="CA37" s="7">
        <f t="shared" si="9"/>
        <v>8496.3799999999992</v>
      </c>
      <c r="CB37" s="7">
        <f t="shared" si="9"/>
        <v>8496.3799999999992</v>
      </c>
      <c r="CC37" s="7">
        <f t="shared" si="9"/>
        <v>8496.3799999999992</v>
      </c>
      <c r="CD37" s="7">
        <f t="shared" si="9"/>
        <v>8496.3799999999992</v>
      </c>
      <c r="CE37" s="7">
        <f t="shared" si="9"/>
        <v>8496.3799999999992</v>
      </c>
      <c r="CF37" s="7">
        <f t="shared" si="9"/>
        <v>8496.3799999999992</v>
      </c>
      <c r="CG37" s="7">
        <f t="shared" si="9"/>
        <v>8496.3799999999992</v>
      </c>
      <c r="CH37" s="7">
        <f t="shared" si="9"/>
        <v>8496.3799999999992</v>
      </c>
      <c r="CI37" s="7">
        <f t="shared" si="9"/>
        <v>8496.3799999999992</v>
      </c>
      <c r="CJ37" s="7">
        <f t="shared" si="9"/>
        <v>8496.3799999999992</v>
      </c>
      <c r="CK37" s="7">
        <f t="shared" si="9"/>
        <v>8496.3799999999992</v>
      </c>
      <c r="CL37" s="7">
        <f t="shared" si="9"/>
        <v>8496.3799999999992</v>
      </c>
      <c r="CM37" s="7">
        <f t="shared" si="9"/>
        <v>8496.3799999999992</v>
      </c>
      <c r="CN37" s="7">
        <f t="shared" si="9"/>
        <v>8496.3799999999992</v>
      </c>
      <c r="CO37" s="7">
        <f t="shared" si="9"/>
        <v>8496.3799999999992</v>
      </c>
      <c r="CP37" s="7">
        <f t="shared" si="9"/>
        <v>8496.3799999999992</v>
      </c>
      <c r="CQ37" s="7">
        <f t="shared" si="9"/>
        <v>8496.3799999999992</v>
      </c>
      <c r="CR37" s="7">
        <f t="shared" si="9"/>
        <v>8496.3799999999992</v>
      </c>
      <c r="CS37" s="7">
        <f t="shared" si="9"/>
        <v>8496.3799999999992</v>
      </c>
      <c r="CT37" s="7">
        <f t="shared" si="9"/>
        <v>8496.3799999999992</v>
      </c>
      <c r="CU37" s="7">
        <f t="shared" si="9"/>
        <v>8496.3799999999992</v>
      </c>
      <c r="CV37" s="7">
        <f t="shared" si="9"/>
        <v>8496.3799999999992</v>
      </c>
      <c r="CW37" s="7">
        <f t="shared" si="9"/>
        <v>8496.3799999999992</v>
      </c>
      <c r="CX37" s="7">
        <f t="shared" si="9"/>
        <v>8496.3799999999992</v>
      </c>
      <c r="CY37" s="7">
        <f t="shared" si="9"/>
        <v>8496.3799999999992</v>
      </c>
      <c r="CZ37" s="7">
        <f t="shared" si="9"/>
        <v>8496.3799999999992</v>
      </c>
      <c r="DA37" s="7">
        <f t="shared" si="9"/>
        <v>8496.3799999999992</v>
      </c>
      <c r="DB37" s="7">
        <f t="shared" si="9"/>
        <v>8496.3799999999992</v>
      </c>
      <c r="DC37" s="7">
        <f t="shared" si="9"/>
        <v>8496.3799999999992</v>
      </c>
      <c r="DD37" s="7">
        <f t="shared" si="9"/>
        <v>8496.3799999999992</v>
      </c>
      <c r="DE37" s="7">
        <f t="shared" si="9"/>
        <v>8496.3799999999992</v>
      </c>
      <c r="DF37" s="7">
        <f t="shared" si="9"/>
        <v>8496.3799999999992</v>
      </c>
      <c r="DG37" s="7">
        <f t="shared" si="9"/>
        <v>8496.3799999999992</v>
      </c>
      <c r="DH37" s="7">
        <f t="shared" si="9"/>
        <v>8496.3799999999992</v>
      </c>
      <c r="DI37" s="7">
        <f t="shared" si="9"/>
        <v>8496.3799999999992</v>
      </c>
      <c r="DJ37" s="7">
        <f t="shared" si="9"/>
        <v>8496.3799999999992</v>
      </c>
      <c r="DK37" s="7">
        <f t="shared" si="9"/>
        <v>8496.3799999999992</v>
      </c>
      <c r="DL37" s="7">
        <f t="shared" si="9"/>
        <v>8496.3799999999992</v>
      </c>
      <c r="DM37" s="7">
        <f t="shared" si="9"/>
        <v>8496.3799999999992</v>
      </c>
      <c r="DN37" s="7">
        <f t="shared" si="9"/>
        <v>8496.3799999999992</v>
      </c>
      <c r="DO37" s="7">
        <f t="shared" si="9"/>
        <v>8496.3799999999992</v>
      </c>
      <c r="DP37" s="7">
        <f t="shared" si="9"/>
        <v>8496.3799999999992</v>
      </c>
      <c r="DQ37" s="7">
        <f t="shared" si="9"/>
        <v>8496.3799999999992</v>
      </c>
      <c r="DR37" s="7">
        <f t="shared" si="9"/>
        <v>8496.3799999999992</v>
      </c>
      <c r="DS37" s="7">
        <f t="shared" si="9"/>
        <v>8496.3799999999992</v>
      </c>
      <c r="DT37" s="7">
        <f t="shared" si="9"/>
        <v>8496.3799999999992</v>
      </c>
      <c r="DU37" s="7">
        <f t="shared" si="9"/>
        <v>8496.3799999999992</v>
      </c>
      <c r="DV37" s="7">
        <f t="shared" si="9"/>
        <v>8496.3799999999992</v>
      </c>
      <c r="DW37" s="7">
        <f t="shared" si="9"/>
        <v>8496.3799999999992</v>
      </c>
      <c r="DX37" s="7">
        <f t="shared" si="9"/>
        <v>8496.3799999999992</v>
      </c>
      <c r="DY37" s="7">
        <f t="shared" si="9"/>
        <v>8496.3799999999992</v>
      </c>
      <c r="DZ37" s="7">
        <f t="shared" si="9"/>
        <v>8496.3799999999992</v>
      </c>
      <c r="EA37" s="7">
        <f t="shared" si="9"/>
        <v>8496.3799999999992</v>
      </c>
      <c r="EB37" s="7">
        <f t="shared" ref="EB37:FX37" si="10">$C$37</f>
        <v>8496.3799999999992</v>
      </c>
      <c r="EC37" s="7">
        <f t="shared" si="10"/>
        <v>8496.3799999999992</v>
      </c>
      <c r="ED37" s="7">
        <f t="shared" si="10"/>
        <v>8496.3799999999992</v>
      </c>
      <c r="EE37" s="7">
        <f t="shared" si="10"/>
        <v>8496.3799999999992</v>
      </c>
      <c r="EF37" s="7">
        <f t="shared" si="10"/>
        <v>8496.3799999999992</v>
      </c>
      <c r="EG37" s="7">
        <f t="shared" si="10"/>
        <v>8496.3799999999992</v>
      </c>
      <c r="EH37" s="7">
        <f t="shared" si="10"/>
        <v>8496.3799999999992</v>
      </c>
      <c r="EI37" s="7">
        <f t="shared" si="10"/>
        <v>8496.3799999999992</v>
      </c>
      <c r="EJ37" s="7">
        <f t="shared" si="10"/>
        <v>8496.3799999999992</v>
      </c>
      <c r="EK37" s="7">
        <f t="shared" si="10"/>
        <v>8496.3799999999992</v>
      </c>
      <c r="EL37" s="7">
        <f t="shared" si="10"/>
        <v>8496.3799999999992</v>
      </c>
      <c r="EM37" s="7">
        <f t="shared" si="10"/>
        <v>8496.3799999999992</v>
      </c>
      <c r="EN37" s="7">
        <f t="shared" si="10"/>
        <v>8496.3799999999992</v>
      </c>
      <c r="EO37" s="7">
        <f t="shared" si="10"/>
        <v>8496.3799999999992</v>
      </c>
      <c r="EP37" s="7">
        <f t="shared" si="10"/>
        <v>8496.3799999999992</v>
      </c>
      <c r="EQ37" s="7">
        <f t="shared" si="10"/>
        <v>8496.3799999999992</v>
      </c>
      <c r="ER37" s="7">
        <f t="shared" si="10"/>
        <v>8496.3799999999992</v>
      </c>
      <c r="ES37" s="7">
        <f t="shared" si="10"/>
        <v>8496.3799999999992</v>
      </c>
      <c r="ET37" s="7">
        <f t="shared" si="10"/>
        <v>8496.3799999999992</v>
      </c>
      <c r="EU37" s="7">
        <f t="shared" si="10"/>
        <v>8496.3799999999992</v>
      </c>
      <c r="EV37" s="7">
        <f t="shared" si="10"/>
        <v>8496.3799999999992</v>
      </c>
      <c r="EW37" s="7">
        <f t="shared" si="10"/>
        <v>8496.3799999999992</v>
      </c>
      <c r="EX37" s="7">
        <f t="shared" si="10"/>
        <v>8496.3799999999992</v>
      </c>
      <c r="EY37" s="7">
        <f t="shared" si="10"/>
        <v>8496.3799999999992</v>
      </c>
      <c r="EZ37" s="7">
        <f t="shared" si="10"/>
        <v>8496.3799999999992</v>
      </c>
      <c r="FA37" s="7">
        <f t="shared" si="10"/>
        <v>8496.3799999999992</v>
      </c>
      <c r="FB37" s="7">
        <f t="shared" si="10"/>
        <v>8496.3799999999992</v>
      </c>
      <c r="FC37" s="7">
        <f t="shared" si="10"/>
        <v>8496.3799999999992</v>
      </c>
      <c r="FD37" s="7">
        <f t="shared" si="10"/>
        <v>8496.3799999999992</v>
      </c>
      <c r="FE37" s="7">
        <f t="shared" si="10"/>
        <v>8496.3799999999992</v>
      </c>
      <c r="FF37" s="7">
        <f t="shared" si="10"/>
        <v>8496.3799999999992</v>
      </c>
      <c r="FG37" s="7">
        <f t="shared" si="10"/>
        <v>8496.3799999999992</v>
      </c>
      <c r="FH37" s="7">
        <f t="shared" si="10"/>
        <v>8496.3799999999992</v>
      </c>
      <c r="FI37" s="7">
        <f t="shared" si="10"/>
        <v>8496.3799999999992</v>
      </c>
      <c r="FJ37" s="7">
        <f t="shared" si="10"/>
        <v>8496.3799999999992</v>
      </c>
      <c r="FK37" s="7">
        <f t="shared" si="10"/>
        <v>8496.3799999999992</v>
      </c>
      <c r="FL37" s="7">
        <f t="shared" si="10"/>
        <v>8496.3799999999992</v>
      </c>
      <c r="FM37" s="7">
        <f t="shared" si="10"/>
        <v>8496.3799999999992</v>
      </c>
      <c r="FN37" s="7">
        <f t="shared" si="10"/>
        <v>8496.3799999999992</v>
      </c>
      <c r="FO37" s="7">
        <f t="shared" si="10"/>
        <v>8496.3799999999992</v>
      </c>
      <c r="FP37" s="7">
        <f t="shared" si="10"/>
        <v>8496.3799999999992</v>
      </c>
      <c r="FQ37" s="7">
        <f t="shared" si="10"/>
        <v>8496.3799999999992</v>
      </c>
      <c r="FR37" s="7">
        <f t="shared" si="10"/>
        <v>8496.3799999999992</v>
      </c>
      <c r="FS37" s="7">
        <f t="shared" si="10"/>
        <v>8496.3799999999992</v>
      </c>
      <c r="FT37" s="7">
        <f t="shared" si="10"/>
        <v>8496.3799999999992</v>
      </c>
      <c r="FU37" s="7">
        <f t="shared" si="10"/>
        <v>8496.3799999999992</v>
      </c>
      <c r="FV37" s="7">
        <f t="shared" si="10"/>
        <v>8496.3799999999992</v>
      </c>
      <c r="FW37" s="7">
        <f t="shared" si="10"/>
        <v>8496.3799999999992</v>
      </c>
      <c r="FX37" s="7">
        <f t="shared" si="10"/>
        <v>8496.3799999999992</v>
      </c>
      <c r="FY37" s="7"/>
      <c r="FZ37" s="18"/>
      <c r="GA37" s="18"/>
      <c r="GB37" s="18"/>
      <c r="GC37" s="18"/>
      <c r="GD37" s="18"/>
      <c r="GE37" s="18"/>
      <c r="GF37" s="18"/>
      <c r="GG37" s="7"/>
      <c r="GH37" s="7"/>
      <c r="GI37" s="7"/>
      <c r="GJ37" s="7"/>
      <c r="GK37" s="7"/>
      <c r="GL37" s="7"/>
      <c r="GM37" s="7"/>
    </row>
    <row r="38" spans="1:256" x14ac:dyDescent="0.35">
      <c r="A38" s="6" t="s">
        <v>485</v>
      </c>
      <c r="B38" s="7" t="s">
        <v>486</v>
      </c>
      <c r="C38" s="44">
        <v>10788.4</v>
      </c>
      <c r="D38" s="7">
        <f t="shared" ref="D38:BO38" si="11">$C$38</f>
        <v>10788.4</v>
      </c>
      <c r="E38" s="7">
        <f t="shared" si="11"/>
        <v>10788.4</v>
      </c>
      <c r="F38" s="7">
        <f t="shared" si="11"/>
        <v>10788.4</v>
      </c>
      <c r="G38" s="7">
        <f t="shared" si="11"/>
        <v>10788.4</v>
      </c>
      <c r="H38" s="7">
        <f t="shared" si="11"/>
        <v>10788.4</v>
      </c>
      <c r="I38" s="7">
        <f t="shared" si="11"/>
        <v>10788.4</v>
      </c>
      <c r="J38" s="7">
        <f t="shared" si="11"/>
        <v>10788.4</v>
      </c>
      <c r="K38" s="7">
        <f t="shared" si="11"/>
        <v>10788.4</v>
      </c>
      <c r="L38" s="7">
        <f t="shared" si="11"/>
        <v>10788.4</v>
      </c>
      <c r="M38" s="7">
        <f t="shared" si="11"/>
        <v>10788.4</v>
      </c>
      <c r="N38" s="7">
        <f t="shared" si="11"/>
        <v>10788.4</v>
      </c>
      <c r="O38" s="7">
        <f t="shared" si="11"/>
        <v>10788.4</v>
      </c>
      <c r="P38" s="7">
        <f t="shared" si="11"/>
        <v>10788.4</v>
      </c>
      <c r="Q38" s="7">
        <f t="shared" si="11"/>
        <v>10788.4</v>
      </c>
      <c r="R38" s="7">
        <f t="shared" si="11"/>
        <v>10788.4</v>
      </c>
      <c r="S38" s="7">
        <f t="shared" si="11"/>
        <v>10788.4</v>
      </c>
      <c r="T38" s="7">
        <f t="shared" si="11"/>
        <v>10788.4</v>
      </c>
      <c r="U38" s="7">
        <f t="shared" si="11"/>
        <v>10788.4</v>
      </c>
      <c r="V38" s="7">
        <f t="shared" si="11"/>
        <v>10788.4</v>
      </c>
      <c r="W38" s="7">
        <f t="shared" si="11"/>
        <v>10788.4</v>
      </c>
      <c r="X38" s="7">
        <f t="shared" si="11"/>
        <v>10788.4</v>
      </c>
      <c r="Y38" s="7">
        <f t="shared" si="11"/>
        <v>10788.4</v>
      </c>
      <c r="Z38" s="7">
        <f t="shared" si="11"/>
        <v>10788.4</v>
      </c>
      <c r="AA38" s="7">
        <f t="shared" si="11"/>
        <v>10788.4</v>
      </c>
      <c r="AB38" s="7">
        <f t="shared" si="11"/>
        <v>10788.4</v>
      </c>
      <c r="AC38" s="7">
        <f t="shared" si="11"/>
        <v>10788.4</v>
      </c>
      <c r="AD38" s="7">
        <f t="shared" si="11"/>
        <v>10788.4</v>
      </c>
      <c r="AE38" s="7">
        <f t="shared" si="11"/>
        <v>10788.4</v>
      </c>
      <c r="AF38" s="7">
        <f t="shared" si="11"/>
        <v>10788.4</v>
      </c>
      <c r="AG38" s="7">
        <f t="shared" si="11"/>
        <v>10788.4</v>
      </c>
      <c r="AH38" s="7">
        <f t="shared" si="11"/>
        <v>10788.4</v>
      </c>
      <c r="AI38" s="7">
        <f t="shared" si="11"/>
        <v>10788.4</v>
      </c>
      <c r="AJ38" s="7">
        <f t="shared" si="11"/>
        <v>10788.4</v>
      </c>
      <c r="AK38" s="7">
        <f t="shared" si="11"/>
        <v>10788.4</v>
      </c>
      <c r="AL38" s="7">
        <f t="shared" si="11"/>
        <v>10788.4</v>
      </c>
      <c r="AM38" s="7">
        <f t="shared" si="11"/>
        <v>10788.4</v>
      </c>
      <c r="AN38" s="7">
        <f t="shared" si="11"/>
        <v>10788.4</v>
      </c>
      <c r="AO38" s="7">
        <f t="shared" si="11"/>
        <v>10788.4</v>
      </c>
      <c r="AP38" s="7">
        <f t="shared" si="11"/>
        <v>10788.4</v>
      </c>
      <c r="AQ38" s="7">
        <f t="shared" si="11"/>
        <v>10788.4</v>
      </c>
      <c r="AR38" s="7">
        <f t="shared" si="11"/>
        <v>10788.4</v>
      </c>
      <c r="AS38" s="7">
        <f t="shared" si="11"/>
        <v>10788.4</v>
      </c>
      <c r="AT38" s="7">
        <f t="shared" si="11"/>
        <v>10788.4</v>
      </c>
      <c r="AU38" s="7">
        <f t="shared" si="11"/>
        <v>10788.4</v>
      </c>
      <c r="AV38" s="7">
        <f t="shared" si="11"/>
        <v>10788.4</v>
      </c>
      <c r="AW38" s="7">
        <f t="shared" si="11"/>
        <v>10788.4</v>
      </c>
      <c r="AX38" s="7">
        <f t="shared" si="11"/>
        <v>10788.4</v>
      </c>
      <c r="AY38" s="7">
        <f t="shared" si="11"/>
        <v>10788.4</v>
      </c>
      <c r="AZ38" s="7">
        <f t="shared" si="11"/>
        <v>10788.4</v>
      </c>
      <c r="BA38" s="7">
        <f t="shared" si="11"/>
        <v>10788.4</v>
      </c>
      <c r="BB38" s="7">
        <f t="shared" si="11"/>
        <v>10788.4</v>
      </c>
      <c r="BC38" s="7">
        <f t="shared" si="11"/>
        <v>10788.4</v>
      </c>
      <c r="BD38" s="7">
        <f t="shared" si="11"/>
        <v>10788.4</v>
      </c>
      <c r="BE38" s="7">
        <f t="shared" si="11"/>
        <v>10788.4</v>
      </c>
      <c r="BF38" s="7">
        <f t="shared" si="11"/>
        <v>10788.4</v>
      </c>
      <c r="BG38" s="7">
        <f t="shared" si="11"/>
        <v>10788.4</v>
      </c>
      <c r="BH38" s="7">
        <f t="shared" si="11"/>
        <v>10788.4</v>
      </c>
      <c r="BI38" s="7">
        <f t="shared" si="11"/>
        <v>10788.4</v>
      </c>
      <c r="BJ38" s="7">
        <f t="shared" si="11"/>
        <v>10788.4</v>
      </c>
      <c r="BK38" s="7">
        <f t="shared" si="11"/>
        <v>10788.4</v>
      </c>
      <c r="BL38" s="7">
        <f t="shared" si="11"/>
        <v>10788.4</v>
      </c>
      <c r="BM38" s="7">
        <f t="shared" si="11"/>
        <v>10788.4</v>
      </c>
      <c r="BN38" s="7">
        <f t="shared" si="11"/>
        <v>10788.4</v>
      </c>
      <c r="BO38" s="7">
        <f t="shared" si="11"/>
        <v>10788.4</v>
      </c>
      <c r="BP38" s="7">
        <f t="shared" ref="BP38:EA38" si="12">$C$38</f>
        <v>10788.4</v>
      </c>
      <c r="BQ38" s="7">
        <f t="shared" si="12"/>
        <v>10788.4</v>
      </c>
      <c r="BR38" s="7">
        <f t="shared" si="12"/>
        <v>10788.4</v>
      </c>
      <c r="BS38" s="7">
        <f t="shared" si="12"/>
        <v>10788.4</v>
      </c>
      <c r="BT38" s="7">
        <f t="shared" si="12"/>
        <v>10788.4</v>
      </c>
      <c r="BU38" s="7">
        <f t="shared" si="12"/>
        <v>10788.4</v>
      </c>
      <c r="BV38" s="7">
        <f t="shared" si="12"/>
        <v>10788.4</v>
      </c>
      <c r="BW38" s="7">
        <f t="shared" si="12"/>
        <v>10788.4</v>
      </c>
      <c r="BX38" s="7">
        <f t="shared" si="12"/>
        <v>10788.4</v>
      </c>
      <c r="BY38" s="7">
        <f t="shared" si="12"/>
        <v>10788.4</v>
      </c>
      <c r="BZ38" s="7">
        <f t="shared" si="12"/>
        <v>10788.4</v>
      </c>
      <c r="CA38" s="7">
        <f t="shared" si="12"/>
        <v>10788.4</v>
      </c>
      <c r="CB38" s="7">
        <f t="shared" si="12"/>
        <v>10788.4</v>
      </c>
      <c r="CC38" s="7">
        <f t="shared" si="12"/>
        <v>10788.4</v>
      </c>
      <c r="CD38" s="7">
        <f t="shared" si="12"/>
        <v>10788.4</v>
      </c>
      <c r="CE38" s="7">
        <f t="shared" si="12"/>
        <v>10788.4</v>
      </c>
      <c r="CF38" s="7">
        <f t="shared" si="12"/>
        <v>10788.4</v>
      </c>
      <c r="CG38" s="7">
        <f t="shared" si="12"/>
        <v>10788.4</v>
      </c>
      <c r="CH38" s="7">
        <f t="shared" si="12"/>
        <v>10788.4</v>
      </c>
      <c r="CI38" s="7">
        <f t="shared" si="12"/>
        <v>10788.4</v>
      </c>
      <c r="CJ38" s="7">
        <f t="shared" si="12"/>
        <v>10788.4</v>
      </c>
      <c r="CK38" s="7">
        <f t="shared" si="12"/>
        <v>10788.4</v>
      </c>
      <c r="CL38" s="7">
        <f t="shared" si="12"/>
        <v>10788.4</v>
      </c>
      <c r="CM38" s="7">
        <f t="shared" si="12"/>
        <v>10788.4</v>
      </c>
      <c r="CN38" s="7">
        <f t="shared" si="12"/>
        <v>10788.4</v>
      </c>
      <c r="CO38" s="7">
        <f t="shared" si="12"/>
        <v>10788.4</v>
      </c>
      <c r="CP38" s="7">
        <f t="shared" si="12"/>
        <v>10788.4</v>
      </c>
      <c r="CQ38" s="7">
        <f t="shared" si="12"/>
        <v>10788.4</v>
      </c>
      <c r="CR38" s="7">
        <f t="shared" si="12"/>
        <v>10788.4</v>
      </c>
      <c r="CS38" s="7">
        <f t="shared" si="12"/>
        <v>10788.4</v>
      </c>
      <c r="CT38" s="7">
        <f t="shared" si="12"/>
        <v>10788.4</v>
      </c>
      <c r="CU38" s="7">
        <f t="shared" si="12"/>
        <v>10788.4</v>
      </c>
      <c r="CV38" s="7">
        <f t="shared" si="12"/>
        <v>10788.4</v>
      </c>
      <c r="CW38" s="7">
        <f t="shared" si="12"/>
        <v>10788.4</v>
      </c>
      <c r="CX38" s="7">
        <f t="shared" si="12"/>
        <v>10788.4</v>
      </c>
      <c r="CY38" s="7">
        <f t="shared" si="12"/>
        <v>10788.4</v>
      </c>
      <c r="CZ38" s="7">
        <f t="shared" si="12"/>
        <v>10788.4</v>
      </c>
      <c r="DA38" s="7">
        <f t="shared" si="12"/>
        <v>10788.4</v>
      </c>
      <c r="DB38" s="7">
        <f t="shared" si="12"/>
        <v>10788.4</v>
      </c>
      <c r="DC38" s="7">
        <f t="shared" si="12"/>
        <v>10788.4</v>
      </c>
      <c r="DD38" s="7">
        <f t="shared" si="12"/>
        <v>10788.4</v>
      </c>
      <c r="DE38" s="7">
        <f t="shared" si="12"/>
        <v>10788.4</v>
      </c>
      <c r="DF38" s="7">
        <f t="shared" si="12"/>
        <v>10788.4</v>
      </c>
      <c r="DG38" s="7">
        <f t="shared" si="12"/>
        <v>10788.4</v>
      </c>
      <c r="DH38" s="7">
        <f t="shared" si="12"/>
        <v>10788.4</v>
      </c>
      <c r="DI38" s="7">
        <f t="shared" si="12"/>
        <v>10788.4</v>
      </c>
      <c r="DJ38" s="7">
        <f t="shared" si="12"/>
        <v>10788.4</v>
      </c>
      <c r="DK38" s="7">
        <f t="shared" si="12"/>
        <v>10788.4</v>
      </c>
      <c r="DL38" s="7">
        <f t="shared" si="12"/>
        <v>10788.4</v>
      </c>
      <c r="DM38" s="7">
        <f t="shared" si="12"/>
        <v>10788.4</v>
      </c>
      <c r="DN38" s="7">
        <f t="shared" si="12"/>
        <v>10788.4</v>
      </c>
      <c r="DO38" s="7">
        <f t="shared" si="12"/>
        <v>10788.4</v>
      </c>
      <c r="DP38" s="7">
        <f t="shared" si="12"/>
        <v>10788.4</v>
      </c>
      <c r="DQ38" s="7">
        <f t="shared" si="12"/>
        <v>10788.4</v>
      </c>
      <c r="DR38" s="7">
        <f t="shared" si="12"/>
        <v>10788.4</v>
      </c>
      <c r="DS38" s="7">
        <f t="shared" si="12"/>
        <v>10788.4</v>
      </c>
      <c r="DT38" s="7">
        <f t="shared" si="12"/>
        <v>10788.4</v>
      </c>
      <c r="DU38" s="7">
        <f t="shared" si="12"/>
        <v>10788.4</v>
      </c>
      <c r="DV38" s="7">
        <f t="shared" si="12"/>
        <v>10788.4</v>
      </c>
      <c r="DW38" s="7">
        <f t="shared" si="12"/>
        <v>10788.4</v>
      </c>
      <c r="DX38" s="7">
        <f t="shared" si="12"/>
        <v>10788.4</v>
      </c>
      <c r="DY38" s="7">
        <f t="shared" si="12"/>
        <v>10788.4</v>
      </c>
      <c r="DZ38" s="7">
        <f t="shared" si="12"/>
        <v>10788.4</v>
      </c>
      <c r="EA38" s="7">
        <f t="shared" si="12"/>
        <v>10788.4</v>
      </c>
      <c r="EB38" s="7">
        <f t="shared" ref="EB38:FX38" si="13">$C$38</f>
        <v>10788.4</v>
      </c>
      <c r="EC38" s="7">
        <f t="shared" si="13"/>
        <v>10788.4</v>
      </c>
      <c r="ED38" s="7">
        <f t="shared" si="13"/>
        <v>10788.4</v>
      </c>
      <c r="EE38" s="7">
        <f t="shared" si="13"/>
        <v>10788.4</v>
      </c>
      <c r="EF38" s="7">
        <f t="shared" si="13"/>
        <v>10788.4</v>
      </c>
      <c r="EG38" s="7">
        <f t="shared" si="13"/>
        <v>10788.4</v>
      </c>
      <c r="EH38" s="7">
        <f t="shared" si="13"/>
        <v>10788.4</v>
      </c>
      <c r="EI38" s="7">
        <f t="shared" si="13"/>
        <v>10788.4</v>
      </c>
      <c r="EJ38" s="7">
        <f t="shared" si="13"/>
        <v>10788.4</v>
      </c>
      <c r="EK38" s="7">
        <f t="shared" si="13"/>
        <v>10788.4</v>
      </c>
      <c r="EL38" s="7">
        <f t="shared" si="13"/>
        <v>10788.4</v>
      </c>
      <c r="EM38" s="7">
        <f t="shared" si="13"/>
        <v>10788.4</v>
      </c>
      <c r="EN38" s="7">
        <f t="shared" si="13"/>
        <v>10788.4</v>
      </c>
      <c r="EO38" s="7">
        <f t="shared" si="13"/>
        <v>10788.4</v>
      </c>
      <c r="EP38" s="7">
        <f t="shared" si="13"/>
        <v>10788.4</v>
      </c>
      <c r="EQ38" s="7">
        <f t="shared" si="13"/>
        <v>10788.4</v>
      </c>
      <c r="ER38" s="7">
        <f t="shared" si="13"/>
        <v>10788.4</v>
      </c>
      <c r="ES38" s="7">
        <f t="shared" si="13"/>
        <v>10788.4</v>
      </c>
      <c r="ET38" s="7">
        <f t="shared" si="13"/>
        <v>10788.4</v>
      </c>
      <c r="EU38" s="7">
        <f t="shared" si="13"/>
        <v>10788.4</v>
      </c>
      <c r="EV38" s="7">
        <f t="shared" si="13"/>
        <v>10788.4</v>
      </c>
      <c r="EW38" s="7">
        <f t="shared" si="13"/>
        <v>10788.4</v>
      </c>
      <c r="EX38" s="7">
        <f t="shared" si="13"/>
        <v>10788.4</v>
      </c>
      <c r="EY38" s="7">
        <f t="shared" si="13"/>
        <v>10788.4</v>
      </c>
      <c r="EZ38" s="7">
        <f t="shared" si="13"/>
        <v>10788.4</v>
      </c>
      <c r="FA38" s="7">
        <f t="shared" si="13"/>
        <v>10788.4</v>
      </c>
      <c r="FB38" s="7">
        <f t="shared" si="13"/>
        <v>10788.4</v>
      </c>
      <c r="FC38" s="7">
        <f t="shared" si="13"/>
        <v>10788.4</v>
      </c>
      <c r="FD38" s="7">
        <f t="shared" si="13"/>
        <v>10788.4</v>
      </c>
      <c r="FE38" s="7">
        <f t="shared" si="13"/>
        <v>10788.4</v>
      </c>
      <c r="FF38" s="7">
        <f t="shared" si="13"/>
        <v>10788.4</v>
      </c>
      <c r="FG38" s="7">
        <f t="shared" si="13"/>
        <v>10788.4</v>
      </c>
      <c r="FH38" s="7">
        <f t="shared" si="13"/>
        <v>10788.4</v>
      </c>
      <c r="FI38" s="7">
        <f t="shared" si="13"/>
        <v>10788.4</v>
      </c>
      <c r="FJ38" s="7">
        <f t="shared" si="13"/>
        <v>10788.4</v>
      </c>
      <c r="FK38" s="7">
        <f t="shared" si="13"/>
        <v>10788.4</v>
      </c>
      <c r="FL38" s="7">
        <f t="shared" si="13"/>
        <v>10788.4</v>
      </c>
      <c r="FM38" s="7">
        <f t="shared" si="13"/>
        <v>10788.4</v>
      </c>
      <c r="FN38" s="7">
        <f t="shared" si="13"/>
        <v>10788.4</v>
      </c>
      <c r="FO38" s="7">
        <f t="shared" si="13"/>
        <v>10788.4</v>
      </c>
      <c r="FP38" s="7">
        <f t="shared" si="13"/>
        <v>10788.4</v>
      </c>
      <c r="FQ38" s="7">
        <f t="shared" si="13"/>
        <v>10788.4</v>
      </c>
      <c r="FR38" s="7">
        <f t="shared" si="13"/>
        <v>10788.4</v>
      </c>
      <c r="FS38" s="7">
        <f t="shared" si="13"/>
        <v>10788.4</v>
      </c>
      <c r="FT38" s="7">
        <f t="shared" si="13"/>
        <v>10788.4</v>
      </c>
      <c r="FU38" s="7">
        <f t="shared" si="13"/>
        <v>10788.4</v>
      </c>
      <c r="FV38" s="7">
        <f t="shared" si="13"/>
        <v>10788.4</v>
      </c>
      <c r="FW38" s="7">
        <f t="shared" si="13"/>
        <v>10788.4</v>
      </c>
      <c r="FX38" s="7">
        <f t="shared" si="13"/>
        <v>10788.4</v>
      </c>
      <c r="FY38" s="7"/>
      <c r="FZ38" s="45">
        <f>AVERAGE(C38:FX38)</f>
        <v>10788.399999999967</v>
      </c>
      <c r="GA38" s="18"/>
      <c r="GB38" s="18"/>
      <c r="GC38" s="18"/>
      <c r="GD38" s="18"/>
      <c r="GE38" s="18"/>
      <c r="GF38" s="18"/>
      <c r="GG38" s="7"/>
      <c r="GH38" s="7"/>
      <c r="GI38" s="7"/>
      <c r="GJ38" s="7"/>
      <c r="GK38" s="7"/>
      <c r="GL38" s="7"/>
      <c r="GM38" s="7"/>
    </row>
    <row r="39" spans="1:256" x14ac:dyDescent="0.35">
      <c r="A39" s="6" t="s">
        <v>487</v>
      </c>
      <c r="B39" s="7" t="s">
        <v>488</v>
      </c>
      <c r="C39" s="44">
        <v>10244</v>
      </c>
      <c r="D39" s="7">
        <f t="shared" ref="D39:BO39" si="14">$C$39</f>
        <v>10244</v>
      </c>
      <c r="E39" s="7">
        <f t="shared" si="14"/>
        <v>10244</v>
      </c>
      <c r="F39" s="7">
        <f t="shared" si="14"/>
        <v>10244</v>
      </c>
      <c r="G39" s="7">
        <f t="shared" si="14"/>
        <v>10244</v>
      </c>
      <c r="H39" s="7">
        <f t="shared" si="14"/>
        <v>10244</v>
      </c>
      <c r="I39" s="7">
        <f t="shared" si="14"/>
        <v>10244</v>
      </c>
      <c r="J39" s="7">
        <f t="shared" si="14"/>
        <v>10244</v>
      </c>
      <c r="K39" s="7">
        <f t="shared" si="14"/>
        <v>10244</v>
      </c>
      <c r="L39" s="7">
        <f t="shared" si="14"/>
        <v>10244</v>
      </c>
      <c r="M39" s="7">
        <f t="shared" si="14"/>
        <v>10244</v>
      </c>
      <c r="N39" s="7">
        <f t="shared" si="14"/>
        <v>10244</v>
      </c>
      <c r="O39" s="7">
        <f t="shared" si="14"/>
        <v>10244</v>
      </c>
      <c r="P39" s="7">
        <f t="shared" si="14"/>
        <v>10244</v>
      </c>
      <c r="Q39" s="7">
        <f t="shared" si="14"/>
        <v>10244</v>
      </c>
      <c r="R39" s="7">
        <f t="shared" si="14"/>
        <v>10244</v>
      </c>
      <c r="S39" s="7">
        <f t="shared" si="14"/>
        <v>10244</v>
      </c>
      <c r="T39" s="7">
        <f t="shared" si="14"/>
        <v>10244</v>
      </c>
      <c r="U39" s="7">
        <f t="shared" si="14"/>
        <v>10244</v>
      </c>
      <c r="V39" s="7">
        <f t="shared" si="14"/>
        <v>10244</v>
      </c>
      <c r="W39" s="7">
        <f t="shared" si="14"/>
        <v>10244</v>
      </c>
      <c r="X39" s="7">
        <f t="shared" si="14"/>
        <v>10244</v>
      </c>
      <c r="Y39" s="7">
        <f t="shared" si="14"/>
        <v>10244</v>
      </c>
      <c r="Z39" s="7">
        <f t="shared" si="14"/>
        <v>10244</v>
      </c>
      <c r="AA39" s="7">
        <f t="shared" si="14"/>
        <v>10244</v>
      </c>
      <c r="AB39" s="7">
        <f t="shared" si="14"/>
        <v>10244</v>
      </c>
      <c r="AC39" s="7">
        <f t="shared" si="14"/>
        <v>10244</v>
      </c>
      <c r="AD39" s="7">
        <f t="shared" si="14"/>
        <v>10244</v>
      </c>
      <c r="AE39" s="7">
        <f t="shared" si="14"/>
        <v>10244</v>
      </c>
      <c r="AF39" s="7">
        <f t="shared" si="14"/>
        <v>10244</v>
      </c>
      <c r="AG39" s="7">
        <f t="shared" si="14"/>
        <v>10244</v>
      </c>
      <c r="AH39" s="7">
        <f t="shared" si="14"/>
        <v>10244</v>
      </c>
      <c r="AI39" s="7">
        <f t="shared" si="14"/>
        <v>10244</v>
      </c>
      <c r="AJ39" s="7">
        <f t="shared" si="14"/>
        <v>10244</v>
      </c>
      <c r="AK39" s="7">
        <f t="shared" si="14"/>
        <v>10244</v>
      </c>
      <c r="AL39" s="7">
        <f t="shared" si="14"/>
        <v>10244</v>
      </c>
      <c r="AM39" s="7">
        <f t="shared" si="14"/>
        <v>10244</v>
      </c>
      <c r="AN39" s="7">
        <f t="shared" si="14"/>
        <v>10244</v>
      </c>
      <c r="AO39" s="7">
        <f t="shared" si="14"/>
        <v>10244</v>
      </c>
      <c r="AP39" s="7">
        <f t="shared" si="14"/>
        <v>10244</v>
      </c>
      <c r="AQ39" s="7">
        <f t="shared" si="14"/>
        <v>10244</v>
      </c>
      <c r="AR39" s="7">
        <f t="shared" si="14"/>
        <v>10244</v>
      </c>
      <c r="AS39" s="7">
        <f t="shared" si="14"/>
        <v>10244</v>
      </c>
      <c r="AT39" s="7">
        <f t="shared" si="14"/>
        <v>10244</v>
      </c>
      <c r="AU39" s="7">
        <f t="shared" si="14"/>
        <v>10244</v>
      </c>
      <c r="AV39" s="7">
        <f t="shared" si="14"/>
        <v>10244</v>
      </c>
      <c r="AW39" s="7">
        <f t="shared" si="14"/>
        <v>10244</v>
      </c>
      <c r="AX39" s="7">
        <f t="shared" si="14"/>
        <v>10244</v>
      </c>
      <c r="AY39" s="7">
        <f t="shared" si="14"/>
        <v>10244</v>
      </c>
      <c r="AZ39" s="7">
        <f t="shared" si="14"/>
        <v>10244</v>
      </c>
      <c r="BA39" s="7">
        <f t="shared" si="14"/>
        <v>10244</v>
      </c>
      <c r="BB39" s="7">
        <f t="shared" si="14"/>
        <v>10244</v>
      </c>
      <c r="BC39" s="7">
        <f t="shared" si="14"/>
        <v>10244</v>
      </c>
      <c r="BD39" s="7">
        <f t="shared" si="14"/>
        <v>10244</v>
      </c>
      <c r="BE39" s="7">
        <f t="shared" si="14"/>
        <v>10244</v>
      </c>
      <c r="BF39" s="7">
        <f t="shared" si="14"/>
        <v>10244</v>
      </c>
      <c r="BG39" s="7">
        <f t="shared" si="14"/>
        <v>10244</v>
      </c>
      <c r="BH39" s="7">
        <f t="shared" si="14"/>
        <v>10244</v>
      </c>
      <c r="BI39" s="7">
        <f t="shared" si="14"/>
        <v>10244</v>
      </c>
      <c r="BJ39" s="7">
        <f t="shared" si="14"/>
        <v>10244</v>
      </c>
      <c r="BK39" s="7">
        <f t="shared" si="14"/>
        <v>10244</v>
      </c>
      <c r="BL39" s="7">
        <f t="shared" si="14"/>
        <v>10244</v>
      </c>
      <c r="BM39" s="7">
        <f t="shared" si="14"/>
        <v>10244</v>
      </c>
      <c r="BN39" s="7">
        <f t="shared" si="14"/>
        <v>10244</v>
      </c>
      <c r="BO39" s="7">
        <f t="shared" si="14"/>
        <v>10244</v>
      </c>
      <c r="BP39" s="7">
        <f t="shared" ref="BP39:EA39" si="15">$C$39</f>
        <v>10244</v>
      </c>
      <c r="BQ39" s="7">
        <f t="shared" si="15"/>
        <v>10244</v>
      </c>
      <c r="BR39" s="7">
        <f t="shared" si="15"/>
        <v>10244</v>
      </c>
      <c r="BS39" s="7">
        <f t="shared" si="15"/>
        <v>10244</v>
      </c>
      <c r="BT39" s="7">
        <f t="shared" si="15"/>
        <v>10244</v>
      </c>
      <c r="BU39" s="7">
        <f t="shared" si="15"/>
        <v>10244</v>
      </c>
      <c r="BV39" s="7">
        <f t="shared" si="15"/>
        <v>10244</v>
      </c>
      <c r="BW39" s="7">
        <f t="shared" si="15"/>
        <v>10244</v>
      </c>
      <c r="BX39" s="7">
        <f t="shared" si="15"/>
        <v>10244</v>
      </c>
      <c r="BY39" s="7">
        <f t="shared" si="15"/>
        <v>10244</v>
      </c>
      <c r="BZ39" s="7">
        <f t="shared" si="15"/>
        <v>10244</v>
      </c>
      <c r="CA39" s="7">
        <f t="shared" si="15"/>
        <v>10244</v>
      </c>
      <c r="CB39" s="7">
        <f t="shared" si="15"/>
        <v>10244</v>
      </c>
      <c r="CC39" s="7">
        <f t="shared" si="15"/>
        <v>10244</v>
      </c>
      <c r="CD39" s="7">
        <f t="shared" si="15"/>
        <v>10244</v>
      </c>
      <c r="CE39" s="7">
        <f t="shared" si="15"/>
        <v>10244</v>
      </c>
      <c r="CF39" s="7">
        <f t="shared" si="15"/>
        <v>10244</v>
      </c>
      <c r="CG39" s="7">
        <f t="shared" si="15"/>
        <v>10244</v>
      </c>
      <c r="CH39" s="7">
        <f t="shared" si="15"/>
        <v>10244</v>
      </c>
      <c r="CI39" s="7">
        <f t="shared" si="15"/>
        <v>10244</v>
      </c>
      <c r="CJ39" s="7">
        <f t="shared" si="15"/>
        <v>10244</v>
      </c>
      <c r="CK39" s="7">
        <f t="shared" si="15"/>
        <v>10244</v>
      </c>
      <c r="CL39" s="7">
        <f t="shared" si="15"/>
        <v>10244</v>
      </c>
      <c r="CM39" s="7">
        <f t="shared" si="15"/>
        <v>10244</v>
      </c>
      <c r="CN39" s="7">
        <f t="shared" si="15"/>
        <v>10244</v>
      </c>
      <c r="CO39" s="7">
        <f t="shared" si="15"/>
        <v>10244</v>
      </c>
      <c r="CP39" s="7">
        <f t="shared" si="15"/>
        <v>10244</v>
      </c>
      <c r="CQ39" s="7">
        <f t="shared" si="15"/>
        <v>10244</v>
      </c>
      <c r="CR39" s="7">
        <f t="shared" si="15"/>
        <v>10244</v>
      </c>
      <c r="CS39" s="7">
        <f t="shared" si="15"/>
        <v>10244</v>
      </c>
      <c r="CT39" s="7">
        <f t="shared" si="15"/>
        <v>10244</v>
      </c>
      <c r="CU39" s="7">
        <f t="shared" si="15"/>
        <v>10244</v>
      </c>
      <c r="CV39" s="7">
        <f t="shared" si="15"/>
        <v>10244</v>
      </c>
      <c r="CW39" s="7">
        <f t="shared" si="15"/>
        <v>10244</v>
      </c>
      <c r="CX39" s="7">
        <f t="shared" si="15"/>
        <v>10244</v>
      </c>
      <c r="CY39" s="7">
        <f t="shared" si="15"/>
        <v>10244</v>
      </c>
      <c r="CZ39" s="7">
        <f t="shared" si="15"/>
        <v>10244</v>
      </c>
      <c r="DA39" s="7">
        <f t="shared" si="15"/>
        <v>10244</v>
      </c>
      <c r="DB39" s="7">
        <f t="shared" si="15"/>
        <v>10244</v>
      </c>
      <c r="DC39" s="7">
        <f t="shared" si="15"/>
        <v>10244</v>
      </c>
      <c r="DD39" s="7">
        <f t="shared" si="15"/>
        <v>10244</v>
      </c>
      <c r="DE39" s="7">
        <f t="shared" si="15"/>
        <v>10244</v>
      </c>
      <c r="DF39" s="7">
        <f t="shared" si="15"/>
        <v>10244</v>
      </c>
      <c r="DG39" s="7">
        <f t="shared" si="15"/>
        <v>10244</v>
      </c>
      <c r="DH39" s="7">
        <f t="shared" si="15"/>
        <v>10244</v>
      </c>
      <c r="DI39" s="7">
        <f t="shared" si="15"/>
        <v>10244</v>
      </c>
      <c r="DJ39" s="7">
        <f t="shared" si="15"/>
        <v>10244</v>
      </c>
      <c r="DK39" s="7">
        <f t="shared" si="15"/>
        <v>10244</v>
      </c>
      <c r="DL39" s="7">
        <f t="shared" si="15"/>
        <v>10244</v>
      </c>
      <c r="DM39" s="7">
        <f t="shared" si="15"/>
        <v>10244</v>
      </c>
      <c r="DN39" s="7">
        <f t="shared" si="15"/>
        <v>10244</v>
      </c>
      <c r="DO39" s="7">
        <f t="shared" si="15"/>
        <v>10244</v>
      </c>
      <c r="DP39" s="7">
        <f t="shared" si="15"/>
        <v>10244</v>
      </c>
      <c r="DQ39" s="7">
        <f t="shared" si="15"/>
        <v>10244</v>
      </c>
      <c r="DR39" s="7">
        <f t="shared" si="15"/>
        <v>10244</v>
      </c>
      <c r="DS39" s="7">
        <f t="shared" si="15"/>
        <v>10244</v>
      </c>
      <c r="DT39" s="7">
        <f t="shared" si="15"/>
        <v>10244</v>
      </c>
      <c r="DU39" s="7">
        <f t="shared" si="15"/>
        <v>10244</v>
      </c>
      <c r="DV39" s="7">
        <f t="shared" si="15"/>
        <v>10244</v>
      </c>
      <c r="DW39" s="7">
        <f t="shared" si="15"/>
        <v>10244</v>
      </c>
      <c r="DX39" s="7">
        <f t="shared" si="15"/>
        <v>10244</v>
      </c>
      <c r="DY39" s="7">
        <f t="shared" si="15"/>
        <v>10244</v>
      </c>
      <c r="DZ39" s="7">
        <f t="shared" si="15"/>
        <v>10244</v>
      </c>
      <c r="EA39" s="7">
        <f t="shared" si="15"/>
        <v>10244</v>
      </c>
      <c r="EB39" s="7">
        <f t="shared" ref="EB39:FX39" si="16">$C$39</f>
        <v>10244</v>
      </c>
      <c r="EC39" s="7">
        <f t="shared" si="16"/>
        <v>10244</v>
      </c>
      <c r="ED39" s="7">
        <f t="shared" si="16"/>
        <v>10244</v>
      </c>
      <c r="EE39" s="7">
        <f t="shared" si="16"/>
        <v>10244</v>
      </c>
      <c r="EF39" s="7">
        <f t="shared" si="16"/>
        <v>10244</v>
      </c>
      <c r="EG39" s="7">
        <f t="shared" si="16"/>
        <v>10244</v>
      </c>
      <c r="EH39" s="7">
        <f t="shared" si="16"/>
        <v>10244</v>
      </c>
      <c r="EI39" s="7">
        <f t="shared" si="16"/>
        <v>10244</v>
      </c>
      <c r="EJ39" s="7">
        <f t="shared" si="16"/>
        <v>10244</v>
      </c>
      <c r="EK39" s="7">
        <f t="shared" si="16"/>
        <v>10244</v>
      </c>
      <c r="EL39" s="7">
        <f t="shared" si="16"/>
        <v>10244</v>
      </c>
      <c r="EM39" s="7">
        <f t="shared" si="16"/>
        <v>10244</v>
      </c>
      <c r="EN39" s="7">
        <f t="shared" si="16"/>
        <v>10244</v>
      </c>
      <c r="EO39" s="7">
        <f t="shared" si="16"/>
        <v>10244</v>
      </c>
      <c r="EP39" s="7">
        <f t="shared" si="16"/>
        <v>10244</v>
      </c>
      <c r="EQ39" s="7">
        <f t="shared" si="16"/>
        <v>10244</v>
      </c>
      <c r="ER39" s="7">
        <f t="shared" si="16"/>
        <v>10244</v>
      </c>
      <c r="ES39" s="7">
        <f t="shared" si="16"/>
        <v>10244</v>
      </c>
      <c r="ET39" s="7">
        <f t="shared" si="16"/>
        <v>10244</v>
      </c>
      <c r="EU39" s="7">
        <f t="shared" si="16"/>
        <v>10244</v>
      </c>
      <c r="EV39" s="7">
        <f t="shared" si="16"/>
        <v>10244</v>
      </c>
      <c r="EW39" s="7">
        <f t="shared" si="16"/>
        <v>10244</v>
      </c>
      <c r="EX39" s="7">
        <f t="shared" si="16"/>
        <v>10244</v>
      </c>
      <c r="EY39" s="7">
        <f t="shared" si="16"/>
        <v>10244</v>
      </c>
      <c r="EZ39" s="7">
        <f t="shared" si="16"/>
        <v>10244</v>
      </c>
      <c r="FA39" s="7">
        <f t="shared" si="16"/>
        <v>10244</v>
      </c>
      <c r="FB39" s="7">
        <f t="shared" si="16"/>
        <v>10244</v>
      </c>
      <c r="FC39" s="7">
        <f t="shared" si="16"/>
        <v>10244</v>
      </c>
      <c r="FD39" s="7">
        <f t="shared" si="16"/>
        <v>10244</v>
      </c>
      <c r="FE39" s="7">
        <f t="shared" si="16"/>
        <v>10244</v>
      </c>
      <c r="FF39" s="7">
        <f t="shared" si="16"/>
        <v>10244</v>
      </c>
      <c r="FG39" s="7">
        <f t="shared" si="16"/>
        <v>10244</v>
      </c>
      <c r="FH39" s="7">
        <f t="shared" si="16"/>
        <v>10244</v>
      </c>
      <c r="FI39" s="7">
        <f t="shared" si="16"/>
        <v>10244</v>
      </c>
      <c r="FJ39" s="7">
        <f t="shared" si="16"/>
        <v>10244</v>
      </c>
      <c r="FK39" s="7">
        <f t="shared" si="16"/>
        <v>10244</v>
      </c>
      <c r="FL39" s="7">
        <f t="shared" si="16"/>
        <v>10244</v>
      </c>
      <c r="FM39" s="7">
        <f t="shared" si="16"/>
        <v>10244</v>
      </c>
      <c r="FN39" s="7">
        <f t="shared" si="16"/>
        <v>10244</v>
      </c>
      <c r="FO39" s="7">
        <f t="shared" si="16"/>
        <v>10244</v>
      </c>
      <c r="FP39" s="7">
        <f t="shared" si="16"/>
        <v>10244</v>
      </c>
      <c r="FQ39" s="7">
        <f t="shared" si="16"/>
        <v>10244</v>
      </c>
      <c r="FR39" s="7">
        <f t="shared" si="16"/>
        <v>10244</v>
      </c>
      <c r="FS39" s="7">
        <f t="shared" si="16"/>
        <v>10244</v>
      </c>
      <c r="FT39" s="7">
        <f t="shared" si="16"/>
        <v>10244</v>
      </c>
      <c r="FU39" s="7">
        <f t="shared" si="16"/>
        <v>10244</v>
      </c>
      <c r="FV39" s="7">
        <f t="shared" si="16"/>
        <v>10244</v>
      </c>
      <c r="FW39" s="7">
        <f t="shared" si="16"/>
        <v>10244</v>
      </c>
      <c r="FX39" s="7">
        <f t="shared" si="16"/>
        <v>10244</v>
      </c>
      <c r="FY39" s="7"/>
      <c r="FZ39" s="45">
        <f>AVERAGE(C39:FX39)</f>
        <v>10244</v>
      </c>
      <c r="GA39" s="18"/>
      <c r="GB39" s="18"/>
      <c r="GC39" s="18"/>
      <c r="GD39" s="18"/>
      <c r="GE39" s="18"/>
      <c r="GF39" s="18"/>
      <c r="GG39" s="7"/>
      <c r="GH39" s="7"/>
      <c r="GI39" s="7"/>
      <c r="GJ39" s="7"/>
      <c r="GK39" s="7"/>
      <c r="GL39" s="7"/>
      <c r="GM39" s="7"/>
    </row>
    <row r="40" spans="1:256" x14ac:dyDescent="0.35">
      <c r="A40" s="6" t="s">
        <v>489</v>
      </c>
      <c r="B40" s="7" t="s">
        <v>490</v>
      </c>
      <c r="C40" s="46">
        <v>1.2250000000000001</v>
      </c>
      <c r="D40" s="46">
        <v>1.226</v>
      </c>
      <c r="E40" s="46">
        <v>1.214</v>
      </c>
      <c r="F40" s="46">
        <v>1.216</v>
      </c>
      <c r="G40" s="46">
        <v>1.2170000000000001</v>
      </c>
      <c r="H40" s="46">
        <v>1.208</v>
      </c>
      <c r="I40" s="46">
        <v>1.216</v>
      </c>
      <c r="J40" s="46">
        <v>1.1319999999999999</v>
      </c>
      <c r="K40" s="46">
        <v>1.111</v>
      </c>
      <c r="L40" s="46">
        <v>1.2430000000000001</v>
      </c>
      <c r="M40" s="46">
        <v>1.2430000000000001</v>
      </c>
      <c r="N40" s="46">
        <v>1.2649999999999999</v>
      </c>
      <c r="O40" s="46">
        <v>1.2350000000000001</v>
      </c>
      <c r="P40" s="46">
        <v>1.216</v>
      </c>
      <c r="Q40" s="46">
        <v>1.244</v>
      </c>
      <c r="R40" s="46">
        <v>1.216</v>
      </c>
      <c r="S40" s="46">
        <v>1.1839999999999999</v>
      </c>
      <c r="T40" s="46">
        <v>1.0840000000000001</v>
      </c>
      <c r="U40" s="46">
        <v>1.075</v>
      </c>
      <c r="V40" s="46">
        <v>1.083</v>
      </c>
      <c r="W40" s="46">
        <v>1.075</v>
      </c>
      <c r="X40" s="46">
        <v>1.0740000000000001</v>
      </c>
      <c r="Y40" s="46">
        <v>1.0720000000000001</v>
      </c>
      <c r="Z40" s="46">
        <v>1.054</v>
      </c>
      <c r="AA40" s="46">
        <v>1.2350000000000001</v>
      </c>
      <c r="AB40" s="46">
        <v>1.2649999999999999</v>
      </c>
      <c r="AC40" s="46">
        <v>1.1759999999999999</v>
      </c>
      <c r="AD40" s="46">
        <v>1.1559999999999999</v>
      </c>
      <c r="AE40" s="46">
        <v>1.0669999999999999</v>
      </c>
      <c r="AF40" s="46">
        <v>1.121</v>
      </c>
      <c r="AG40" s="46">
        <v>1.2150000000000001</v>
      </c>
      <c r="AH40" s="46">
        <v>1.111</v>
      </c>
      <c r="AI40" s="46">
        <v>1.1020000000000001</v>
      </c>
      <c r="AJ40" s="46">
        <v>1.115</v>
      </c>
      <c r="AK40" s="46">
        <v>1.091</v>
      </c>
      <c r="AL40" s="46">
        <v>1.103</v>
      </c>
      <c r="AM40" s="46">
        <v>1.1120000000000001</v>
      </c>
      <c r="AN40" s="46">
        <v>1.145</v>
      </c>
      <c r="AO40" s="46">
        <v>1.194</v>
      </c>
      <c r="AP40" s="46">
        <v>1.2450000000000001</v>
      </c>
      <c r="AQ40" s="46">
        <v>1.169</v>
      </c>
      <c r="AR40" s="46">
        <v>1.246</v>
      </c>
      <c r="AS40" s="46">
        <v>1.319</v>
      </c>
      <c r="AT40" s="46">
        <v>1.248</v>
      </c>
      <c r="AU40" s="46">
        <v>1.216</v>
      </c>
      <c r="AV40" s="46">
        <v>1.2030000000000001</v>
      </c>
      <c r="AW40" s="46">
        <v>1.2050000000000001</v>
      </c>
      <c r="AX40" s="46">
        <v>1.1739999999999999</v>
      </c>
      <c r="AY40" s="46">
        <v>1.2050000000000001</v>
      </c>
      <c r="AZ40" s="46">
        <v>1.2090000000000001</v>
      </c>
      <c r="BA40" s="46">
        <v>1.18</v>
      </c>
      <c r="BB40" s="46">
        <v>1.19</v>
      </c>
      <c r="BC40" s="46">
        <v>1.208</v>
      </c>
      <c r="BD40" s="46">
        <v>1.2110000000000001</v>
      </c>
      <c r="BE40" s="46">
        <v>1.2090000000000001</v>
      </c>
      <c r="BF40" s="46">
        <v>1.218</v>
      </c>
      <c r="BG40" s="46">
        <v>1.196</v>
      </c>
      <c r="BH40" s="46">
        <v>1.2070000000000001</v>
      </c>
      <c r="BI40" s="46">
        <v>1.18</v>
      </c>
      <c r="BJ40" s="46">
        <v>1.23</v>
      </c>
      <c r="BK40" s="46">
        <v>1.21</v>
      </c>
      <c r="BL40" s="46">
        <v>1.165</v>
      </c>
      <c r="BM40" s="46">
        <v>1.1679999999999999</v>
      </c>
      <c r="BN40" s="46">
        <v>1.155</v>
      </c>
      <c r="BO40" s="46">
        <v>1.1379999999999999</v>
      </c>
      <c r="BP40" s="46">
        <v>1.125</v>
      </c>
      <c r="BQ40" s="46">
        <v>1.3089999999999999</v>
      </c>
      <c r="BR40" s="46">
        <v>1.206</v>
      </c>
      <c r="BS40" s="46">
        <v>1.214</v>
      </c>
      <c r="BT40" s="46">
        <v>1.236</v>
      </c>
      <c r="BU40" s="46">
        <v>1.2370000000000001</v>
      </c>
      <c r="BV40" s="46">
        <v>1.1890000000000001</v>
      </c>
      <c r="BW40" s="46">
        <v>1.218</v>
      </c>
      <c r="BX40" s="46">
        <v>1.2170000000000001</v>
      </c>
      <c r="BY40" s="46">
        <v>1.085</v>
      </c>
      <c r="BZ40" s="46">
        <v>1.0669999999999999</v>
      </c>
      <c r="CA40" s="46">
        <v>1.165</v>
      </c>
      <c r="CB40" s="46">
        <v>1.234</v>
      </c>
      <c r="CC40" s="46">
        <v>1.0649999999999999</v>
      </c>
      <c r="CD40" s="46">
        <v>1.0449999999999999</v>
      </c>
      <c r="CE40" s="46">
        <v>1.0760000000000001</v>
      </c>
      <c r="CF40" s="46">
        <v>1.0369999999999999</v>
      </c>
      <c r="CG40" s="46">
        <v>1.0760000000000001</v>
      </c>
      <c r="CH40" s="46">
        <v>1.0760000000000001</v>
      </c>
      <c r="CI40" s="46">
        <v>1.0780000000000001</v>
      </c>
      <c r="CJ40" s="46">
        <v>1.1870000000000001</v>
      </c>
      <c r="CK40" s="46">
        <v>1.256</v>
      </c>
      <c r="CL40" s="46">
        <v>1.236</v>
      </c>
      <c r="CM40" s="46">
        <v>1.2250000000000001</v>
      </c>
      <c r="CN40" s="46">
        <v>1.1850000000000001</v>
      </c>
      <c r="CO40" s="46">
        <v>1.1859999999999999</v>
      </c>
      <c r="CP40" s="46">
        <v>1.224</v>
      </c>
      <c r="CQ40" s="46">
        <v>1.1619999999999999</v>
      </c>
      <c r="CR40" s="46">
        <v>1.113</v>
      </c>
      <c r="CS40" s="46">
        <v>1.1220000000000001</v>
      </c>
      <c r="CT40" s="46">
        <v>1.073</v>
      </c>
      <c r="CU40" s="46">
        <v>1.016</v>
      </c>
      <c r="CV40" s="46">
        <v>1.0149999999999999</v>
      </c>
      <c r="CW40" s="46">
        <v>1.115</v>
      </c>
      <c r="CX40" s="46">
        <v>1.145</v>
      </c>
      <c r="CY40" s="46">
        <v>1.0860000000000001</v>
      </c>
      <c r="CZ40" s="46">
        <v>1.161</v>
      </c>
      <c r="DA40" s="46">
        <v>1.1220000000000001</v>
      </c>
      <c r="DB40" s="46">
        <v>1.1519999999999999</v>
      </c>
      <c r="DC40" s="46">
        <v>1.133</v>
      </c>
      <c r="DD40" s="46">
        <v>1.127</v>
      </c>
      <c r="DE40" s="46">
        <v>1.1459999999999999</v>
      </c>
      <c r="DF40" s="46">
        <v>1.1459999999999999</v>
      </c>
      <c r="DG40" s="46">
        <v>1.153</v>
      </c>
      <c r="DH40" s="46">
        <v>1.1359999999999999</v>
      </c>
      <c r="DI40" s="46">
        <v>1.149</v>
      </c>
      <c r="DJ40" s="46">
        <v>1.159</v>
      </c>
      <c r="DK40" s="46">
        <v>1.147</v>
      </c>
      <c r="DL40" s="46">
        <v>1.226</v>
      </c>
      <c r="DM40" s="46">
        <v>1.2030000000000001</v>
      </c>
      <c r="DN40" s="46">
        <v>1.1879999999999999</v>
      </c>
      <c r="DO40" s="46">
        <v>1.1950000000000001</v>
      </c>
      <c r="DP40" s="46">
        <v>1.175</v>
      </c>
      <c r="DQ40" s="46">
        <v>1.171</v>
      </c>
      <c r="DR40" s="46">
        <v>1.1439999999999999</v>
      </c>
      <c r="DS40" s="46">
        <v>1.133</v>
      </c>
      <c r="DT40" s="46">
        <v>1.133</v>
      </c>
      <c r="DU40" s="46">
        <v>1.125</v>
      </c>
      <c r="DV40" s="46">
        <v>1.1220000000000001</v>
      </c>
      <c r="DW40" s="46">
        <v>1.1319999999999999</v>
      </c>
      <c r="DX40" s="46">
        <v>1.3089999999999999</v>
      </c>
      <c r="DY40" s="46">
        <v>1.286</v>
      </c>
      <c r="DZ40" s="46">
        <v>1.238</v>
      </c>
      <c r="EA40" s="46">
        <v>1.214</v>
      </c>
      <c r="EB40" s="46">
        <v>1.1180000000000001</v>
      </c>
      <c r="EC40" s="46">
        <v>1.075</v>
      </c>
      <c r="ED40" s="46">
        <v>1.65</v>
      </c>
      <c r="EE40" s="46">
        <v>1.0740000000000001</v>
      </c>
      <c r="EF40" s="46">
        <v>1.133</v>
      </c>
      <c r="EG40" s="46">
        <v>1.0429999999999999</v>
      </c>
      <c r="EH40" s="46">
        <v>1.073</v>
      </c>
      <c r="EI40" s="46">
        <v>1.177</v>
      </c>
      <c r="EJ40" s="46">
        <v>1.165</v>
      </c>
      <c r="EK40" s="46">
        <v>1.127</v>
      </c>
      <c r="EL40" s="46">
        <v>1.105</v>
      </c>
      <c r="EM40" s="46">
        <v>1.1220000000000001</v>
      </c>
      <c r="EN40" s="46">
        <v>1.123</v>
      </c>
      <c r="EO40" s="46">
        <v>1.113</v>
      </c>
      <c r="EP40" s="46">
        <v>1.248</v>
      </c>
      <c r="EQ40" s="46">
        <v>1.27</v>
      </c>
      <c r="ER40" s="46">
        <v>1.2470000000000001</v>
      </c>
      <c r="ES40" s="46">
        <v>1.0820000000000001</v>
      </c>
      <c r="ET40" s="46">
        <v>1.1060000000000001</v>
      </c>
      <c r="EU40" s="46">
        <v>1.0920000000000001</v>
      </c>
      <c r="EV40" s="46">
        <v>1.179</v>
      </c>
      <c r="EW40" s="46">
        <v>1.5940000000000001</v>
      </c>
      <c r="EX40" s="46">
        <v>1.232</v>
      </c>
      <c r="EY40" s="46">
        <v>1.117</v>
      </c>
      <c r="EZ40" s="46">
        <v>1.1040000000000001</v>
      </c>
      <c r="FA40" s="46">
        <v>1.319</v>
      </c>
      <c r="FB40" s="46">
        <v>1.145</v>
      </c>
      <c r="FC40" s="46">
        <v>1.1950000000000001</v>
      </c>
      <c r="FD40" s="46">
        <v>1.145</v>
      </c>
      <c r="FE40" s="46">
        <v>1.1160000000000001</v>
      </c>
      <c r="FF40" s="46">
        <v>1.1339999999999999</v>
      </c>
      <c r="FG40" s="46">
        <v>1.1439999999999999</v>
      </c>
      <c r="FH40" s="46">
        <v>1.1080000000000001</v>
      </c>
      <c r="FI40" s="46">
        <v>1.1759999999999999</v>
      </c>
      <c r="FJ40" s="46">
        <v>1.167</v>
      </c>
      <c r="FK40" s="46">
        <v>1.1870000000000001</v>
      </c>
      <c r="FL40" s="46">
        <v>1.175</v>
      </c>
      <c r="FM40" s="46">
        <v>1.177</v>
      </c>
      <c r="FN40" s="46">
        <v>1.1850000000000001</v>
      </c>
      <c r="FO40" s="46">
        <v>1.1759999999999999</v>
      </c>
      <c r="FP40" s="46">
        <v>1.206</v>
      </c>
      <c r="FQ40" s="46">
        <v>1.167</v>
      </c>
      <c r="FR40" s="46">
        <v>1.149</v>
      </c>
      <c r="FS40" s="46">
        <v>1.145</v>
      </c>
      <c r="FT40" s="46">
        <v>1.1459999999999999</v>
      </c>
      <c r="FU40" s="46">
        <v>1.1950000000000001</v>
      </c>
      <c r="FV40" s="46">
        <v>1.147</v>
      </c>
      <c r="FW40" s="46">
        <v>1.147</v>
      </c>
      <c r="FX40" s="46">
        <v>1.196</v>
      </c>
      <c r="FY40" s="47"/>
      <c r="FZ40" s="18"/>
      <c r="GA40" s="18"/>
      <c r="GB40" s="18"/>
      <c r="GC40" s="18"/>
      <c r="GD40" s="18"/>
      <c r="GE40" s="18"/>
      <c r="GF40" s="18"/>
      <c r="GG40" s="7"/>
      <c r="GH40" s="7"/>
      <c r="GI40" s="7"/>
      <c r="GJ40" s="7"/>
      <c r="GK40" s="7"/>
      <c r="GL40" s="7"/>
      <c r="GM40" s="7"/>
    </row>
    <row r="41" spans="1:256" x14ac:dyDescent="0.35">
      <c r="A41" s="6" t="s">
        <v>491</v>
      </c>
      <c r="B41" s="7" t="s">
        <v>492</v>
      </c>
      <c r="C41" s="48">
        <v>0.12</v>
      </c>
      <c r="D41" s="48">
        <v>0.12</v>
      </c>
      <c r="E41" s="48">
        <v>0.12</v>
      </c>
      <c r="F41" s="48">
        <v>0.12</v>
      </c>
      <c r="G41" s="48">
        <v>0.12</v>
      </c>
      <c r="H41" s="48">
        <v>0.12</v>
      </c>
      <c r="I41" s="48">
        <v>0.12</v>
      </c>
      <c r="J41" s="48">
        <v>0.12</v>
      </c>
      <c r="K41" s="48">
        <v>0.12</v>
      </c>
      <c r="L41" s="48">
        <v>0.12</v>
      </c>
      <c r="M41" s="48">
        <v>0.12</v>
      </c>
      <c r="N41" s="48">
        <v>0.12</v>
      </c>
      <c r="O41" s="48">
        <v>0.12</v>
      </c>
      <c r="P41" s="48">
        <v>0.12</v>
      </c>
      <c r="Q41" s="48">
        <v>0.12</v>
      </c>
      <c r="R41" s="48">
        <v>0.12</v>
      </c>
      <c r="S41" s="48">
        <v>0.12</v>
      </c>
      <c r="T41" s="48">
        <v>0.12</v>
      </c>
      <c r="U41" s="48">
        <v>0.12</v>
      </c>
      <c r="V41" s="48">
        <v>0.12</v>
      </c>
      <c r="W41" s="48">
        <v>0.12</v>
      </c>
      <c r="X41" s="48">
        <v>0.12</v>
      </c>
      <c r="Y41" s="48">
        <v>0.12</v>
      </c>
      <c r="Z41" s="48">
        <v>0.12</v>
      </c>
      <c r="AA41" s="48">
        <v>0.12</v>
      </c>
      <c r="AB41" s="48">
        <v>0.12</v>
      </c>
      <c r="AC41" s="48">
        <v>0.12</v>
      </c>
      <c r="AD41" s="48">
        <v>0.12</v>
      </c>
      <c r="AE41" s="48">
        <v>0.12</v>
      </c>
      <c r="AF41" s="48">
        <v>0.12</v>
      </c>
      <c r="AG41" s="48">
        <v>0.12</v>
      </c>
      <c r="AH41" s="48">
        <v>0.12</v>
      </c>
      <c r="AI41" s="48">
        <v>0.12</v>
      </c>
      <c r="AJ41" s="48">
        <v>0.12</v>
      </c>
      <c r="AK41" s="48">
        <v>0.12</v>
      </c>
      <c r="AL41" s="48">
        <v>0.12</v>
      </c>
      <c r="AM41" s="48">
        <v>0.12</v>
      </c>
      <c r="AN41" s="48">
        <v>0.12</v>
      </c>
      <c r="AO41" s="48">
        <v>0.12</v>
      </c>
      <c r="AP41" s="48">
        <v>0.12</v>
      </c>
      <c r="AQ41" s="48">
        <v>0.12</v>
      </c>
      <c r="AR41" s="48">
        <v>0.12</v>
      </c>
      <c r="AS41" s="48">
        <v>0.12</v>
      </c>
      <c r="AT41" s="48">
        <v>0.12</v>
      </c>
      <c r="AU41" s="48">
        <v>0.12</v>
      </c>
      <c r="AV41" s="48">
        <v>0.12</v>
      </c>
      <c r="AW41" s="48">
        <v>0.12</v>
      </c>
      <c r="AX41" s="48">
        <v>0.12</v>
      </c>
      <c r="AY41" s="48">
        <v>0.12</v>
      </c>
      <c r="AZ41" s="48">
        <v>0.12</v>
      </c>
      <c r="BA41" s="48">
        <v>0.12</v>
      </c>
      <c r="BB41" s="48">
        <v>0.12</v>
      </c>
      <c r="BC41" s="48">
        <v>0.12</v>
      </c>
      <c r="BD41" s="48">
        <v>0.12</v>
      </c>
      <c r="BE41" s="48">
        <v>0.12</v>
      </c>
      <c r="BF41" s="48">
        <v>0.12</v>
      </c>
      <c r="BG41" s="48">
        <v>0.12</v>
      </c>
      <c r="BH41" s="48">
        <v>0.12</v>
      </c>
      <c r="BI41" s="48">
        <v>0.12</v>
      </c>
      <c r="BJ41" s="48">
        <v>0.12</v>
      </c>
      <c r="BK41" s="48">
        <v>0.12</v>
      </c>
      <c r="BL41" s="48">
        <v>0.12</v>
      </c>
      <c r="BM41" s="48">
        <v>0.12</v>
      </c>
      <c r="BN41" s="48">
        <v>0.12</v>
      </c>
      <c r="BO41" s="48">
        <v>0.12</v>
      </c>
      <c r="BP41" s="48">
        <v>0.12</v>
      </c>
      <c r="BQ41" s="48">
        <v>0.12</v>
      </c>
      <c r="BR41" s="48">
        <v>0.12</v>
      </c>
      <c r="BS41" s="48">
        <v>0.12</v>
      </c>
      <c r="BT41" s="48">
        <v>0.12</v>
      </c>
      <c r="BU41" s="48">
        <v>0.12</v>
      </c>
      <c r="BV41" s="48">
        <v>0.12</v>
      </c>
      <c r="BW41" s="48">
        <v>0.12</v>
      </c>
      <c r="BX41" s="48">
        <v>0.12</v>
      </c>
      <c r="BY41" s="48">
        <v>0.12</v>
      </c>
      <c r="BZ41" s="48">
        <v>0.12</v>
      </c>
      <c r="CA41" s="48">
        <v>0.12</v>
      </c>
      <c r="CB41" s="48">
        <v>0.12</v>
      </c>
      <c r="CC41" s="48">
        <v>0.12</v>
      </c>
      <c r="CD41" s="48">
        <v>0.12</v>
      </c>
      <c r="CE41" s="48">
        <v>0.12</v>
      </c>
      <c r="CF41" s="48">
        <v>0.12</v>
      </c>
      <c r="CG41" s="48">
        <v>0.12</v>
      </c>
      <c r="CH41" s="48">
        <v>0.12</v>
      </c>
      <c r="CI41" s="48">
        <v>0.12</v>
      </c>
      <c r="CJ41" s="48">
        <v>0.12</v>
      </c>
      <c r="CK41" s="48">
        <v>0.12</v>
      </c>
      <c r="CL41" s="48">
        <v>0.12</v>
      </c>
      <c r="CM41" s="48">
        <v>0.12</v>
      </c>
      <c r="CN41" s="48">
        <v>0.12</v>
      </c>
      <c r="CO41" s="48">
        <v>0.12</v>
      </c>
      <c r="CP41" s="48">
        <v>0.12</v>
      </c>
      <c r="CQ41" s="48">
        <v>0.12</v>
      </c>
      <c r="CR41" s="48">
        <v>0.12</v>
      </c>
      <c r="CS41" s="48">
        <v>0.12</v>
      </c>
      <c r="CT41" s="48">
        <v>0.12</v>
      </c>
      <c r="CU41" s="48">
        <v>0.12</v>
      </c>
      <c r="CV41" s="48">
        <v>0.12</v>
      </c>
      <c r="CW41" s="48">
        <v>0.12</v>
      </c>
      <c r="CX41" s="48">
        <v>0.12</v>
      </c>
      <c r="CY41" s="48">
        <v>0.12</v>
      </c>
      <c r="CZ41" s="48">
        <v>0.12</v>
      </c>
      <c r="DA41" s="48">
        <v>0.12</v>
      </c>
      <c r="DB41" s="48">
        <v>0.12</v>
      </c>
      <c r="DC41" s="48">
        <v>0.12</v>
      </c>
      <c r="DD41" s="48">
        <v>0.12</v>
      </c>
      <c r="DE41" s="48">
        <v>0.12</v>
      </c>
      <c r="DF41" s="48">
        <v>0.12</v>
      </c>
      <c r="DG41" s="48">
        <v>0.12</v>
      </c>
      <c r="DH41" s="48">
        <v>0.12</v>
      </c>
      <c r="DI41" s="48">
        <v>0.12</v>
      </c>
      <c r="DJ41" s="48">
        <v>0.12</v>
      </c>
      <c r="DK41" s="48">
        <v>0.12</v>
      </c>
      <c r="DL41" s="48">
        <v>0.12</v>
      </c>
      <c r="DM41" s="48">
        <v>0.12</v>
      </c>
      <c r="DN41" s="48">
        <v>0.12</v>
      </c>
      <c r="DO41" s="48">
        <v>0.12</v>
      </c>
      <c r="DP41" s="48">
        <v>0.12</v>
      </c>
      <c r="DQ41" s="48">
        <v>0.12</v>
      </c>
      <c r="DR41" s="48">
        <v>0.12</v>
      </c>
      <c r="DS41" s="48">
        <v>0.12</v>
      </c>
      <c r="DT41" s="48">
        <v>0.12</v>
      </c>
      <c r="DU41" s="48">
        <v>0.12</v>
      </c>
      <c r="DV41" s="48">
        <v>0.12</v>
      </c>
      <c r="DW41" s="48">
        <v>0.12</v>
      </c>
      <c r="DX41" s="48">
        <v>0.12</v>
      </c>
      <c r="DY41" s="48">
        <v>0.12</v>
      </c>
      <c r="DZ41" s="48">
        <v>0.12</v>
      </c>
      <c r="EA41" s="48">
        <v>0.12</v>
      </c>
      <c r="EB41" s="48">
        <v>0.12</v>
      </c>
      <c r="EC41" s="48">
        <v>0.12</v>
      </c>
      <c r="ED41" s="48">
        <v>0.12</v>
      </c>
      <c r="EE41" s="48">
        <v>0.12</v>
      </c>
      <c r="EF41" s="48">
        <v>0.12</v>
      </c>
      <c r="EG41" s="48">
        <v>0.12</v>
      </c>
      <c r="EH41" s="48">
        <v>0.12</v>
      </c>
      <c r="EI41" s="48">
        <v>0.12</v>
      </c>
      <c r="EJ41" s="48">
        <v>0.12</v>
      </c>
      <c r="EK41" s="48">
        <v>0.12</v>
      </c>
      <c r="EL41" s="48">
        <v>0.12</v>
      </c>
      <c r="EM41" s="48">
        <v>0.12</v>
      </c>
      <c r="EN41" s="48">
        <v>0.12</v>
      </c>
      <c r="EO41" s="48">
        <v>0.12</v>
      </c>
      <c r="EP41" s="48">
        <v>0.12</v>
      </c>
      <c r="EQ41" s="48">
        <v>0.12</v>
      </c>
      <c r="ER41" s="48">
        <v>0.12</v>
      </c>
      <c r="ES41" s="48">
        <v>0.12</v>
      </c>
      <c r="ET41" s="48">
        <v>0.12</v>
      </c>
      <c r="EU41" s="48">
        <v>0.12</v>
      </c>
      <c r="EV41" s="48">
        <v>0.12</v>
      </c>
      <c r="EW41" s="48">
        <v>0.12</v>
      </c>
      <c r="EX41" s="48">
        <v>0.12</v>
      </c>
      <c r="EY41" s="48">
        <v>0.12</v>
      </c>
      <c r="EZ41" s="48">
        <v>0.12</v>
      </c>
      <c r="FA41" s="48">
        <v>0.12</v>
      </c>
      <c r="FB41" s="48">
        <v>0.12</v>
      </c>
      <c r="FC41" s="48">
        <v>0.12</v>
      </c>
      <c r="FD41" s="48">
        <v>0.12</v>
      </c>
      <c r="FE41" s="48">
        <v>0.12</v>
      </c>
      <c r="FF41" s="48">
        <v>0.12</v>
      </c>
      <c r="FG41" s="48">
        <v>0.12</v>
      </c>
      <c r="FH41" s="48">
        <v>0.12</v>
      </c>
      <c r="FI41" s="48">
        <v>0.12</v>
      </c>
      <c r="FJ41" s="48">
        <v>0.12</v>
      </c>
      <c r="FK41" s="48">
        <v>0.12</v>
      </c>
      <c r="FL41" s="48">
        <v>0.12</v>
      </c>
      <c r="FM41" s="48">
        <v>0.12</v>
      </c>
      <c r="FN41" s="48">
        <v>0.12</v>
      </c>
      <c r="FO41" s="48">
        <v>0.12</v>
      </c>
      <c r="FP41" s="48">
        <v>0.12</v>
      </c>
      <c r="FQ41" s="48">
        <v>0.12</v>
      </c>
      <c r="FR41" s="48">
        <v>0.12</v>
      </c>
      <c r="FS41" s="48">
        <v>0.12</v>
      </c>
      <c r="FT41" s="48">
        <v>0.12</v>
      </c>
      <c r="FU41" s="48">
        <v>0.12</v>
      </c>
      <c r="FV41" s="48">
        <v>0.12</v>
      </c>
      <c r="FW41" s="48">
        <v>0.12</v>
      </c>
      <c r="FX41" s="48">
        <v>0.12</v>
      </c>
      <c r="FY41" s="48"/>
      <c r="FZ41" s="18"/>
      <c r="GA41" s="18"/>
      <c r="GB41" s="18"/>
      <c r="GC41" s="18"/>
      <c r="GD41" s="18"/>
      <c r="GE41" s="18"/>
      <c r="GF41" s="18"/>
      <c r="GG41" s="7"/>
      <c r="GH41" s="7"/>
      <c r="GI41" s="7"/>
      <c r="GJ41" s="7"/>
      <c r="GK41" s="7"/>
      <c r="GL41" s="7"/>
      <c r="GM41" s="7"/>
    </row>
    <row r="42" spans="1:256" x14ac:dyDescent="0.35">
      <c r="A42" s="6" t="s">
        <v>493</v>
      </c>
      <c r="B42" s="7" t="s">
        <v>494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>
        <v>0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  <c r="EW42" s="7">
        <v>0</v>
      </c>
      <c r="EX42" s="7">
        <v>0</v>
      </c>
      <c r="EY42" s="7">
        <v>0</v>
      </c>
      <c r="EZ42" s="7">
        <v>0</v>
      </c>
      <c r="FA42" s="7">
        <v>0</v>
      </c>
      <c r="FB42" s="7">
        <v>0</v>
      </c>
      <c r="FC42" s="7">
        <v>0</v>
      </c>
      <c r="FD42" s="7">
        <v>0</v>
      </c>
      <c r="FE42" s="7">
        <v>0</v>
      </c>
      <c r="FF42" s="7">
        <v>0</v>
      </c>
      <c r="FG42" s="7">
        <v>0</v>
      </c>
      <c r="FH42" s="7">
        <v>0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0</v>
      </c>
      <c r="FP42" s="7">
        <v>0</v>
      </c>
      <c r="FQ42" s="7">
        <v>0</v>
      </c>
      <c r="FR42" s="7">
        <v>0</v>
      </c>
      <c r="FS42" s="7">
        <v>0</v>
      </c>
      <c r="FT42" s="7">
        <v>0</v>
      </c>
      <c r="FU42" s="7">
        <v>0</v>
      </c>
      <c r="FV42" s="7">
        <v>0</v>
      </c>
      <c r="FW42" s="7">
        <v>0</v>
      </c>
      <c r="FX42" s="7">
        <v>0</v>
      </c>
      <c r="FY42" s="7"/>
      <c r="FZ42" s="18"/>
      <c r="GA42" s="18"/>
      <c r="GB42" s="18"/>
      <c r="GC42" s="18"/>
      <c r="GD42" s="18"/>
      <c r="GE42" s="18"/>
      <c r="GF42" s="18"/>
      <c r="GG42" s="7"/>
      <c r="GH42" s="7"/>
      <c r="GI42" s="7"/>
      <c r="GJ42" s="7"/>
      <c r="GK42" s="7"/>
      <c r="GL42" s="7"/>
      <c r="GM42" s="7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  <c r="HK42" s="49"/>
      <c r="HL42" s="49"/>
      <c r="HM42" s="49"/>
      <c r="HN42" s="49"/>
      <c r="HO42" s="49"/>
      <c r="HP42" s="49"/>
      <c r="HQ42" s="49"/>
      <c r="HR42" s="49"/>
      <c r="HS42" s="49"/>
      <c r="HT42" s="49"/>
      <c r="HU42" s="49"/>
      <c r="HV42" s="49"/>
      <c r="HW42" s="49"/>
      <c r="HX42" s="49"/>
      <c r="HY42" s="49"/>
      <c r="HZ42" s="49"/>
      <c r="IA42" s="49"/>
      <c r="IB42" s="49"/>
      <c r="IC42" s="49"/>
      <c r="ID42" s="49"/>
      <c r="IE42" s="49"/>
      <c r="IF42" s="49"/>
      <c r="IG42" s="49"/>
      <c r="IH42" s="49"/>
      <c r="II42" s="49"/>
      <c r="IJ42" s="49"/>
      <c r="IK42" s="49"/>
      <c r="IL42" s="49"/>
      <c r="IM42" s="49"/>
      <c r="IN42" s="49"/>
      <c r="IO42" s="49"/>
      <c r="IP42" s="49"/>
      <c r="IQ42" s="49"/>
      <c r="IR42" s="49"/>
      <c r="IS42" s="49"/>
      <c r="IT42" s="49"/>
      <c r="IU42" s="49"/>
      <c r="IV42" s="49"/>
    </row>
    <row r="43" spans="1:256" x14ac:dyDescent="0.35">
      <c r="A43" s="7"/>
      <c r="B43" s="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/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  <c r="FL43" s="48"/>
      <c r="FM43" s="48"/>
      <c r="FN43" s="48"/>
      <c r="FO43" s="48"/>
      <c r="FP43" s="48"/>
      <c r="FQ43" s="48"/>
      <c r="FR43" s="48"/>
      <c r="FS43" s="48"/>
      <c r="FT43" s="48"/>
      <c r="FU43" s="48"/>
      <c r="FV43" s="48"/>
      <c r="FW43" s="48"/>
      <c r="FX43" s="48"/>
      <c r="FY43" s="48"/>
      <c r="FZ43" s="50"/>
      <c r="GA43" s="50"/>
      <c r="GB43" s="18"/>
      <c r="GC43" s="18"/>
      <c r="GD43" s="18"/>
      <c r="GE43" s="18"/>
      <c r="GF43" s="18"/>
      <c r="GG43" s="7"/>
      <c r="GH43" s="7"/>
      <c r="GI43" s="7"/>
      <c r="GJ43" s="7"/>
      <c r="GK43" s="7"/>
      <c r="GL43" s="7"/>
      <c r="GM43" s="7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53" customFormat="1" x14ac:dyDescent="0.35">
      <c r="A44" s="7"/>
      <c r="B44" s="43" t="s">
        <v>495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50"/>
      <c r="GA44" s="51"/>
      <c r="GB44" s="18"/>
      <c r="GC44" s="18"/>
      <c r="GD44" s="18"/>
      <c r="GE44" s="18"/>
      <c r="GF44" s="18"/>
      <c r="GG44" s="7"/>
      <c r="GH44" s="7"/>
      <c r="GI44" s="7"/>
      <c r="GJ44" s="7"/>
      <c r="GK44" s="7"/>
      <c r="GL44" s="7"/>
      <c r="GM44" s="7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x14ac:dyDescent="0.35">
      <c r="A45" s="54" t="s">
        <v>496</v>
      </c>
      <c r="B45" s="51" t="s">
        <v>497</v>
      </c>
      <c r="C45" s="55">
        <v>1571551.38</v>
      </c>
      <c r="D45" s="56">
        <v>5891825.6799999997</v>
      </c>
      <c r="E45" s="56">
        <v>1402059.47</v>
      </c>
      <c r="F45" s="56">
        <v>2122414.0099999998</v>
      </c>
      <c r="G45" s="56">
        <v>416370.91</v>
      </c>
      <c r="H45" s="56">
        <v>179594.77</v>
      </c>
      <c r="I45" s="56">
        <v>1756720.2</v>
      </c>
      <c r="J45" s="56">
        <v>582873.21</v>
      </c>
      <c r="K45" s="56">
        <v>145057.79</v>
      </c>
      <c r="L45" s="56">
        <v>1248477.73</v>
      </c>
      <c r="M45" s="56">
        <v>481296.04</v>
      </c>
      <c r="N45" s="56">
        <v>12518003.27</v>
      </c>
      <c r="O45" s="56">
        <v>5033894.09</v>
      </c>
      <c r="P45" s="56">
        <v>95177.919999999998</v>
      </c>
      <c r="Q45" s="56">
        <v>6780650.7199999997</v>
      </c>
      <c r="R45" s="56">
        <v>113968.89</v>
      </c>
      <c r="S45" s="56">
        <v>913618.61</v>
      </c>
      <c r="T45" s="56">
        <v>49295.81</v>
      </c>
      <c r="U45" s="56">
        <v>50012.93</v>
      </c>
      <c r="V45" s="56">
        <v>88788.87</v>
      </c>
      <c r="W45" s="56">
        <v>19888.419999999998</v>
      </c>
      <c r="X45" s="56">
        <v>22818.9</v>
      </c>
      <c r="Y45" s="56">
        <v>141119.24</v>
      </c>
      <c r="Z45" s="56">
        <v>61875.24</v>
      </c>
      <c r="AA45" s="56">
        <v>6604117.9199999999</v>
      </c>
      <c r="AB45" s="56">
        <v>11894214.49</v>
      </c>
      <c r="AC45" s="56">
        <v>561458.46</v>
      </c>
      <c r="AD45" s="56">
        <v>682715.08</v>
      </c>
      <c r="AE45" s="56">
        <v>47201.09</v>
      </c>
      <c r="AF45" s="56">
        <v>84283.1</v>
      </c>
      <c r="AG45" s="57">
        <v>313551.83</v>
      </c>
      <c r="AH45" s="56">
        <v>167628.9</v>
      </c>
      <c r="AI45" s="56">
        <v>51575.21</v>
      </c>
      <c r="AJ45" s="56">
        <v>124430.11</v>
      </c>
      <c r="AK45" s="56">
        <v>72430.179999999993</v>
      </c>
      <c r="AL45" s="56">
        <v>95522.73</v>
      </c>
      <c r="AM45" s="56">
        <v>112017.04</v>
      </c>
      <c r="AN45" s="56">
        <v>401932.11</v>
      </c>
      <c r="AO45" s="56">
        <v>1628093.62</v>
      </c>
      <c r="AP45" s="56">
        <v>36602070.200000003</v>
      </c>
      <c r="AQ45" s="56">
        <v>94590.83</v>
      </c>
      <c r="AR45" s="56">
        <v>21243656.5</v>
      </c>
      <c r="AS45" s="56">
        <v>2440060.58</v>
      </c>
      <c r="AT45" s="56">
        <v>1133113.94</v>
      </c>
      <c r="AU45" s="56">
        <v>173594.73</v>
      </c>
      <c r="AV45" s="56">
        <v>173821.12</v>
      </c>
      <c r="AW45" s="56">
        <v>99601.88</v>
      </c>
      <c r="AX45" s="56">
        <v>76112.820000000007</v>
      </c>
      <c r="AY45" s="56">
        <v>123539.77</v>
      </c>
      <c r="AZ45" s="56">
        <v>1468336.63</v>
      </c>
      <c r="BA45" s="56">
        <v>2124211.2200000002</v>
      </c>
      <c r="BB45" s="56">
        <v>471622.86</v>
      </c>
      <c r="BC45" s="56">
        <v>8290955.8700000001</v>
      </c>
      <c r="BD45" s="56">
        <v>1368268.68</v>
      </c>
      <c r="BE45" s="56">
        <v>412716.85</v>
      </c>
      <c r="BF45" s="56">
        <v>6776142.7800000003</v>
      </c>
      <c r="BG45" s="56">
        <v>112213.16</v>
      </c>
      <c r="BH45" s="56">
        <v>143362.25</v>
      </c>
      <c r="BI45" s="56">
        <v>54240.93</v>
      </c>
      <c r="BJ45" s="56">
        <v>1877850.74</v>
      </c>
      <c r="BK45" s="56">
        <v>1001138.86</v>
      </c>
      <c r="BL45" s="56">
        <v>17665.37</v>
      </c>
      <c r="BM45" s="56">
        <v>89316.4</v>
      </c>
      <c r="BN45" s="56">
        <v>1106659</v>
      </c>
      <c r="BO45" s="56">
        <v>384843.3</v>
      </c>
      <c r="BP45" s="56">
        <v>238832.28</v>
      </c>
      <c r="BQ45" s="56">
        <v>1683219.75</v>
      </c>
      <c r="BR45" s="56">
        <v>445647.79</v>
      </c>
      <c r="BS45" s="56">
        <v>251402.09</v>
      </c>
      <c r="BT45" s="56">
        <v>145040.91</v>
      </c>
      <c r="BU45" s="56">
        <v>106177.51</v>
      </c>
      <c r="BV45" s="56">
        <v>793787.58</v>
      </c>
      <c r="BW45" s="56">
        <v>690926.44</v>
      </c>
      <c r="BX45" s="56">
        <v>97032.79</v>
      </c>
      <c r="BY45" s="56">
        <v>187763.57</v>
      </c>
      <c r="BZ45" s="56">
        <v>96958.43</v>
      </c>
      <c r="CA45" s="56">
        <v>383123.12</v>
      </c>
      <c r="CB45" s="56">
        <v>24047453.739999998</v>
      </c>
      <c r="CC45" s="56">
        <v>88410.42</v>
      </c>
      <c r="CD45" s="56">
        <v>70795.820000000007</v>
      </c>
      <c r="CE45" s="56">
        <v>101444.46</v>
      </c>
      <c r="CF45" s="56">
        <v>83737.119999999995</v>
      </c>
      <c r="CG45" s="56">
        <v>72258.929999999993</v>
      </c>
      <c r="CH45" s="56">
        <v>32470</v>
      </c>
      <c r="CI45" s="56">
        <v>311447.21999999997</v>
      </c>
      <c r="CJ45" s="56">
        <v>304717.32</v>
      </c>
      <c r="CK45" s="56">
        <v>1475639.43</v>
      </c>
      <c r="CL45" s="56">
        <v>226813.62</v>
      </c>
      <c r="CM45" s="56">
        <v>110576.29</v>
      </c>
      <c r="CN45" s="56">
        <v>8354450.8799999999</v>
      </c>
      <c r="CO45" s="56">
        <v>5003295.2300000004</v>
      </c>
      <c r="CP45" s="56">
        <v>712804.91</v>
      </c>
      <c r="CQ45" s="56">
        <v>375171.52</v>
      </c>
      <c r="CR45" s="56">
        <v>78141.490000000005</v>
      </c>
      <c r="CS45" s="56">
        <v>240994.83</v>
      </c>
      <c r="CT45" s="56">
        <v>83455.19</v>
      </c>
      <c r="CU45" s="56">
        <v>56659.8</v>
      </c>
      <c r="CV45" s="56">
        <v>46464.75</v>
      </c>
      <c r="CW45" s="7">
        <v>130209.35</v>
      </c>
      <c r="CX45" s="56">
        <v>236614.89</v>
      </c>
      <c r="CY45" s="56">
        <v>18418.2</v>
      </c>
      <c r="CZ45" s="56">
        <v>611552.81000000006</v>
      </c>
      <c r="DA45" s="56">
        <v>119902.84</v>
      </c>
      <c r="DB45" s="56">
        <v>98442.17</v>
      </c>
      <c r="DC45" s="56">
        <v>108815.98</v>
      </c>
      <c r="DD45" s="56">
        <v>95092.160000000003</v>
      </c>
      <c r="DE45" s="56">
        <v>280000.14</v>
      </c>
      <c r="DF45" s="56">
        <v>7589856.1399999997</v>
      </c>
      <c r="DG45" s="56">
        <v>114732.09</v>
      </c>
      <c r="DH45" s="56">
        <v>973344.63</v>
      </c>
      <c r="DI45" s="56">
        <v>1135354.81</v>
      </c>
      <c r="DJ45" s="56">
        <v>164899.51</v>
      </c>
      <c r="DK45" s="56">
        <v>85577.18</v>
      </c>
      <c r="DL45" s="56">
        <v>2349569.46</v>
      </c>
      <c r="DM45" s="56">
        <v>75524.81</v>
      </c>
      <c r="DN45" s="56">
        <v>610111.31999999995</v>
      </c>
      <c r="DO45" s="56">
        <v>739086.14</v>
      </c>
      <c r="DP45" s="56">
        <v>75167.67</v>
      </c>
      <c r="DQ45" s="56">
        <v>397780.74</v>
      </c>
      <c r="DR45" s="56">
        <v>461879.11</v>
      </c>
      <c r="DS45" s="56">
        <v>192707.77</v>
      </c>
      <c r="DT45" s="56">
        <v>51538.85</v>
      </c>
      <c r="DU45" s="56">
        <v>124519.54</v>
      </c>
      <c r="DV45" s="56">
        <v>47613.23</v>
      </c>
      <c r="DW45" s="56">
        <v>102737.64</v>
      </c>
      <c r="DX45" s="56">
        <v>160703.32</v>
      </c>
      <c r="DY45" s="56">
        <v>205678.91</v>
      </c>
      <c r="DZ45" s="56">
        <v>427511.79</v>
      </c>
      <c r="EA45" s="56">
        <v>589008.71</v>
      </c>
      <c r="EB45" s="56">
        <v>257265.85</v>
      </c>
      <c r="EC45" s="56">
        <v>108928.44</v>
      </c>
      <c r="ED45" s="56">
        <v>588825.92000000004</v>
      </c>
      <c r="EE45" s="56">
        <v>67348.02</v>
      </c>
      <c r="EF45" s="56">
        <v>318091.12</v>
      </c>
      <c r="EG45" s="56">
        <v>117163.07</v>
      </c>
      <c r="EH45" s="56">
        <v>49716.29</v>
      </c>
      <c r="EI45" s="56">
        <v>3226427.96</v>
      </c>
      <c r="EJ45" s="56">
        <v>1996504.21</v>
      </c>
      <c r="EK45" s="56">
        <v>133124.13</v>
      </c>
      <c r="EL45" s="56">
        <v>35644.22</v>
      </c>
      <c r="EM45" s="56">
        <v>240421.89</v>
      </c>
      <c r="EN45" s="56">
        <v>276884.05</v>
      </c>
      <c r="EO45" s="56">
        <v>140715.45000000001</v>
      </c>
      <c r="EP45" s="56">
        <v>216670.19</v>
      </c>
      <c r="EQ45" s="56">
        <v>994434.47</v>
      </c>
      <c r="ER45" s="56">
        <v>203079.47</v>
      </c>
      <c r="ES45" s="56">
        <v>103570.89</v>
      </c>
      <c r="ET45" s="56">
        <v>130038.67</v>
      </c>
      <c r="EU45" s="56">
        <v>183859.64</v>
      </c>
      <c r="EV45" s="56">
        <v>42198.99</v>
      </c>
      <c r="EW45" s="56">
        <v>331889.78000000003</v>
      </c>
      <c r="EX45" s="56">
        <v>19212.05</v>
      </c>
      <c r="EY45" s="56">
        <v>103092.08</v>
      </c>
      <c r="EZ45" s="56">
        <v>89563.44</v>
      </c>
      <c r="FA45" s="56">
        <v>1522315.17</v>
      </c>
      <c r="FB45" s="57">
        <v>455931.68</v>
      </c>
      <c r="FC45" s="56">
        <v>899627.18</v>
      </c>
      <c r="FD45" s="56">
        <v>153118.03</v>
      </c>
      <c r="FE45" s="56">
        <v>62925.33</v>
      </c>
      <c r="FF45" s="56">
        <v>68487.77</v>
      </c>
      <c r="FG45" s="56">
        <v>69406.48</v>
      </c>
      <c r="FH45" s="56">
        <v>108930.72</v>
      </c>
      <c r="FI45" s="56">
        <v>542348.28</v>
      </c>
      <c r="FJ45" s="56">
        <v>836381.7</v>
      </c>
      <c r="FK45" s="56">
        <v>900117.46</v>
      </c>
      <c r="FL45" s="56">
        <v>1775900.84</v>
      </c>
      <c r="FM45" s="56">
        <v>516897.45</v>
      </c>
      <c r="FN45" s="56">
        <v>3429327.89</v>
      </c>
      <c r="FO45" s="57">
        <v>610850.93000000005</v>
      </c>
      <c r="FP45" s="56">
        <v>730138.31</v>
      </c>
      <c r="FQ45" s="56">
        <v>397901.97</v>
      </c>
      <c r="FR45" s="56">
        <v>171983.93</v>
      </c>
      <c r="FS45" s="56">
        <v>70738.2</v>
      </c>
      <c r="FT45" s="57">
        <v>106268.9</v>
      </c>
      <c r="FU45" s="56">
        <v>288766.2</v>
      </c>
      <c r="FV45" s="56">
        <v>189342.5</v>
      </c>
      <c r="FW45" s="56">
        <v>47020.12</v>
      </c>
      <c r="FX45" s="56">
        <v>37968.07</v>
      </c>
      <c r="FY45" s="51"/>
      <c r="FZ45" s="50">
        <f>SUM(C45:FX45)</f>
        <v>241726665.77999988</v>
      </c>
      <c r="GA45" s="7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</row>
    <row r="46" spans="1:256" x14ac:dyDescent="0.35">
      <c r="A46" s="6" t="s">
        <v>498</v>
      </c>
      <c r="B46" s="7" t="s">
        <v>499</v>
      </c>
      <c r="C46" s="58">
        <v>1305696242.2427468</v>
      </c>
      <c r="D46" s="57">
        <v>4749246592.1562948</v>
      </c>
      <c r="E46" s="57">
        <v>1331992797.1862855</v>
      </c>
      <c r="F46" s="57">
        <v>3402267321.1184626</v>
      </c>
      <c r="G46" s="57">
        <v>555784895.11785531</v>
      </c>
      <c r="H46" s="57">
        <v>148550621.2759946</v>
      </c>
      <c r="I46" s="57">
        <v>1245146311.9055588</v>
      </c>
      <c r="J46" s="57">
        <v>194746510.17371976</v>
      </c>
      <c r="K46" s="57">
        <v>50867415.739144564</v>
      </c>
      <c r="L46" s="57">
        <v>919225410.28851771</v>
      </c>
      <c r="M46" s="57">
        <v>355636151.3090564</v>
      </c>
      <c r="N46" s="57">
        <v>9766329172.9921207</v>
      </c>
      <c r="O46" s="57">
        <v>2744410626.9114199</v>
      </c>
      <c r="P46" s="57">
        <v>57702722.69708696</v>
      </c>
      <c r="Q46" s="57">
        <v>5898301677.3230247</v>
      </c>
      <c r="R46" s="57">
        <v>75780226.290557757</v>
      </c>
      <c r="S46" s="57">
        <v>644427465.68477583</v>
      </c>
      <c r="T46" s="57">
        <v>27818055.016905263</v>
      </c>
      <c r="U46" s="57">
        <v>32323343.986766737</v>
      </c>
      <c r="V46" s="57">
        <v>39170384.513574667</v>
      </c>
      <c r="W46" s="57">
        <v>6964027.4445535513</v>
      </c>
      <c r="X46" s="57">
        <v>19529501.640535355</v>
      </c>
      <c r="Y46" s="57">
        <v>81116131.59723413</v>
      </c>
      <c r="Z46" s="57">
        <v>27891146.521534938</v>
      </c>
      <c r="AA46" s="57">
        <v>6733655973.2102833</v>
      </c>
      <c r="AB46" s="57">
        <v>10448329381.157505</v>
      </c>
      <c r="AC46" s="57">
        <v>464806019.09294927</v>
      </c>
      <c r="AD46" s="57">
        <v>514436106.09493911</v>
      </c>
      <c r="AE46" s="57">
        <v>51340500.690148465</v>
      </c>
      <c r="AF46" s="57">
        <v>96964988.395523056</v>
      </c>
      <c r="AG46" s="57">
        <v>366310097.98204201</v>
      </c>
      <c r="AH46" s="57">
        <v>47395638.527162485</v>
      </c>
      <c r="AI46" s="57">
        <v>12211862.153320959</v>
      </c>
      <c r="AJ46" s="57">
        <v>41903683.24641744</v>
      </c>
      <c r="AK46" s="57">
        <v>71549298.460295141</v>
      </c>
      <c r="AL46" s="57">
        <v>97309435.831785798</v>
      </c>
      <c r="AM46" s="57">
        <v>65819298.744276747</v>
      </c>
      <c r="AN46" s="57">
        <v>175217942.5474422</v>
      </c>
      <c r="AO46" s="57">
        <v>594903267.55319929</v>
      </c>
      <c r="AP46" s="57">
        <v>27523524872.632004</v>
      </c>
      <c r="AQ46" s="57">
        <v>96863650.130052358</v>
      </c>
      <c r="AR46" s="57">
        <v>11491557535.919291</v>
      </c>
      <c r="AS46" s="57">
        <v>4960033125.2252598</v>
      </c>
      <c r="AT46" s="57">
        <v>427384113.09022039</v>
      </c>
      <c r="AU46" s="57">
        <v>75802807.536785275</v>
      </c>
      <c r="AV46" s="57">
        <v>48011586.096291631</v>
      </c>
      <c r="AW46" s="57">
        <v>41520450.671934739</v>
      </c>
      <c r="AX46" s="57">
        <v>31692484.512095779</v>
      </c>
      <c r="AY46" s="57">
        <v>63507935.623850554</v>
      </c>
      <c r="AZ46" s="57">
        <v>1119658685.9759097</v>
      </c>
      <c r="BA46" s="57">
        <v>991778135.27021503</v>
      </c>
      <c r="BB46" s="57">
        <v>281722811.24729842</v>
      </c>
      <c r="BC46" s="57">
        <v>4691509797.8142319</v>
      </c>
      <c r="BD46" s="57">
        <v>608860361.88228142</v>
      </c>
      <c r="BE46" s="57">
        <v>210554376.98845774</v>
      </c>
      <c r="BF46" s="57">
        <v>3116170462.284029</v>
      </c>
      <c r="BG46" s="57">
        <v>68561031.874541849</v>
      </c>
      <c r="BH46" s="57">
        <v>85642596.049342602</v>
      </c>
      <c r="BI46" s="57">
        <v>57612529.97480078</v>
      </c>
      <c r="BJ46" s="57">
        <v>1038472642.2219651</v>
      </c>
      <c r="BK46" s="57">
        <v>2028375751.238703</v>
      </c>
      <c r="BL46" s="57">
        <v>8355102.6213154057</v>
      </c>
      <c r="BM46" s="57">
        <v>45361622.652051538</v>
      </c>
      <c r="BN46" s="57">
        <v>392970477.19344628</v>
      </c>
      <c r="BO46" s="57">
        <v>212962505.22446871</v>
      </c>
      <c r="BP46" s="57">
        <v>103667909.78711733</v>
      </c>
      <c r="BQ46" s="57">
        <v>2005943277.9821601</v>
      </c>
      <c r="BR46" s="57">
        <v>1185273569.4379902</v>
      </c>
      <c r="BS46" s="57">
        <v>929295602.51156425</v>
      </c>
      <c r="BT46" s="57">
        <v>493150404.3192243</v>
      </c>
      <c r="BU46" s="57">
        <v>176957520.42751509</v>
      </c>
      <c r="BV46" s="57">
        <v>1459224510.8405385</v>
      </c>
      <c r="BW46" s="57">
        <v>1184444644.2734756</v>
      </c>
      <c r="BX46" s="57">
        <v>65016576.532272905</v>
      </c>
      <c r="BY46" s="57">
        <v>141870770.03879368</v>
      </c>
      <c r="BZ46" s="57">
        <v>44665898.306306504</v>
      </c>
      <c r="CA46" s="57">
        <v>105111272.04433526</v>
      </c>
      <c r="CB46" s="57">
        <v>15092021294.711319</v>
      </c>
      <c r="CC46" s="57">
        <v>21861774.468732774</v>
      </c>
      <c r="CD46" s="57">
        <v>19801893.321522899</v>
      </c>
      <c r="CE46" s="57">
        <v>45308174.521622777</v>
      </c>
      <c r="CF46" s="57">
        <v>32181478.431827374</v>
      </c>
      <c r="CG46" s="57">
        <v>26424741.505534254</v>
      </c>
      <c r="CH46" s="57">
        <v>19116741.800740961</v>
      </c>
      <c r="CI46" s="57">
        <v>128048097.29582798</v>
      </c>
      <c r="CJ46" s="57">
        <v>415512423.79379725</v>
      </c>
      <c r="CK46" s="57">
        <v>1725308874.9277658</v>
      </c>
      <c r="CL46" s="57">
        <v>270120361.6300571</v>
      </c>
      <c r="CM46" s="57">
        <v>288759483.33213609</v>
      </c>
      <c r="CN46" s="57">
        <v>5498495168.5969486</v>
      </c>
      <c r="CO46" s="57">
        <v>3651359944.9349132</v>
      </c>
      <c r="CP46" s="57">
        <v>697897401.7661463</v>
      </c>
      <c r="CQ46" s="57">
        <v>184373785.9757604</v>
      </c>
      <c r="CR46" s="57">
        <v>166957956.90627494</v>
      </c>
      <c r="CS46" s="57">
        <v>60230541.489599749</v>
      </c>
      <c r="CT46" s="57">
        <v>66580088.168759875</v>
      </c>
      <c r="CU46" s="57">
        <v>20378446.43876164</v>
      </c>
      <c r="CV46" s="57">
        <v>25923512.197646029</v>
      </c>
      <c r="CW46" s="57">
        <v>76714122.079782531</v>
      </c>
      <c r="CX46" s="57">
        <v>92191729.505956948</v>
      </c>
      <c r="CY46" s="57">
        <v>6807622.5438689161</v>
      </c>
      <c r="CZ46" s="57">
        <v>267473876.08879709</v>
      </c>
      <c r="DA46" s="57">
        <v>50490845.670407586</v>
      </c>
      <c r="DB46" s="57">
        <v>44921559.313993469</v>
      </c>
      <c r="DC46" s="57">
        <v>63307509.867744319</v>
      </c>
      <c r="DD46" s="57">
        <v>299727192.16343522</v>
      </c>
      <c r="DE46" s="57">
        <v>177059047.94147083</v>
      </c>
      <c r="DF46" s="57">
        <v>2863542515.7302022</v>
      </c>
      <c r="DG46" s="57">
        <v>64394404.988104716</v>
      </c>
      <c r="DH46" s="57">
        <v>434408941.63278478</v>
      </c>
      <c r="DI46" s="57">
        <v>616435527.55161119</v>
      </c>
      <c r="DJ46" s="57">
        <v>70775346.163543805</v>
      </c>
      <c r="DK46" s="57">
        <v>66163893.049311966</v>
      </c>
      <c r="DL46" s="57">
        <v>923223783.22732472</v>
      </c>
      <c r="DM46" s="57">
        <v>28393965.509779416</v>
      </c>
      <c r="DN46" s="57">
        <v>288294144.25408137</v>
      </c>
      <c r="DO46" s="57">
        <v>389135023.99152112</v>
      </c>
      <c r="DP46" s="57">
        <v>34437042.722959042</v>
      </c>
      <c r="DQ46" s="57">
        <v>462248893.77707297</v>
      </c>
      <c r="DR46" s="57">
        <v>99679019.954838797</v>
      </c>
      <c r="DS46" s="57">
        <v>46216548.803725906</v>
      </c>
      <c r="DT46" s="57">
        <v>12468350.693886755</v>
      </c>
      <c r="DU46" s="57">
        <v>32723512.750193141</v>
      </c>
      <c r="DV46" s="57">
        <v>9880645.5173161086</v>
      </c>
      <c r="DW46" s="57">
        <v>24391256.871393256</v>
      </c>
      <c r="DX46" s="57">
        <v>113326696.33260198</v>
      </c>
      <c r="DY46" s="57">
        <v>213812067.78435436</v>
      </c>
      <c r="DZ46" s="57">
        <v>266319583.63619977</v>
      </c>
      <c r="EA46" s="57">
        <v>679947797.81768417</v>
      </c>
      <c r="EB46" s="57">
        <v>91484879.811492026</v>
      </c>
      <c r="EC46" s="57">
        <v>38896033.106009975</v>
      </c>
      <c r="ED46" s="57">
        <v>5746041089.9503155</v>
      </c>
      <c r="EE46" s="57">
        <v>18678995.327457182</v>
      </c>
      <c r="EF46" s="57">
        <v>108977683.93816161</v>
      </c>
      <c r="EG46" s="57">
        <v>32179596.964842666</v>
      </c>
      <c r="EH46" s="57">
        <v>15300061.943949183</v>
      </c>
      <c r="EI46" s="57">
        <v>1489025809.7278013</v>
      </c>
      <c r="EJ46" s="57">
        <v>1162079906.5049343</v>
      </c>
      <c r="EK46" s="57">
        <v>626366897.76244617</v>
      </c>
      <c r="EL46" s="57">
        <v>302696480.56513244</v>
      </c>
      <c r="EM46" s="57">
        <v>134045720.60997783</v>
      </c>
      <c r="EN46" s="57">
        <v>87649050.259471118</v>
      </c>
      <c r="EO46" s="57">
        <v>47080445.457710393</v>
      </c>
      <c r="EP46" s="57">
        <v>157513785.8059637</v>
      </c>
      <c r="EQ46" s="57">
        <v>1870666729.438868</v>
      </c>
      <c r="ER46" s="57">
        <v>146534711.44406331</v>
      </c>
      <c r="ES46" s="57">
        <v>38078764.80978176</v>
      </c>
      <c r="ET46" s="57">
        <v>51879068.95062118</v>
      </c>
      <c r="EU46" s="57">
        <v>46400711.60955479</v>
      </c>
      <c r="EV46" s="57">
        <v>83071073.872600242</v>
      </c>
      <c r="EW46" s="57">
        <v>1299456467.9955389</v>
      </c>
      <c r="EX46" s="57">
        <v>58558357.107936352</v>
      </c>
      <c r="EY46" s="57">
        <v>34661880.686614722</v>
      </c>
      <c r="EZ46" s="57">
        <v>30189143.518511873</v>
      </c>
      <c r="FA46" s="57">
        <v>3822820845.4955683</v>
      </c>
      <c r="FB46" s="57">
        <v>468453765.70902401</v>
      </c>
      <c r="FC46" s="57">
        <v>480636583.97292256</v>
      </c>
      <c r="FD46" s="57">
        <v>55487409.844442934</v>
      </c>
      <c r="FE46" s="57">
        <v>33510280.291959438</v>
      </c>
      <c r="FF46" s="57">
        <v>25154227.187433645</v>
      </c>
      <c r="FG46" s="57">
        <v>31634828.048201937</v>
      </c>
      <c r="FH46" s="57">
        <v>37750872.373193912</v>
      </c>
      <c r="FI46" s="57">
        <v>1425940849.8814337</v>
      </c>
      <c r="FJ46" s="57">
        <v>936148508.62764132</v>
      </c>
      <c r="FK46" s="57">
        <v>2051763798.8000009</v>
      </c>
      <c r="FL46" s="57">
        <v>2183526632.549953</v>
      </c>
      <c r="FM46" s="57">
        <v>1109121963.1013968</v>
      </c>
      <c r="FN46" s="57">
        <v>2966882131.8532023</v>
      </c>
      <c r="FO46" s="57">
        <v>2889173309.5959129</v>
      </c>
      <c r="FP46" s="57">
        <v>1490474238.8236609</v>
      </c>
      <c r="FQ46" s="57">
        <v>532616877.16823751</v>
      </c>
      <c r="FR46" s="57">
        <v>515762691.28785813</v>
      </c>
      <c r="FS46" s="57">
        <v>409653981.26364452</v>
      </c>
      <c r="FT46" s="57">
        <v>437340796.34784782</v>
      </c>
      <c r="FU46" s="57">
        <v>176153163.96613312</v>
      </c>
      <c r="FV46" s="57">
        <v>146388532.5925343</v>
      </c>
      <c r="FW46" s="57">
        <v>20757006.644010823</v>
      </c>
      <c r="FX46" s="57">
        <v>17627585.005548853</v>
      </c>
      <c r="FY46" s="51"/>
      <c r="FZ46" s="51">
        <f>SUM(C46:FX46)</f>
        <v>194334036535.02637</v>
      </c>
      <c r="GA46" s="51"/>
      <c r="GB46" s="51"/>
      <c r="GC46" s="51"/>
      <c r="GD46" s="51"/>
      <c r="GE46" s="51"/>
      <c r="GF46" s="51"/>
      <c r="GG46" s="7"/>
      <c r="GH46" s="7"/>
      <c r="GI46" s="7"/>
      <c r="GJ46" s="7"/>
      <c r="GK46" s="7"/>
      <c r="GL46" s="7"/>
      <c r="GM46" s="7"/>
    </row>
    <row r="47" spans="1:256" x14ac:dyDescent="0.35">
      <c r="A47" s="6" t="s">
        <v>500</v>
      </c>
      <c r="B47" s="28" t="s">
        <v>501</v>
      </c>
      <c r="C47" s="59">
        <v>2.7E-2</v>
      </c>
      <c r="D47" s="42">
        <v>2.7E-2</v>
      </c>
      <c r="E47" s="42">
        <v>2.7E-2</v>
      </c>
      <c r="F47" s="42">
        <v>2.7E-2</v>
      </c>
      <c r="G47" s="42">
        <v>2.5264999999999999E-2</v>
      </c>
      <c r="H47" s="42">
        <v>2.7E-2</v>
      </c>
      <c r="I47" s="42">
        <v>2.7E-2</v>
      </c>
      <c r="J47" s="42">
        <v>2.7E-2</v>
      </c>
      <c r="K47" s="42">
        <v>2.7E-2</v>
      </c>
      <c r="L47" s="42">
        <v>2.5895000000000001E-2</v>
      </c>
      <c r="M47" s="42">
        <v>2.4947E-2</v>
      </c>
      <c r="N47" s="42">
        <v>1.8755999999999998E-2</v>
      </c>
      <c r="O47" s="42">
        <v>2.7E-2</v>
      </c>
      <c r="P47" s="42">
        <v>2.7E-2</v>
      </c>
      <c r="Q47" s="42">
        <v>2.7E-2</v>
      </c>
      <c r="R47" s="42">
        <v>2.7E-2</v>
      </c>
      <c r="S47" s="42">
        <v>2.5014000000000002E-2</v>
      </c>
      <c r="T47" s="42">
        <v>2.3301000000000002E-2</v>
      </c>
      <c r="U47" s="42">
        <v>2.2801000000000002E-2</v>
      </c>
      <c r="V47" s="42">
        <v>2.7E-2</v>
      </c>
      <c r="W47" s="42">
        <v>2.7E-2</v>
      </c>
      <c r="X47" s="42">
        <v>1.4756000000000002E-2</v>
      </c>
      <c r="Y47" s="42">
        <v>2.3498000000000002E-2</v>
      </c>
      <c r="Z47" s="42">
        <v>2.2915000000000001E-2</v>
      </c>
      <c r="AA47" s="42">
        <v>2.7E-2</v>
      </c>
      <c r="AB47" s="42">
        <v>2.7E-2</v>
      </c>
      <c r="AC47" s="42">
        <v>1.9982E-2</v>
      </c>
      <c r="AD47" s="42">
        <v>1.8693000000000001E-2</v>
      </c>
      <c r="AE47" s="42">
        <v>1.1814000000000002E-2</v>
      </c>
      <c r="AF47" s="42">
        <v>1.0673999999999999E-2</v>
      </c>
      <c r="AG47" s="42">
        <v>1.2485E-2</v>
      </c>
      <c r="AH47" s="42">
        <v>2.1122999999999999E-2</v>
      </c>
      <c r="AI47" s="42">
        <v>2.7E-2</v>
      </c>
      <c r="AJ47" s="42">
        <v>2.2787999999999999E-2</v>
      </c>
      <c r="AK47" s="42">
        <v>2.0279999999999999E-2</v>
      </c>
      <c r="AL47" s="42">
        <v>2.7E-2</v>
      </c>
      <c r="AM47" s="42">
        <v>2.0449000000000002E-2</v>
      </c>
      <c r="AN47" s="42">
        <v>2.6903E-2</v>
      </c>
      <c r="AO47" s="42">
        <v>2.6656000000000003E-2</v>
      </c>
      <c r="AP47" s="42">
        <v>2.7E-2</v>
      </c>
      <c r="AQ47" s="42">
        <v>1.8685E-2</v>
      </c>
      <c r="AR47" s="42">
        <v>2.7E-2</v>
      </c>
      <c r="AS47" s="42">
        <v>1.2137999999999999E-2</v>
      </c>
      <c r="AT47" s="42">
        <v>2.7E-2</v>
      </c>
      <c r="AU47" s="42">
        <v>2.3188E-2</v>
      </c>
      <c r="AV47" s="42">
        <v>2.7E-2</v>
      </c>
      <c r="AW47" s="42">
        <v>2.4430999999999998E-2</v>
      </c>
      <c r="AX47" s="42">
        <v>2.0798000000000001E-2</v>
      </c>
      <c r="AY47" s="42">
        <v>2.7E-2</v>
      </c>
      <c r="AZ47" s="42">
        <v>1.5720000000000001E-2</v>
      </c>
      <c r="BA47" s="42">
        <v>2.5894E-2</v>
      </c>
      <c r="BB47" s="42">
        <v>2.3684E-2</v>
      </c>
      <c r="BC47" s="42">
        <v>2.0715000000000001E-2</v>
      </c>
      <c r="BD47" s="42">
        <v>2.7E-2</v>
      </c>
      <c r="BE47" s="42">
        <v>2.6816E-2</v>
      </c>
      <c r="BF47" s="42">
        <v>2.7E-2</v>
      </c>
      <c r="BG47" s="42">
        <v>2.7E-2</v>
      </c>
      <c r="BH47" s="42">
        <v>2.5419000000000001E-2</v>
      </c>
      <c r="BI47" s="42">
        <v>1.2433E-2</v>
      </c>
      <c r="BJ47" s="42">
        <v>2.7E-2</v>
      </c>
      <c r="BK47" s="42">
        <v>2.7E-2</v>
      </c>
      <c r="BL47" s="42">
        <v>2.7E-2</v>
      </c>
      <c r="BM47" s="42">
        <v>2.4834000000000002E-2</v>
      </c>
      <c r="BN47" s="42">
        <v>2.7E-2</v>
      </c>
      <c r="BO47" s="42">
        <v>1.9203000000000001E-2</v>
      </c>
      <c r="BP47" s="42">
        <v>2.5702000000000003E-2</v>
      </c>
      <c r="BQ47" s="42">
        <v>2.5759000000000001E-2</v>
      </c>
      <c r="BR47" s="42">
        <v>8.6999999999999994E-3</v>
      </c>
      <c r="BS47" s="42">
        <v>4.3949999999999996E-3</v>
      </c>
      <c r="BT47" s="42">
        <v>6.6509999999999998E-3</v>
      </c>
      <c r="BU47" s="42">
        <v>1.3811E-2</v>
      </c>
      <c r="BV47" s="42">
        <v>1.1258000000000001E-2</v>
      </c>
      <c r="BW47" s="42">
        <v>1.5736E-2</v>
      </c>
      <c r="BX47" s="42">
        <v>1.9067000000000001E-2</v>
      </c>
      <c r="BY47" s="42">
        <v>2.7E-2</v>
      </c>
      <c r="BZ47" s="42">
        <v>2.7E-2</v>
      </c>
      <c r="CA47" s="42">
        <v>2.3040999999999999E-2</v>
      </c>
      <c r="CB47" s="42">
        <v>2.7E-2</v>
      </c>
      <c r="CC47" s="42">
        <v>2.6199E-2</v>
      </c>
      <c r="CD47" s="42">
        <v>2.3519999999999999E-2</v>
      </c>
      <c r="CE47" s="42">
        <v>2.7E-2</v>
      </c>
      <c r="CF47" s="42">
        <v>2.4334000000000001E-2</v>
      </c>
      <c r="CG47" s="42">
        <v>2.7E-2</v>
      </c>
      <c r="CH47" s="42">
        <v>2.6187999999999999E-2</v>
      </c>
      <c r="CI47" s="42">
        <v>2.7E-2</v>
      </c>
      <c r="CJ47" s="42">
        <v>2.6513999999999999E-2</v>
      </c>
      <c r="CK47" s="42">
        <v>1.0600999999999999E-2</v>
      </c>
      <c r="CL47" s="42">
        <v>1.2229E-2</v>
      </c>
      <c r="CM47" s="42">
        <v>6.2740000000000001E-3</v>
      </c>
      <c r="CN47" s="42">
        <v>2.7E-2</v>
      </c>
      <c r="CO47" s="42">
        <v>2.6360000000000001E-2</v>
      </c>
      <c r="CP47" s="42">
        <v>2.0548999999999998E-2</v>
      </c>
      <c r="CQ47" s="42">
        <v>1.6427000000000001E-2</v>
      </c>
      <c r="CR47" s="42">
        <v>4.169E-3</v>
      </c>
      <c r="CS47" s="42">
        <v>2.6658000000000001E-2</v>
      </c>
      <c r="CT47" s="42">
        <v>1.252E-2</v>
      </c>
      <c r="CU47" s="42">
        <v>2.3616000000000002E-2</v>
      </c>
      <c r="CV47" s="42">
        <v>1.4978999999999999E-2</v>
      </c>
      <c r="CW47" s="42">
        <v>1.7378999999999999E-2</v>
      </c>
      <c r="CX47" s="42">
        <v>2.5824E-2</v>
      </c>
      <c r="CY47" s="42">
        <v>2.7E-2</v>
      </c>
      <c r="CZ47" s="42">
        <v>2.7E-2</v>
      </c>
      <c r="DA47" s="42">
        <v>2.7E-2</v>
      </c>
      <c r="DB47" s="42">
        <v>2.7E-2</v>
      </c>
      <c r="DC47" s="42">
        <v>2.1418E-2</v>
      </c>
      <c r="DD47" s="42">
        <v>3.4299999999999999E-3</v>
      </c>
      <c r="DE47" s="42">
        <v>1.1894999999999999E-2</v>
      </c>
      <c r="DF47" s="42">
        <v>2.7E-2</v>
      </c>
      <c r="DG47" s="42">
        <v>2.4453000000000003E-2</v>
      </c>
      <c r="DH47" s="42">
        <v>2.4516E-2</v>
      </c>
      <c r="DI47" s="42">
        <v>2.2845000000000001E-2</v>
      </c>
      <c r="DJ47" s="42">
        <v>2.4883000000000002E-2</v>
      </c>
      <c r="DK47" s="42">
        <v>1.9658000000000002E-2</v>
      </c>
      <c r="DL47" s="42">
        <v>2.5967E-2</v>
      </c>
      <c r="DM47" s="42">
        <v>2.3899E-2</v>
      </c>
      <c r="DN47" s="42">
        <v>2.7E-2</v>
      </c>
      <c r="DO47" s="42">
        <v>2.7E-2</v>
      </c>
      <c r="DP47" s="42">
        <v>2.7E-2</v>
      </c>
      <c r="DQ47" s="42">
        <v>2.2880000000000001E-2</v>
      </c>
      <c r="DR47" s="42">
        <v>2.7E-2</v>
      </c>
      <c r="DS47" s="42">
        <v>2.7E-2</v>
      </c>
      <c r="DT47" s="42">
        <v>2.5729000000000002E-2</v>
      </c>
      <c r="DU47" s="42">
        <v>2.7E-2</v>
      </c>
      <c r="DV47" s="42">
        <v>2.7E-2</v>
      </c>
      <c r="DW47" s="42">
        <v>2.5996999999999999E-2</v>
      </c>
      <c r="DX47" s="42">
        <v>2.2931E-2</v>
      </c>
      <c r="DY47" s="42">
        <v>1.6928000000000002E-2</v>
      </c>
      <c r="DZ47" s="42">
        <v>2.1662000000000001E-2</v>
      </c>
      <c r="EA47" s="42">
        <v>1.2173E-2</v>
      </c>
      <c r="EB47" s="42">
        <v>2.7E-2</v>
      </c>
      <c r="EC47" s="42">
        <v>2.7E-2</v>
      </c>
      <c r="ED47" s="42">
        <v>4.4120000000000001E-3</v>
      </c>
      <c r="EE47" s="42">
        <v>2.7E-2</v>
      </c>
      <c r="EF47" s="42">
        <v>2.3595000000000001E-2</v>
      </c>
      <c r="EG47" s="42">
        <v>2.7E-2</v>
      </c>
      <c r="EH47" s="42">
        <v>2.7E-2</v>
      </c>
      <c r="EI47" s="42">
        <v>2.7E-2</v>
      </c>
      <c r="EJ47" s="42">
        <v>2.7E-2</v>
      </c>
      <c r="EK47" s="42">
        <v>5.7670000000000004E-3</v>
      </c>
      <c r="EL47" s="42">
        <v>6.1159999999999999E-3</v>
      </c>
      <c r="EM47" s="42">
        <v>2.0308E-2</v>
      </c>
      <c r="EN47" s="42">
        <v>2.7E-2</v>
      </c>
      <c r="EO47" s="42">
        <v>2.7E-2</v>
      </c>
      <c r="EP47" s="42">
        <v>2.4586E-2</v>
      </c>
      <c r="EQ47" s="42">
        <v>5.8780000000000004E-3</v>
      </c>
      <c r="ER47" s="42">
        <v>2.1283E-2</v>
      </c>
      <c r="ES47" s="42">
        <v>2.7E-2</v>
      </c>
      <c r="ET47" s="42">
        <v>2.7E-2</v>
      </c>
      <c r="EU47" s="42">
        <v>2.7E-2</v>
      </c>
      <c r="EV47" s="42">
        <v>1.4964999999999999E-2</v>
      </c>
      <c r="EW47" s="42">
        <v>7.2810000000000001E-3</v>
      </c>
      <c r="EX47" s="42">
        <v>7.9100000000000004E-3</v>
      </c>
      <c r="EY47" s="42">
        <v>2.7E-2</v>
      </c>
      <c r="EZ47" s="42">
        <v>2.6942000000000001E-2</v>
      </c>
      <c r="FA47" s="42">
        <v>1.0666E-2</v>
      </c>
      <c r="FB47" s="42">
        <v>9.6240000000000006E-3</v>
      </c>
      <c r="FC47" s="42">
        <v>2.6550000000000001E-2</v>
      </c>
      <c r="FD47" s="42">
        <v>2.7E-2</v>
      </c>
      <c r="FE47" s="42">
        <v>1.8180999999999999E-2</v>
      </c>
      <c r="FF47" s="42">
        <v>2.7E-2</v>
      </c>
      <c r="FG47" s="42">
        <v>2.7E-2</v>
      </c>
      <c r="FH47" s="42">
        <v>2.3772000000000001E-2</v>
      </c>
      <c r="FI47" s="42">
        <v>9.0800000000000013E-3</v>
      </c>
      <c r="FJ47" s="42">
        <v>1.5012999999999999E-2</v>
      </c>
      <c r="FK47" s="42">
        <v>1.0845E-2</v>
      </c>
      <c r="FL47" s="42">
        <v>2.7E-2</v>
      </c>
      <c r="FM47" s="42">
        <v>2.2414E-2</v>
      </c>
      <c r="FN47" s="42">
        <v>2.7E-2</v>
      </c>
      <c r="FO47" s="42">
        <v>5.6239999999999997E-3</v>
      </c>
      <c r="FP47" s="42">
        <v>1.2142999999999999E-2</v>
      </c>
      <c r="FQ47" s="42">
        <v>2.0879999999999999E-2</v>
      </c>
      <c r="FR47" s="42">
        <v>6.5710000000000005E-3</v>
      </c>
      <c r="FS47" s="42">
        <v>5.0679999999999996E-3</v>
      </c>
      <c r="FT47" s="42">
        <v>4.2929999999999999E-3</v>
      </c>
      <c r="FU47" s="42">
        <v>2.2345E-2</v>
      </c>
      <c r="FV47" s="42">
        <v>1.9032E-2</v>
      </c>
      <c r="FW47" s="42">
        <v>2.5498E-2</v>
      </c>
      <c r="FX47" s="42">
        <v>2.3675000000000002E-2</v>
      </c>
      <c r="FY47" s="42"/>
      <c r="FZ47" s="60">
        <f>SUM(C47:FX47)*1000</f>
        <v>3851.9940000000033</v>
      </c>
      <c r="GA47" s="7"/>
      <c r="GB47" s="7"/>
      <c r="GC47" s="7"/>
      <c r="GD47" s="7"/>
      <c r="GE47" s="7"/>
      <c r="GF47" s="7"/>
      <c r="GG47" s="11"/>
      <c r="GH47" s="28"/>
      <c r="GI47" s="28"/>
      <c r="GJ47" s="28"/>
      <c r="GK47" s="28"/>
      <c r="GL47" s="28"/>
      <c r="GM47" s="28"/>
    </row>
    <row r="48" spans="1:256" x14ac:dyDescent="0.35">
      <c r="A48" s="61" t="s">
        <v>502</v>
      </c>
      <c r="B48" s="7" t="s">
        <v>503</v>
      </c>
      <c r="C48" s="9">
        <v>999999999</v>
      </c>
      <c r="D48" s="7">
        <v>999999999</v>
      </c>
      <c r="E48" s="7">
        <v>999999999</v>
      </c>
      <c r="F48" s="7">
        <v>999999999</v>
      </c>
      <c r="G48" s="7">
        <v>999999999</v>
      </c>
      <c r="H48" s="7">
        <v>999999999</v>
      </c>
      <c r="I48" s="7">
        <v>999999999</v>
      </c>
      <c r="J48" s="7">
        <v>999999999</v>
      </c>
      <c r="K48" s="7">
        <v>999999999</v>
      </c>
      <c r="L48" s="7">
        <v>999999999</v>
      </c>
      <c r="M48" s="7">
        <v>999999999</v>
      </c>
      <c r="N48" s="7">
        <v>999999999</v>
      </c>
      <c r="O48" s="7">
        <v>999999999</v>
      </c>
      <c r="P48" s="7">
        <v>999999999</v>
      </c>
      <c r="Q48" s="7">
        <v>999999999</v>
      </c>
      <c r="R48" s="7">
        <v>999999999</v>
      </c>
      <c r="S48" s="7">
        <v>999999999</v>
      </c>
      <c r="T48" s="7">
        <v>999999999</v>
      </c>
      <c r="U48" s="7">
        <v>999999999</v>
      </c>
      <c r="V48" s="7">
        <v>999999999</v>
      </c>
      <c r="W48" s="7">
        <v>999999999</v>
      </c>
      <c r="X48" s="7">
        <v>999999999</v>
      </c>
      <c r="Y48" s="7">
        <v>999999999</v>
      </c>
      <c r="Z48" s="7">
        <v>999999999</v>
      </c>
      <c r="AA48" s="7">
        <v>999999999</v>
      </c>
      <c r="AB48" s="7">
        <v>999999999</v>
      </c>
      <c r="AC48" s="7">
        <v>999999999</v>
      </c>
      <c r="AD48" s="7">
        <v>999999999</v>
      </c>
      <c r="AE48" s="7">
        <v>999999999</v>
      </c>
      <c r="AF48" s="7">
        <v>999999999</v>
      </c>
      <c r="AG48" s="7">
        <v>999999999</v>
      </c>
      <c r="AH48" s="7">
        <v>999999999</v>
      </c>
      <c r="AI48" s="7">
        <v>999999999</v>
      </c>
      <c r="AJ48" s="7">
        <v>999999999</v>
      </c>
      <c r="AK48" s="7">
        <v>999999999</v>
      </c>
      <c r="AL48" s="7">
        <v>999999999</v>
      </c>
      <c r="AM48" s="7">
        <v>999999999</v>
      </c>
      <c r="AN48" s="7">
        <v>999999999</v>
      </c>
      <c r="AO48" s="7">
        <v>999999999</v>
      </c>
      <c r="AP48" s="7">
        <v>999999999</v>
      </c>
      <c r="AQ48" s="7">
        <v>999999999</v>
      </c>
      <c r="AR48" s="7">
        <v>999999999</v>
      </c>
      <c r="AS48" s="7">
        <v>999999999</v>
      </c>
      <c r="AT48" s="7">
        <v>999999999</v>
      </c>
      <c r="AU48" s="7">
        <v>999999999</v>
      </c>
      <c r="AV48" s="7">
        <v>999999999</v>
      </c>
      <c r="AW48" s="7">
        <v>999999999</v>
      </c>
      <c r="AX48" s="7">
        <v>999999999</v>
      </c>
      <c r="AY48" s="7">
        <v>999999999</v>
      </c>
      <c r="AZ48" s="7">
        <v>10783078.660301581</v>
      </c>
      <c r="BA48" s="7">
        <v>999999999</v>
      </c>
      <c r="BB48" s="7">
        <v>999999999</v>
      </c>
      <c r="BC48" s="7">
        <v>999999999</v>
      </c>
      <c r="BD48" s="7">
        <v>999999999</v>
      </c>
      <c r="BE48" s="7">
        <v>999999999</v>
      </c>
      <c r="BF48" s="7">
        <v>999999999</v>
      </c>
      <c r="BG48" s="7">
        <v>999999999</v>
      </c>
      <c r="BH48" s="7">
        <v>999999999</v>
      </c>
      <c r="BI48" s="7">
        <v>999999999</v>
      </c>
      <c r="BJ48" s="7">
        <v>999999999</v>
      </c>
      <c r="BK48" s="7">
        <v>999999999</v>
      </c>
      <c r="BL48" s="7">
        <v>999999999</v>
      </c>
      <c r="BM48" s="7">
        <v>999999999</v>
      </c>
      <c r="BN48" s="7">
        <v>999999999</v>
      </c>
      <c r="BO48" s="7">
        <v>999999999</v>
      </c>
      <c r="BP48" s="7">
        <v>999999999</v>
      </c>
      <c r="BQ48" s="7">
        <v>999999999</v>
      </c>
      <c r="BR48" s="7">
        <v>999999999</v>
      </c>
      <c r="BS48" s="7">
        <v>999999999</v>
      </c>
      <c r="BT48" s="7">
        <v>999999999</v>
      </c>
      <c r="BU48" s="7">
        <v>999999999</v>
      </c>
      <c r="BV48" s="7">
        <v>999999999</v>
      </c>
      <c r="BW48" s="7">
        <v>999999999</v>
      </c>
      <c r="BX48" s="7">
        <v>999999999</v>
      </c>
      <c r="BY48" s="7">
        <v>999999999</v>
      </c>
      <c r="BZ48" s="7">
        <v>999999999</v>
      </c>
      <c r="CA48" s="7">
        <v>999999999</v>
      </c>
      <c r="CB48" s="7">
        <v>999999999</v>
      </c>
      <c r="CC48" s="7">
        <v>999999999</v>
      </c>
      <c r="CD48" s="7">
        <v>999999999</v>
      </c>
      <c r="CE48" s="7">
        <v>999999999</v>
      </c>
      <c r="CF48" s="7">
        <v>999999999</v>
      </c>
      <c r="CG48" s="7">
        <v>999999999</v>
      </c>
      <c r="CH48" s="7">
        <v>999999999</v>
      </c>
      <c r="CI48" s="7">
        <v>999999999</v>
      </c>
      <c r="CJ48" s="7">
        <v>999999999</v>
      </c>
      <c r="CK48" s="7">
        <v>999999999</v>
      </c>
      <c r="CL48" s="7">
        <v>999999999</v>
      </c>
      <c r="CM48" s="7">
        <v>999999999</v>
      </c>
      <c r="CN48" s="7">
        <v>999999999</v>
      </c>
      <c r="CO48" s="7">
        <v>999999999</v>
      </c>
      <c r="CP48" s="7">
        <v>999999999</v>
      </c>
      <c r="CQ48" s="7">
        <v>999999999</v>
      </c>
      <c r="CR48" s="7">
        <v>999999999</v>
      </c>
      <c r="CS48" s="7">
        <v>999999999</v>
      </c>
      <c r="CT48" s="7">
        <v>999999999</v>
      </c>
      <c r="CU48" s="7">
        <v>999999999</v>
      </c>
      <c r="CV48" s="7">
        <v>999999999</v>
      </c>
      <c r="CW48" s="7">
        <v>999999999</v>
      </c>
      <c r="CX48" s="7">
        <v>999999999</v>
      </c>
      <c r="CY48" s="7">
        <v>999999999</v>
      </c>
      <c r="CZ48" s="7">
        <v>999999999</v>
      </c>
      <c r="DA48" s="7">
        <v>999999999</v>
      </c>
      <c r="DB48" s="7">
        <v>999999999</v>
      </c>
      <c r="DC48" s="7">
        <v>999999999</v>
      </c>
      <c r="DD48" s="7">
        <v>999999999</v>
      </c>
      <c r="DE48" s="7">
        <v>999999999</v>
      </c>
      <c r="DF48" s="7">
        <v>999999999</v>
      </c>
      <c r="DG48" s="7">
        <v>999999999</v>
      </c>
      <c r="DH48" s="7">
        <v>999999999</v>
      </c>
      <c r="DI48" s="7">
        <v>999999999</v>
      </c>
      <c r="DJ48" s="7">
        <v>999999999</v>
      </c>
      <c r="DK48" s="7">
        <v>999999999</v>
      </c>
      <c r="DL48" s="7">
        <v>999999999</v>
      </c>
      <c r="DM48" s="7">
        <v>999999999</v>
      </c>
      <c r="DN48" s="7">
        <v>999999999</v>
      </c>
      <c r="DO48" s="7">
        <v>999999999</v>
      </c>
      <c r="DP48" s="7">
        <v>999999999</v>
      </c>
      <c r="DQ48" s="7">
        <v>999999999</v>
      </c>
      <c r="DR48" s="7">
        <v>999999999</v>
      </c>
      <c r="DS48" s="7">
        <v>999999999</v>
      </c>
      <c r="DT48" s="7">
        <v>999999999</v>
      </c>
      <c r="DU48" s="7">
        <v>999999999</v>
      </c>
      <c r="DV48" s="7">
        <v>999999999</v>
      </c>
      <c r="DW48" s="7">
        <v>999999999</v>
      </c>
      <c r="DX48" s="7">
        <v>999999999</v>
      </c>
      <c r="DY48" s="7">
        <v>999999999</v>
      </c>
      <c r="DZ48" s="7">
        <v>999999999</v>
      </c>
      <c r="EA48" s="7">
        <v>999999999</v>
      </c>
      <c r="EB48" s="7">
        <v>999999999</v>
      </c>
      <c r="EC48" s="7">
        <v>999999999</v>
      </c>
      <c r="ED48" s="7">
        <v>999999999</v>
      </c>
      <c r="EE48" s="7">
        <v>999999999</v>
      </c>
      <c r="EF48" s="7">
        <v>999999999</v>
      </c>
      <c r="EG48" s="7">
        <v>999999999</v>
      </c>
      <c r="EH48" s="7">
        <v>999999999</v>
      </c>
      <c r="EI48" s="7">
        <v>999999999</v>
      </c>
      <c r="EJ48" s="7">
        <v>999999999</v>
      </c>
      <c r="EK48" s="7">
        <v>999999999</v>
      </c>
      <c r="EL48" s="7">
        <v>999999999</v>
      </c>
      <c r="EM48" s="7">
        <v>999999999</v>
      </c>
      <c r="EN48" s="7">
        <v>999999999</v>
      </c>
      <c r="EO48" s="7">
        <v>999999999</v>
      </c>
      <c r="EP48" s="7">
        <v>999999999</v>
      </c>
      <c r="EQ48" s="7">
        <v>9909825.1697521377</v>
      </c>
      <c r="ER48" s="7">
        <v>999999999</v>
      </c>
      <c r="ES48" s="7">
        <v>999999999</v>
      </c>
      <c r="ET48" s="7">
        <v>999999999</v>
      </c>
      <c r="EU48" s="7">
        <v>999999999</v>
      </c>
      <c r="EV48" s="7">
        <v>999999999</v>
      </c>
      <c r="EW48" s="7">
        <v>999999999</v>
      </c>
      <c r="EX48" s="7">
        <v>999999999</v>
      </c>
      <c r="EY48" s="7">
        <v>999999999</v>
      </c>
      <c r="EZ48" s="7">
        <v>999999999</v>
      </c>
      <c r="FA48" s="7">
        <v>999999999</v>
      </c>
      <c r="FB48" s="7">
        <v>999999999</v>
      </c>
      <c r="FC48" s="7">
        <v>999999999</v>
      </c>
      <c r="FD48" s="7">
        <v>999999999</v>
      </c>
      <c r="FE48" s="7">
        <v>999999999</v>
      </c>
      <c r="FF48" s="7">
        <v>999999999</v>
      </c>
      <c r="FG48" s="7">
        <v>999999999</v>
      </c>
      <c r="FH48" s="7">
        <v>999999999</v>
      </c>
      <c r="FI48" s="7">
        <v>999999999</v>
      </c>
      <c r="FJ48" s="7">
        <v>999999999</v>
      </c>
      <c r="FK48" s="7">
        <v>999999999</v>
      </c>
      <c r="FL48" s="7">
        <v>999999999</v>
      </c>
      <c r="FM48" s="7">
        <v>999999999</v>
      </c>
      <c r="FN48" s="7">
        <v>999999999</v>
      </c>
      <c r="FO48" s="7">
        <v>999999999</v>
      </c>
      <c r="FP48" s="7">
        <v>999999999</v>
      </c>
      <c r="FQ48" s="7">
        <v>999999999</v>
      </c>
      <c r="FR48" s="7">
        <v>999999999</v>
      </c>
      <c r="FS48" s="7">
        <v>999999999</v>
      </c>
      <c r="FT48" s="7">
        <v>999999999</v>
      </c>
      <c r="FU48" s="7">
        <v>999999999</v>
      </c>
      <c r="FV48" s="7">
        <v>999999999</v>
      </c>
      <c r="FW48" s="7">
        <v>999999999</v>
      </c>
      <c r="FX48" s="7">
        <v>999999999</v>
      </c>
      <c r="FY48" s="7"/>
      <c r="FZ48" s="51">
        <f>SUM(C48:FX48)</f>
        <v>176020692727.83005</v>
      </c>
      <c r="GA48" s="7"/>
      <c r="GB48" s="51"/>
      <c r="GC48" s="51"/>
      <c r="GD48" s="51"/>
      <c r="GE48" s="51"/>
      <c r="GF48" s="51"/>
      <c r="GG48" s="7"/>
      <c r="GH48" s="7"/>
      <c r="GI48" s="7"/>
      <c r="GJ48" s="7"/>
      <c r="GK48" s="7"/>
      <c r="GL48" s="7"/>
      <c r="GM48" s="7"/>
    </row>
    <row r="49" spans="1:256" x14ac:dyDescent="0.3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 t="s">
        <v>2</v>
      </c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62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 t="s">
        <v>2</v>
      </c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</row>
    <row r="50" spans="1:256" x14ac:dyDescent="0.35">
      <c r="A50" s="7"/>
      <c r="B50" s="43" t="s">
        <v>504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</row>
    <row r="51" spans="1:256" x14ac:dyDescent="0.35">
      <c r="A51" s="6" t="s">
        <v>505</v>
      </c>
      <c r="B51" s="7" t="s">
        <v>506</v>
      </c>
      <c r="C51" s="9">
        <v>72225443.189999998</v>
      </c>
      <c r="D51" s="7">
        <v>430377415.88</v>
      </c>
      <c r="E51" s="7">
        <v>70558702.670000002</v>
      </c>
      <c r="F51" s="7">
        <v>244845510.41999999</v>
      </c>
      <c r="G51" s="7">
        <v>17348871.469999999</v>
      </c>
      <c r="H51" s="7">
        <v>12444842.1</v>
      </c>
      <c r="I51" s="7">
        <v>98542346.109999999</v>
      </c>
      <c r="J51" s="7">
        <v>23005070.420000002</v>
      </c>
      <c r="K51" s="7">
        <v>3999988.45</v>
      </c>
      <c r="L51" s="7">
        <v>25394533.5</v>
      </c>
      <c r="M51" s="7">
        <v>13468737.029999999</v>
      </c>
      <c r="N51" s="7">
        <v>562335337.53999996</v>
      </c>
      <c r="O51" s="7">
        <v>139764829.44999999</v>
      </c>
      <c r="P51" s="7">
        <v>4946935.5</v>
      </c>
      <c r="Q51" s="7">
        <v>443274217.29000002</v>
      </c>
      <c r="R51" s="7">
        <v>63508387.649999999</v>
      </c>
      <c r="S51" s="7">
        <v>17992781.960000001</v>
      </c>
      <c r="T51" s="7">
        <v>3025903.33</v>
      </c>
      <c r="U51" s="7">
        <v>1161742.24</v>
      </c>
      <c r="V51" s="7">
        <v>3931927.29</v>
      </c>
      <c r="W51" s="7">
        <v>3433578.72</v>
      </c>
      <c r="X51" s="7">
        <v>1059857.6599999999</v>
      </c>
      <c r="Y51" s="7">
        <v>10558833.970000001</v>
      </c>
      <c r="Z51" s="7">
        <v>3530879.47</v>
      </c>
      <c r="AA51" s="7">
        <v>327337458.30000001</v>
      </c>
      <c r="AB51" s="7">
        <v>298593371.56</v>
      </c>
      <c r="AC51" s="7">
        <v>10369637.310000001</v>
      </c>
      <c r="AD51" s="7">
        <v>14859962.42</v>
      </c>
      <c r="AE51" s="7">
        <v>1913049.93</v>
      </c>
      <c r="AF51" s="7">
        <v>3131922.74</v>
      </c>
      <c r="AG51" s="7">
        <v>7430644.4400000004</v>
      </c>
      <c r="AH51" s="7">
        <v>10894529.74</v>
      </c>
      <c r="AI51" s="7">
        <v>4958540.28</v>
      </c>
      <c r="AJ51" s="7">
        <v>3130997.82</v>
      </c>
      <c r="AK51" s="7">
        <v>3251395.59</v>
      </c>
      <c r="AL51" s="7">
        <v>4119445.99</v>
      </c>
      <c r="AM51" s="7">
        <v>4995277.1500000004</v>
      </c>
      <c r="AN51" s="7">
        <v>4595356.92</v>
      </c>
      <c r="AO51" s="7">
        <v>47005121.740000002</v>
      </c>
      <c r="AP51" s="7">
        <v>946359094.11000001</v>
      </c>
      <c r="AQ51" s="7">
        <v>3954193.91</v>
      </c>
      <c r="AR51" s="7">
        <v>664896516.5</v>
      </c>
      <c r="AS51" s="7">
        <v>75843323.340000004</v>
      </c>
      <c r="AT51" s="7">
        <v>24877667.48</v>
      </c>
      <c r="AU51" s="7">
        <v>4413146.24</v>
      </c>
      <c r="AV51" s="7">
        <v>4667979.7699999996</v>
      </c>
      <c r="AW51" s="7">
        <v>4091537.9</v>
      </c>
      <c r="AX51" s="7">
        <v>1553475.09</v>
      </c>
      <c r="AY51" s="7">
        <v>5581936.5199999996</v>
      </c>
      <c r="AZ51" s="7">
        <v>137242438.63999999</v>
      </c>
      <c r="BA51" s="7">
        <v>95077896.5</v>
      </c>
      <c r="BB51" s="7">
        <v>80574775.75</v>
      </c>
      <c r="BC51" s="7">
        <v>282971290.93000001</v>
      </c>
      <c r="BD51" s="7">
        <v>37098370.640000001</v>
      </c>
      <c r="BE51" s="7">
        <v>14329457.960000001</v>
      </c>
      <c r="BF51" s="7">
        <v>261766920.91999999</v>
      </c>
      <c r="BG51" s="7">
        <v>10866858.25</v>
      </c>
      <c r="BH51" s="7">
        <v>7062954.5800000001</v>
      </c>
      <c r="BI51" s="7">
        <v>4227395.8</v>
      </c>
      <c r="BJ51" s="7">
        <v>64719696.420000002</v>
      </c>
      <c r="BK51" s="7">
        <v>314600707.14999998</v>
      </c>
      <c r="BL51" s="7">
        <v>2450693.84</v>
      </c>
      <c r="BM51" s="7">
        <v>5066707.46</v>
      </c>
      <c r="BN51" s="7">
        <v>33933308.479999997</v>
      </c>
      <c r="BO51" s="7">
        <v>13905792.810000001</v>
      </c>
      <c r="BP51" s="7">
        <v>3294924.2</v>
      </c>
      <c r="BQ51" s="7">
        <v>67702048.359999999</v>
      </c>
      <c r="BR51" s="7">
        <v>46722410.539999999</v>
      </c>
      <c r="BS51" s="7">
        <v>13452288.17</v>
      </c>
      <c r="BT51" s="7">
        <v>5423377.0899999999</v>
      </c>
      <c r="BU51" s="7">
        <v>5522574.6100000003</v>
      </c>
      <c r="BV51" s="7">
        <v>13576300.4</v>
      </c>
      <c r="BW51" s="7">
        <v>21478613.25</v>
      </c>
      <c r="BX51" s="7">
        <v>1620405.31</v>
      </c>
      <c r="BY51" s="7">
        <v>5529200.6100000003</v>
      </c>
      <c r="BZ51" s="7">
        <v>3408168.08</v>
      </c>
      <c r="CA51" s="7">
        <v>2936115.31</v>
      </c>
      <c r="CB51" s="7">
        <v>805022082.52999997</v>
      </c>
      <c r="CC51" s="7">
        <v>3282593.38</v>
      </c>
      <c r="CD51" s="7">
        <v>3241087.15</v>
      </c>
      <c r="CE51" s="7">
        <v>2814070.95</v>
      </c>
      <c r="CF51" s="7">
        <v>2337021.67</v>
      </c>
      <c r="CG51" s="7">
        <v>3417682.2</v>
      </c>
      <c r="CH51" s="7">
        <v>2150336.34</v>
      </c>
      <c r="CI51" s="7">
        <v>7916031.3399999999</v>
      </c>
      <c r="CJ51" s="7">
        <v>10679861.119999999</v>
      </c>
      <c r="CK51" s="7">
        <v>60797600.640000001</v>
      </c>
      <c r="CL51" s="7">
        <v>14765318.27</v>
      </c>
      <c r="CM51" s="7">
        <v>9023749.3200000003</v>
      </c>
      <c r="CN51" s="7">
        <v>335002462.63999999</v>
      </c>
      <c r="CO51" s="7">
        <v>151393185.50999999</v>
      </c>
      <c r="CP51" s="7">
        <v>11620330.720000001</v>
      </c>
      <c r="CQ51" s="7">
        <v>9747395.7699999996</v>
      </c>
      <c r="CR51" s="7">
        <v>3758831.73</v>
      </c>
      <c r="CS51" s="7">
        <v>4390796.87</v>
      </c>
      <c r="CT51" s="7">
        <v>2135019.34</v>
      </c>
      <c r="CU51" s="7">
        <v>4272068.5599999996</v>
      </c>
      <c r="CV51" s="7">
        <v>995989.57</v>
      </c>
      <c r="CW51" s="7">
        <v>3492858.88</v>
      </c>
      <c r="CX51" s="7">
        <v>5627096.8700000001</v>
      </c>
      <c r="CY51" s="7">
        <v>1078636.19</v>
      </c>
      <c r="CZ51" s="7">
        <v>20302331.23</v>
      </c>
      <c r="DA51" s="7">
        <v>3375932.94</v>
      </c>
      <c r="DB51" s="7">
        <v>4475640.01</v>
      </c>
      <c r="DC51" s="7">
        <v>3185469.79</v>
      </c>
      <c r="DD51" s="7">
        <v>3031083.9</v>
      </c>
      <c r="DE51" s="7">
        <v>4420160.03</v>
      </c>
      <c r="DF51" s="7">
        <v>220024386.97999999</v>
      </c>
      <c r="DG51" s="7">
        <v>2048529.01</v>
      </c>
      <c r="DH51" s="7">
        <v>19948796.43</v>
      </c>
      <c r="DI51" s="7">
        <v>26410194.329999998</v>
      </c>
      <c r="DJ51" s="7">
        <v>7451121.25</v>
      </c>
      <c r="DK51" s="7">
        <v>5822729.2699999996</v>
      </c>
      <c r="DL51" s="7">
        <v>61877408.799999997</v>
      </c>
      <c r="DM51" s="7">
        <v>4025197.77</v>
      </c>
      <c r="DN51" s="7">
        <v>14812623.84</v>
      </c>
      <c r="DO51" s="7">
        <v>35185875.240000002</v>
      </c>
      <c r="DP51" s="7">
        <v>3563941.39</v>
      </c>
      <c r="DQ51" s="7">
        <v>9249359.6099999994</v>
      </c>
      <c r="DR51" s="7">
        <v>15476582.01</v>
      </c>
      <c r="DS51" s="7">
        <v>8103293.5300000003</v>
      </c>
      <c r="DT51" s="7">
        <v>3410038.08</v>
      </c>
      <c r="DU51" s="7">
        <v>4815715.75</v>
      </c>
      <c r="DV51" s="7">
        <v>3582082.77</v>
      </c>
      <c r="DW51" s="7">
        <v>4411751.32</v>
      </c>
      <c r="DX51" s="7">
        <v>3429291.84</v>
      </c>
      <c r="DY51" s="7">
        <v>4766315.9400000004</v>
      </c>
      <c r="DZ51" s="7">
        <v>8782452.1799999997</v>
      </c>
      <c r="EA51" s="7">
        <v>6721729.6699999999</v>
      </c>
      <c r="EB51" s="7">
        <v>6747983.3200000003</v>
      </c>
      <c r="EC51" s="7">
        <v>4042403.85</v>
      </c>
      <c r="ED51" s="7">
        <v>22024031.41</v>
      </c>
      <c r="EE51" s="7">
        <v>3354536.51</v>
      </c>
      <c r="EF51" s="7">
        <v>15879734.029999999</v>
      </c>
      <c r="EG51" s="7">
        <v>3779193.05</v>
      </c>
      <c r="EH51" s="7">
        <v>3768897.74</v>
      </c>
      <c r="EI51" s="7">
        <v>159791904.53</v>
      </c>
      <c r="EJ51" s="7">
        <v>105701643.53</v>
      </c>
      <c r="EK51" s="7">
        <v>7666837.54</v>
      </c>
      <c r="EL51" s="7">
        <v>5391848.4299999997</v>
      </c>
      <c r="EM51" s="7">
        <v>5061055.28</v>
      </c>
      <c r="EN51" s="7">
        <v>11114620.039999999</v>
      </c>
      <c r="EO51" s="7">
        <v>4455954.99</v>
      </c>
      <c r="EP51" s="7">
        <v>5521676.2800000003</v>
      </c>
      <c r="EQ51" s="7">
        <v>28955555.170000002</v>
      </c>
      <c r="ER51" s="7">
        <v>4663394.6900000004</v>
      </c>
      <c r="ES51" s="7">
        <v>3170530.44</v>
      </c>
      <c r="ET51" s="7">
        <v>3844495.52</v>
      </c>
      <c r="EU51" s="7">
        <v>7165352.3200000003</v>
      </c>
      <c r="EV51" s="7">
        <v>1738611.73</v>
      </c>
      <c r="EW51" s="7">
        <v>12484856.939999999</v>
      </c>
      <c r="EX51" s="7">
        <v>3360757.33</v>
      </c>
      <c r="EY51" s="7">
        <v>8332261.3600000003</v>
      </c>
      <c r="EZ51" s="7">
        <v>2561323</v>
      </c>
      <c r="FA51" s="7">
        <v>39559467.450000003</v>
      </c>
      <c r="FB51" s="7">
        <v>4469002.29</v>
      </c>
      <c r="FC51" s="7">
        <v>21987105.210000001</v>
      </c>
      <c r="FD51" s="7">
        <v>5221553.29</v>
      </c>
      <c r="FE51" s="7">
        <v>1859462.77</v>
      </c>
      <c r="FF51" s="7">
        <v>3461080.95</v>
      </c>
      <c r="FG51" s="7">
        <v>2578197.79</v>
      </c>
      <c r="FH51" s="7">
        <v>1531203.36</v>
      </c>
      <c r="FI51" s="7">
        <v>19112473.530000001</v>
      </c>
      <c r="FJ51" s="7">
        <v>20853140.969999999</v>
      </c>
      <c r="FK51" s="7">
        <v>27306135.34</v>
      </c>
      <c r="FL51" s="7">
        <v>83834123.879999995</v>
      </c>
      <c r="FM51" s="7">
        <v>39185979.979999997</v>
      </c>
      <c r="FN51" s="7">
        <v>239728245.94999999</v>
      </c>
      <c r="FO51" s="7">
        <v>12134518.720000001</v>
      </c>
      <c r="FP51" s="7">
        <v>24838213.27</v>
      </c>
      <c r="FQ51" s="7">
        <v>10905792.33</v>
      </c>
      <c r="FR51" s="7">
        <v>3137048.98</v>
      </c>
      <c r="FS51" s="7">
        <v>3295490.11</v>
      </c>
      <c r="FT51" s="7">
        <v>1387050.77</v>
      </c>
      <c r="FU51" s="7">
        <v>10024315.800000001</v>
      </c>
      <c r="FV51" s="7">
        <v>8198785.04</v>
      </c>
      <c r="FW51" s="7">
        <v>3155076.85</v>
      </c>
      <c r="FX51" s="7">
        <v>1344738.69</v>
      </c>
      <c r="FY51" s="7"/>
      <c r="FZ51" s="7">
        <f>SUM(C51:FX51)</f>
        <v>9311483752.9800091</v>
      </c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</row>
    <row r="52" spans="1:256" x14ac:dyDescent="0.35">
      <c r="A52" s="6" t="s">
        <v>507</v>
      </c>
      <c r="B52" s="7" t="s">
        <v>508</v>
      </c>
      <c r="C52" s="7">
        <v>11072.94</v>
      </c>
      <c r="D52" s="7">
        <v>10695.02</v>
      </c>
      <c r="E52" s="7">
        <v>11484.91</v>
      </c>
      <c r="F52" s="7">
        <v>10587.78</v>
      </c>
      <c r="G52" s="7">
        <v>11029.16</v>
      </c>
      <c r="H52" s="7">
        <v>11176.33</v>
      </c>
      <c r="I52" s="7">
        <v>11326.97</v>
      </c>
      <c r="J52" s="7">
        <v>10653.45</v>
      </c>
      <c r="K52" s="7">
        <v>15209.08</v>
      </c>
      <c r="L52" s="7">
        <v>11307.06</v>
      </c>
      <c r="M52" s="7">
        <v>12600.56</v>
      </c>
      <c r="N52" s="7">
        <v>10844.8</v>
      </c>
      <c r="O52" s="7">
        <v>10335.879999999999</v>
      </c>
      <c r="P52" s="7">
        <v>14990.71</v>
      </c>
      <c r="Q52" s="7">
        <v>11737.14</v>
      </c>
      <c r="R52" s="7">
        <v>10468.700000000001</v>
      </c>
      <c r="S52" s="7">
        <v>11028.37</v>
      </c>
      <c r="T52" s="7">
        <v>18529.72</v>
      </c>
      <c r="U52" s="7">
        <v>22213.040000000001</v>
      </c>
      <c r="V52" s="7">
        <v>14893.66</v>
      </c>
      <c r="W52" s="7">
        <v>16319.29</v>
      </c>
      <c r="X52" s="7">
        <v>21197.15</v>
      </c>
      <c r="Y52" s="7">
        <v>11067.96</v>
      </c>
      <c r="Z52" s="7">
        <v>15265.37</v>
      </c>
      <c r="AA52" s="7">
        <v>10522.88</v>
      </c>
      <c r="AB52" s="7">
        <v>10646.29</v>
      </c>
      <c r="AC52" s="7">
        <v>11031.53</v>
      </c>
      <c r="AD52" s="7">
        <v>10535.99</v>
      </c>
      <c r="AE52" s="7">
        <v>20222.52</v>
      </c>
      <c r="AF52" s="7">
        <v>18315.34</v>
      </c>
      <c r="AG52" s="7">
        <v>11892.84</v>
      </c>
      <c r="AH52" s="7">
        <v>10847.88</v>
      </c>
      <c r="AI52" s="7">
        <v>12862.62</v>
      </c>
      <c r="AJ52" s="7">
        <v>19091.45</v>
      </c>
      <c r="AK52" s="7">
        <v>18328.05</v>
      </c>
      <c r="AL52" s="7">
        <v>14925.53</v>
      </c>
      <c r="AM52" s="7">
        <v>12871.11</v>
      </c>
      <c r="AN52" s="7">
        <v>13997.43</v>
      </c>
      <c r="AO52" s="7">
        <v>10498.78</v>
      </c>
      <c r="AP52" s="7">
        <v>11153.65</v>
      </c>
      <c r="AQ52" s="7">
        <v>16462.09</v>
      </c>
      <c r="AR52" s="7">
        <v>10378.93</v>
      </c>
      <c r="AS52" s="7">
        <v>11308.93</v>
      </c>
      <c r="AT52" s="7">
        <v>10650.14</v>
      </c>
      <c r="AU52" s="7">
        <v>15165.45</v>
      </c>
      <c r="AV52" s="7">
        <v>14899.39</v>
      </c>
      <c r="AW52" s="7">
        <v>15982.57</v>
      </c>
      <c r="AX52" s="7">
        <v>22845.22</v>
      </c>
      <c r="AY52" s="7">
        <v>13115.45</v>
      </c>
      <c r="AZ52" s="7">
        <v>10914.87</v>
      </c>
      <c r="BA52" s="7">
        <v>10271.700000000001</v>
      </c>
      <c r="BB52" s="7">
        <v>10363.049999999999</v>
      </c>
      <c r="BC52" s="7">
        <v>10658.57</v>
      </c>
      <c r="BD52" s="7">
        <v>10245.34</v>
      </c>
      <c r="BE52" s="7">
        <v>11032.84</v>
      </c>
      <c r="BF52" s="7">
        <v>10223.07</v>
      </c>
      <c r="BG52" s="7">
        <v>11684.79</v>
      </c>
      <c r="BH52" s="7">
        <v>11904.52</v>
      </c>
      <c r="BI52" s="7">
        <v>16147.42</v>
      </c>
      <c r="BJ52" s="7">
        <v>10244.67</v>
      </c>
      <c r="BK52" s="7">
        <v>10352.66</v>
      </c>
      <c r="BL52" s="7">
        <v>20439.48</v>
      </c>
      <c r="BM52" s="7">
        <v>13900.43</v>
      </c>
      <c r="BN52" s="7">
        <v>10304.370000000001</v>
      </c>
      <c r="BO52" s="7">
        <v>10704.17</v>
      </c>
      <c r="BP52" s="7">
        <v>18123.900000000001</v>
      </c>
      <c r="BQ52" s="7">
        <v>11404.76</v>
      </c>
      <c r="BR52" s="7">
        <v>10370.77</v>
      </c>
      <c r="BS52" s="7">
        <v>11836.59</v>
      </c>
      <c r="BT52" s="7">
        <v>13420.88</v>
      </c>
      <c r="BU52" s="7">
        <v>13469.69</v>
      </c>
      <c r="BV52" s="7">
        <v>10876.7</v>
      </c>
      <c r="BW52" s="7">
        <v>10725.9</v>
      </c>
      <c r="BX52" s="7">
        <v>23214.98</v>
      </c>
      <c r="BY52" s="7">
        <v>11756.75</v>
      </c>
      <c r="BZ52" s="7">
        <v>16544.509999999998</v>
      </c>
      <c r="CA52" s="7">
        <v>19152.740000000002</v>
      </c>
      <c r="CB52" s="7">
        <v>10478.959999999999</v>
      </c>
      <c r="CC52" s="7">
        <v>17096.84</v>
      </c>
      <c r="CD52" s="7">
        <v>15053.82</v>
      </c>
      <c r="CE52" s="7">
        <v>18296.95</v>
      </c>
      <c r="CF52" s="7">
        <v>18416.25</v>
      </c>
      <c r="CG52" s="7">
        <v>16728.740000000002</v>
      </c>
      <c r="CH52" s="7">
        <v>20836.59</v>
      </c>
      <c r="CI52" s="7">
        <v>11255.55</v>
      </c>
      <c r="CJ52" s="7">
        <v>11515.92</v>
      </c>
      <c r="CK52" s="7">
        <v>10627.84</v>
      </c>
      <c r="CL52" s="7">
        <v>11270.37</v>
      </c>
      <c r="CM52" s="7">
        <v>12120.55</v>
      </c>
      <c r="CN52" s="7">
        <v>10233.959999999999</v>
      </c>
      <c r="CO52" s="7">
        <v>10244.290000000001</v>
      </c>
      <c r="CP52" s="7">
        <v>11560.22</v>
      </c>
      <c r="CQ52" s="7">
        <v>12152.34</v>
      </c>
      <c r="CR52" s="7">
        <v>16042.82</v>
      </c>
      <c r="CS52" s="7">
        <v>13747.02</v>
      </c>
      <c r="CT52" s="7">
        <v>20469.98</v>
      </c>
      <c r="CU52" s="7">
        <v>10522.34</v>
      </c>
      <c r="CV52" s="7">
        <v>19919.79</v>
      </c>
      <c r="CW52" s="7">
        <v>17038.34</v>
      </c>
      <c r="CX52" s="7">
        <v>11959.82</v>
      </c>
      <c r="CY52" s="7">
        <v>21572.720000000001</v>
      </c>
      <c r="CZ52" s="7">
        <v>10634.5</v>
      </c>
      <c r="DA52" s="7">
        <v>16687.759999999998</v>
      </c>
      <c r="DB52" s="7">
        <v>13877.95</v>
      </c>
      <c r="DC52" s="7">
        <v>17502.580000000002</v>
      </c>
      <c r="DD52" s="7">
        <v>19306.27</v>
      </c>
      <c r="DE52" s="7">
        <v>13952.53</v>
      </c>
      <c r="DF52" s="7">
        <v>10245.18</v>
      </c>
      <c r="DG52" s="7">
        <v>21563.46</v>
      </c>
      <c r="DH52" s="7">
        <v>10463.02</v>
      </c>
      <c r="DI52" s="7">
        <v>10401.4</v>
      </c>
      <c r="DJ52" s="7">
        <v>11642.38</v>
      </c>
      <c r="DK52" s="7">
        <v>11993.26</v>
      </c>
      <c r="DL52" s="7">
        <v>10801.3</v>
      </c>
      <c r="DM52" s="7">
        <v>17143.09</v>
      </c>
      <c r="DN52" s="7">
        <v>11367.22</v>
      </c>
      <c r="DO52" s="7">
        <v>10890.09</v>
      </c>
      <c r="DP52" s="7">
        <v>17731.05</v>
      </c>
      <c r="DQ52" s="7">
        <v>11321.13</v>
      </c>
      <c r="DR52" s="7">
        <v>11314.95</v>
      </c>
      <c r="DS52" s="7">
        <v>12072.84</v>
      </c>
      <c r="DT52" s="7">
        <v>18892.18</v>
      </c>
      <c r="DU52" s="7">
        <v>13388.14</v>
      </c>
      <c r="DV52" s="7">
        <v>16754.36</v>
      </c>
      <c r="DW52" s="7">
        <v>14144.76</v>
      </c>
      <c r="DX52" s="7">
        <v>20559.3</v>
      </c>
      <c r="DY52" s="7">
        <v>15242.46</v>
      </c>
      <c r="DZ52" s="7">
        <v>11884.24</v>
      </c>
      <c r="EA52" s="7">
        <v>12181.46</v>
      </c>
      <c r="EB52" s="7">
        <v>11819.9</v>
      </c>
      <c r="EC52" s="7">
        <v>13376.58</v>
      </c>
      <c r="ED52" s="7">
        <v>13881.28</v>
      </c>
      <c r="EE52" s="7">
        <v>17336.11</v>
      </c>
      <c r="EF52" s="7">
        <v>11069.1</v>
      </c>
      <c r="EG52" s="7">
        <v>14727.95</v>
      </c>
      <c r="EH52" s="7">
        <v>15015.53</v>
      </c>
      <c r="EI52" s="7">
        <v>11025.53</v>
      </c>
      <c r="EJ52" s="7">
        <v>10235.27</v>
      </c>
      <c r="EK52" s="7">
        <v>11176.15</v>
      </c>
      <c r="EL52" s="7">
        <v>11533.37</v>
      </c>
      <c r="EM52" s="7">
        <v>12783.67</v>
      </c>
      <c r="EN52" s="7">
        <v>11096.87</v>
      </c>
      <c r="EO52" s="7">
        <v>13605.97</v>
      </c>
      <c r="EP52" s="7">
        <v>13115.62</v>
      </c>
      <c r="EQ52" s="7">
        <v>10742.18</v>
      </c>
      <c r="ER52" s="7">
        <v>14875.26</v>
      </c>
      <c r="ES52" s="7">
        <v>18076</v>
      </c>
      <c r="ET52" s="7">
        <v>19574.82</v>
      </c>
      <c r="EU52" s="7">
        <v>12407.54</v>
      </c>
      <c r="EV52" s="7">
        <v>22726.95</v>
      </c>
      <c r="EW52" s="7">
        <v>14456.76</v>
      </c>
      <c r="EX52" s="7">
        <v>19769.16</v>
      </c>
      <c r="EY52" s="7">
        <v>10560.53</v>
      </c>
      <c r="EZ52" s="7">
        <v>19552.080000000002</v>
      </c>
      <c r="FA52" s="7">
        <v>11399.44</v>
      </c>
      <c r="FB52" s="7">
        <v>14481.54</v>
      </c>
      <c r="FC52" s="7">
        <v>10438.73</v>
      </c>
      <c r="FD52" s="7">
        <v>12829.37</v>
      </c>
      <c r="FE52" s="7">
        <v>21571.49</v>
      </c>
      <c r="FF52" s="7">
        <v>17568.939999999999</v>
      </c>
      <c r="FG52" s="7">
        <v>20142.169999999998</v>
      </c>
      <c r="FH52" s="7">
        <v>21566.240000000002</v>
      </c>
      <c r="FI52" s="7">
        <v>10780.34</v>
      </c>
      <c r="FJ52" s="7">
        <v>10338.69</v>
      </c>
      <c r="FK52" s="7">
        <v>10607.21</v>
      </c>
      <c r="FL52" s="7">
        <v>10246.040000000001</v>
      </c>
      <c r="FM52" s="7">
        <v>10246.040000000001</v>
      </c>
      <c r="FN52" s="7">
        <v>10888.87</v>
      </c>
      <c r="FO52" s="7">
        <v>11102.03</v>
      </c>
      <c r="FP52" s="7">
        <v>10832.19</v>
      </c>
      <c r="FQ52" s="7">
        <v>11024.86</v>
      </c>
      <c r="FR52" s="7">
        <v>18366.8</v>
      </c>
      <c r="FS52" s="7">
        <v>17399.63</v>
      </c>
      <c r="FT52" s="7">
        <v>22926.46</v>
      </c>
      <c r="FU52" s="7">
        <v>12124.23</v>
      </c>
      <c r="FV52" s="7">
        <v>11736.02</v>
      </c>
      <c r="FW52" s="7">
        <v>18825.04</v>
      </c>
      <c r="FX52" s="7">
        <v>23386.76</v>
      </c>
      <c r="FY52" s="7"/>
      <c r="FZ52" s="7">
        <f>FZ51/FZ22</f>
        <v>10830.064326123418</v>
      </c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</row>
    <row r="53" spans="1:256" x14ac:dyDescent="0.35">
      <c r="A53" s="7"/>
      <c r="B53" s="7"/>
      <c r="C53" s="7" t="s">
        <v>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x14ac:dyDescent="0.35">
      <c r="A54" s="7"/>
      <c r="B54" s="43" t="s">
        <v>509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x14ac:dyDescent="0.35">
      <c r="A55" s="6" t="s">
        <v>510</v>
      </c>
      <c r="B55" s="7" t="s">
        <v>511</v>
      </c>
      <c r="C55" s="7">
        <v>697497.30999999994</v>
      </c>
      <c r="D55" s="7">
        <v>2168719.42</v>
      </c>
      <c r="E55" s="7">
        <v>565272.54</v>
      </c>
      <c r="F55" s="7">
        <v>1751045.75</v>
      </c>
      <c r="G55" s="7">
        <v>147399.19</v>
      </c>
      <c r="H55" s="7">
        <v>96189.78</v>
      </c>
      <c r="I55" s="7">
        <v>605952.93999999994</v>
      </c>
      <c r="J55" s="7">
        <v>126923.52</v>
      </c>
      <c r="K55" s="7">
        <v>34722.910000000003</v>
      </c>
      <c r="L55" s="7">
        <v>168959.35</v>
      </c>
      <c r="M55" s="7">
        <v>169958.68</v>
      </c>
      <c r="N55" s="7">
        <v>5939396.0299999993</v>
      </c>
      <c r="O55" s="7">
        <v>1456566.06</v>
      </c>
      <c r="P55" s="7">
        <v>34379.660000000003</v>
      </c>
      <c r="Q55" s="7">
        <v>3108548.51</v>
      </c>
      <c r="R55" s="7">
        <v>85497.98</v>
      </c>
      <c r="S55" s="7">
        <v>205002.87</v>
      </c>
      <c r="T55" s="7">
        <v>31691.32</v>
      </c>
      <c r="U55" s="7">
        <v>16409.02</v>
      </c>
      <c r="V55" s="7">
        <v>26609.120000000003</v>
      </c>
      <c r="W55" s="7">
        <v>9732</v>
      </c>
      <c r="X55" s="7">
        <v>12037.17</v>
      </c>
      <c r="Y55" s="7">
        <v>43210.43</v>
      </c>
      <c r="Z55" s="7">
        <v>26042.13</v>
      </c>
      <c r="AA55" s="7">
        <v>2508462.8899999997</v>
      </c>
      <c r="AB55" s="7">
        <v>3541654.82</v>
      </c>
      <c r="AC55" s="7">
        <v>77715.14</v>
      </c>
      <c r="AD55" s="7">
        <v>70144.040000000008</v>
      </c>
      <c r="AE55" s="7">
        <v>39114.17</v>
      </c>
      <c r="AF55" s="7">
        <v>24419.410000000003</v>
      </c>
      <c r="AG55" s="7">
        <v>166389.91999999998</v>
      </c>
      <c r="AH55" s="7">
        <v>66604.070000000007</v>
      </c>
      <c r="AI55" s="7">
        <v>25268.53</v>
      </c>
      <c r="AJ55" s="7">
        <v>17680.77</v>
      </c>
      <c r="AK55" s="7">
        <v>44683.990000000005</v>
      </c>
      <c r="AL55" s="7">
        <v>49065.229999999996</v>
      </c>
      <c r="AM55" s="7">
        <v>42619.1</v>
      </c>
      <c r="AN55" s="7">
        <v>38548.79</v>
      </c>
      <c r="AO55" s="7">
        <v>354800.28</v>
      </c>
      <c r="AP55" s="7">
        <v>6739062.6300000008</v>
      </c>
      <c r="AQ55" s="7">
        <v>62272.66</v>
      </c>
      <c r="AR55" s="7">
        <v>5063728.4800000004</v>
      </c>
      <c r="AS55" s="7">
        <v>496146.54000000004</v>
      </c>
      <c r="AT55" s="7">
        <v>301541.02</v>
      </c>
      <c r="AU55" s="7">
        <v>70802.41</v>
      </c>
      <c r="AV55" s="7">
        <v>73343.3</v>
      </c>
      <c r="AW55" s="7">
        <v>23649.53</v>
      </c>
      <c r="AX55" s="7">
        <v>30420.870000000003</v>
      </c>
      <c r="AY55" s="7">
        <v>105403.42</v>
      </c>
      <c r="AZ55" s="7">
        <v>669767.04</v>
      </c>
      <c r="BA55" s="7">
        <v>933882.48</v>
      </c>
      <c r="BB55" s="7">
        <v>996083.8899999999</v>
      </c>
      <c r="BC55" s="7">
        <v>1166550.45</v>
      </c>
      <c r="BD55" s="7">
        <v>56130.22</v>
      </c>
      <c r="BE55" s="7">
        <v>135192.22999999998</v>
      </c>
      <c r="BF55" s="7">
        <v>1780023.46</v>
      </c>
      <c r="BG55" s="7">
        <v>150035.60999999999</v>
      </c>
      <c r="BH55" s="7">
        <v>86478.69</v>
      </c>
      <c r="BI55" s="7">
        <v>93478.17</v>
      </c>
      <c r="BJ55" s="7">
        <v>547957.69999999995</v>
      </c>
      <c r="BK55" s="7">
        <v>1125315.8400000001</v>
      </c>
      <c r="BL55" s="7">
        <v>41152.239999999998</v>
      </c>
      <c r="BM55" s="7">
        <v>91707.45</v>
      </c>
      <c r="BN55" s="7">
        <v>150912.20000000001</v>
      </c>
      <c r="BO55" s="7">
        <v>152299.70000000001</v>
      </c>
      <c r="BP55" s="7">
        <v>39724.230000000003</v>
      </c>
      <c r="BQ55" s="7">
        <v>379468.6</v>
      </c>
      <c r="BR55" s="7">
        <v>321414.49</v>
      </c>
      <c r="BS55" s="7">
        <v>84118.69</v>
      </c>
      <c r="BT55" s="7">
        <v>69224.239999999991</v>
      </c>
      <c r="BU55" s="7">
        <v>33392.559999999998</v>
      </c>
      <c r="BV55" s="7">
        <v>165315.57</v>
      </c>
      <c r="BW55" s="7">
        <v>98504.77</v>
      </c>
      <c r="BX55" s="7">
        <v>2114.5299999999997</v>
      </c>
      <c r="BY55" s="7">
        <v>66277.2</v>
      </c>
      <c r="BZ55" s="7">
        <v>3920.46</v>
      </c>
      <c r="CA55" s="7">
        <v>0</v>
      </c>
      <c r="CB55" s="7">
        <v>5201829.55</v>
      </c>
      <c r="CC55" s="7">
        <v>33312.85</v>
      </c>
      <c r="CD55" s="7">
        <v>0</v>
      </c>
      <c r="CE55" s="7">
        <v>37054.160000000003</v>
      </c>
      <c r="CF55" s="7">
        <v>42215.08</v>
      </c>
      <c r="CG55" s="7">
        <v>18726.89</v>
      </c>
      <c r="CH55" s="7">
        <v>11271.21</v>
      </c>
      <c r="CI55" s="7">
        <v>40108.33</v>
      </c>
      <c r="CJ55" s="7">
        <v>70601.039999999994</v>
      </c>
      <c r="CK55" s="7">
        <v>425422.56</v>
      </c>
      <c r="CL55" s="7">
        <v>111147.12</v>
      </c>
      <c r="CM55" s="7">
        <v>106768.75</v>
      </c>
      <c r="CN55" s="7">
        <v>2415573.65</v>
      </c>
      <c r="CO55" s="7">
        <v>1256723.27</v>
      </c>
      <c r="CP55" s="7">
        <v>90748.47</v>
      </c>
      <c r="CQ55" s="7">
        <v>65131.15</v>
      </c>
      <c r="CR55" s="7">
        <v>42604.41</v>
      </c>
      <c r="CS55" s="7">
        <v>40695.129999999997</v>
      </c>
      <c r="CT55" s="7">
        <v>16848.120000000003</v>
      </c>
      <c r="CU55" s="7">
        <v>16150.37</v>
      </c>
      <c r="CV55" s="7">
        <v>23282.04</v>
      </c>
      <c r="CW55" s="7">
        <v>38479.520000000004</v>
      </c>
      <c r="CX55" s="7">
        <v>69032.320000000007</v>
      </c>
      <c r="CY55" s="7">
        <v>16164.100000000002</v>
      </c>
      <c r="CZ55" s="7">
        <v>91783.03</v>
      </c>
      <c r="DA55" s="7">
        <v>27800.370000000003</v>
      </c>
      <c r="DB55" s="7">
        <v>39947.79</v>
      </c>
      <c r="DC55" s="7">
        <v>46604.61</v>
      </c>
      <c r="DD55" s="7">
        <v>7838.59</v>
      </c>
      <c r="DE55" s="7">
        <v>27083.3</v>
      </c>
      <c r="DF55" s="7">
        <v>1640144.51</v>
      </c>
      <c r="DG55" s="7">
        <v>11407.47</v>
      </c>
      <c r="DH55" s="7">
        <v>134322.12</v>
      </c>
      <c r="DI55" s="7">
        <v>237514.09</v>
      </c>
      <c r="DJ55" s="7">
        <v>64937.760000000002</v>
      </c>
      <c r="DK55" s="7">
        <v>23600.9</v>
      </c>
      <c r="DL55" s="7">
        <v>354790.94</v>
      </c>
      <c r="DM55" s="7">
        <v>46435.4</v>
      </c>
      <c r="DN55" s="7">
        <v>116072.59</v>
      </c>
      <c r="DO55" s="7">
        <v>174489.86</v>
      </c>
      <c r="DP55" s="7">
        <v>40481.380000000005</v>
      </c>
      <c r="DQ55" s="7">
        <v>0</v>
      </c>
      <c r="DR55" s="7">
        <v>43298.490000000005</v>
      </c>
      <c r="DS55" s="7">
        <v>33595.360000000001</v>
      </c>
      <c r="DT55" s="7">
        <v>12921.04</v>
      </c>
      <c r="DU55" s="7">
        <v>23276.34</v>
      </c>
      <c r="DV55" s="7">
        <v>15827.57</v>
      </c>
      <c r="DW55" s="7">
        <v>10215.44</v>
      </c>
      <c r="DX55" s="7">
        <v>7390.14</v>
      </c>
      <c r="DY55" s="7">
        <v>48221.45</v>
      </c>
      <c r="DZ55" s="7">
        <v>207927.90999999997</v>
      </c>
      <c r="EA55" s="7">
        <v>51290.509999999995</v>
      </c>
      <c r="EB55" s="7">
        <v>51171.21</v>
      </c>
      <c r="EC55" s="7">
        <v>36378.83</v>
      </c>
      <c r="ED55" s="7">
        <v>235930.71000000002</v>
      </c>
      <c r="EE55" s="7">
        <v>15254.9</v>
      </c>
      <c r="EF55" s="7">
        <v>44880.91</v>
      </c>
      <c r="EG55" s="7">
        <v>0</v>
      </c>
      <c r="EH55" s="7">
        <v>15553.09</v>
      </c>
      <c r="EI55" s="7">
        <v>551440.48</v>
      </c>
      <c r="EJ55" s="7">
        <v>769632.75</v>
      </c>
      <c r="EK55" s="7">
        <v>54562.509999999995</v>
      </c>
      <c r="EL55" s="7">
        <v>53503.22</v>
      </c>
      <c r="EM55" s="7">
        <v>32640.719999999998</v>
      </c>
      <c r="EN55" s="7">
        <v>43058.49</v>
      </c>
      <c r="EO55" s="7">
        <v>22223.699999999997</v>
      </c>
      <c r="EP55" s="7">
        <v>37492.730000000003</v>
      </c>
      <c r="EQ55" s="7">
        <v>192154.94</v>
      </c>
      <c r="ER55" s="7">
        <v>40048.68</v>
      </c>
      <c r="ES55" s="7">
        <v>29171.47</v>
      </c>
      <c r="ET55" s="7">
        <v>37351.58</v>
      </c>
      <c r="EU55" s="7">
        <v>37184.619999999995</v>
      </c>
      <c r="EV55" s="7">
        <v>0</v>
      </c>
      <c r="EW55" s="7">
        <v>27828.920000000002</v>
      </c>
      <c r="EX55" s="7">
        <v>18691.82</v>
      </c>
      <c r="EY55" s="7">
        <v>11348.86</v>
      </c>
      <c r="EZ55" s="7">
        <v>14494.98</v>
      </c>
      <c r="FA55" s="7">
        <v>272683.63</v>
      </c>
      <c r="FB55" s="7">
        <v>89633.77</v>
      </c>
      <c r="FC55" s="7">
        <v>238137.23</v>
      </c>
      <c r="FD55" s="7">
        <v>60159.840000000004</v>
      </c>
      <c r="FE55" s="7">
        <v>39159</v>
      </c>
      <c r="FF55" s="7">
        <v>36444.94</v>
      </c>
      <c r="FG55" s="7">
        <v>23340.29</v>
      </c>
      <c r="FH55" s="7">
        <v>47738.979999999996</v>
      </c>
      <c r="FI55" s="7">
        <v>137919.6</v>
      </c>
      <c r="FJ55" s="7">
        <v>138772.41999999998</v>
      </c>
      <c r="FK55" s="7">
        <v>237051.26</v>
      </c>
      <c r="FL55" s="7">
        <v>555910.47</v>
      </c>
      <c r="FM55" s="7">
        <v>259631.81</v>
      </c>
      <c r="FN55" s="7">
        <v>1223607.6400000001</v>
      </c>
      <c r="FO55" s="7">
        <v>0</v>
      </c>
      <c r="FP55" s="7">
        <v>223380.72999999998</v>
      </c>
      <c r="FQ55" s="7">
        <v>159404.06</v>
      </c>
      <c r="FR55" s="7">
        <v>0</v>
      </c>
      <c r="FS55" s="7">
        <v>35109.230000000003</v>
      </c>
      <c r="FT55" s="7">
        <v>32418.11</v>
      </c>
      <c r="FU55" s="7">
        <v>63173.090000000004</v>
      </c>
      <c r="FV55" s="7">
        <v>100180.31</v>
      </c>
      <c r="FW55" s="7">
        <v>47784.91</v>
      </c>
      <c r="FX55" s="7">
        <v>19641.560000000001</v>
      </c>
      <c r="FY55" s="7">
        <v>349868.43</v>
      </c>
      <c r="FZ55" s="7">
        <f>SUM(C55:FY55)</f>
        <v>67494008.890000001</v>
      </c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x14ac:dyDescent="0.35">
      <c r="A56" s="6" t="s">
        <v>512</v>
      </c>
      <c r="B56" s="7" t="s">
        <v>513</v>
      </c>
      <c r="C56" s="45">
        <v>0</v>
      </c>
      <c r="D56" s="45">
        <v>2209860</v>
      </c>
      <c r="E56" s="45">
        <v>93166</v>
      </c>
      <c r="F56" s="45">
        <v>884043</v>
      </c>
      <c r="G56" s="45">
        <v>48632</v>
      </c>
      <c r="H56" s="45">
        <v>0</v>
      </c>
      <c r="I56" s="45">
        <v>297415</v>
      </c>
      <c r="J56" s="45">
        <v>98643</v>
      </c>
      <c r="K56" s="45">
        <v>64384</v>
      </c>
      <c r="L56" s="45">
        <v>219486</v>
      </c>
      <c r="M56" s="45">
        <v>0</v>
      </c>
      <c r="N56" s="45">
        <v>1975268</v>
      </c>
      <c r="O56" s="45">
        <v>555149</v>
      </c>
      <c r="P56" s="45">
        <v>41346</v>
      </c>
      <c r="Q56" s="45">
        <v>850098</v>
      </c>
      <c r="R56" s="45">
        <v>34250</v>
      </c>
      <c r="S56" s="45">
        <v>55379</v>
      </c>
      <c r="T56" s="45">
        <v>0</v>
      </c>
      <c r="U56" s="45">
        <v>1641</v>
      </c>
      <c r="V56" s="45">
        <v>10619</v>
      </c>
      <c r="W56" s="45">
        <v>0</v>
      </c>
      <c r="X56" s="45">
        <v>0</v>
      </c>
      <c r="Y56" s="45">
        <v>0</v>
      </c>
      <c r="Z56" s="45">
        <v>34140</v>
      </c>
      <c r="AA56" s="45">
        <v>1269611</v>
      </c>
      <c r="AB56" s="45">
        <v>1620720</v>
      </c>
      <c r="AC56" s="45">
        <v>0</v>
      </c>
      <c r="AD56" s="45">
        <v>0</v>
      </c>
      <c r="AE56" s="45">
        <v>10745</v>
      </c>
      <c r="AF56" s="45">
        <v>28859</v>
      </c>
      <c r="AG56" s="45">
        <v>0</v>
      </c>
      <c r="AH56" s="45">
        <v>170214</v>
      </c>
      <c r="AI56" s="45">
        <v>29386</v>
      </c>
      <c r="AJ56" s="45">
        <v>0</v>
      </c>
      <c r="AK56" s="45">
        <v>0</v>
      </c>
      <c r="AL56" s="45">
        <v>0</v>
      </c>
      <c r="AM56" s="45">
        <v>44176</v>
      </c>
      <c r="AN56" s="45">
        <v>0</v>
      </c>
      <c r="AO56" s="45">
        <v>296289</v>
      </c>
      <c r="AP56" s="45">
        <v>2307259</v>
      </c>
      <c r="AQ56" s="45">
        <v>19913</v>
      </c>
      <c r="AR56" s="45">
        <v>742087</v>
      </c>
      <c r="AS56" s="45">
        <v>97293</v>
      </c>
      <c r="AT56" s="45">
        <v>0</v>
      </c>
      <c r="AU56" s="45">
        <v>0</v>
      </c>
      <c r="AV56" s="45">
        <v>42097</v>
      </c>
      <c r="AW56" s="45">
        <v>16103</v>
      </c>
      <c r="AX56" s="45">
        <v>0</v>
      </c>
      <c r="AY56" s="45">
        <v>74442</v>
      </c>
      <c r="AZ56" s="45">
        <v>64029</v>
      </c>
      <c r="BA56" s="45">
        <v>641670</v>
      </c>
      <c r="BB56" s="45">
        <v>180338</v>
      </c>
      <c r="BC56" s="45">
        <v>707879</v>
      </c>
      <c r="BD56" s="45">
        <v>157668</v>
      </c>
      <c r="BE56" s="45">
        <v>203922</v>
      </c>
      <c r="BF56" s="45">
        <v>302104</v>
      </c>
      <c r="BG56" s="45">
        <v>58630</v>
      </c>
      <c r="BH56" s="45">
        <v>78110</v>
      </c>
      <c r="BI56" s="45">
        <v>0</v>
      </c>
      <c r="BJ56" s="45">
        <v>75786</v>
      </c>
      <c r="BK56" s="45">
        <v>461466</v>
      </c>
      <c r="BL56" s="45">
        <v>0</v>
      </c>
      <c r="BM56" s="45">
        <v>85084</v>
      </c>
      <c r="BN56" s="45">
        <v>73862</v>
      </c>
      <c r="BO56" s="45">
        <v>103005</v>
      </c>
      <c r="BP56" s="45">
        <v>0</v>
      </c>
      <c r="BQ56" s="45">
        <v>0</v>
      </c>
      <c r="BR56" s="45">
        <v>59232</v>
      </c>
      <c r="BS56" s="45">
        <v>0</v>
      </c>
      <c r="BT56" s="45">
        <v>0</v>
      </c>
      <c r="BU56" s="45">
        <v>45439</v>
      </c>
      <c r="BV56" s="45">
        <v>28180</v>
      </c>
      <c r="BW56" s="45">
        <v>47347</v>
      </c>
      <c r="BX56" s="45">
        <v>0</v>
      </c>
      <c r="BY56" s="45">
        <v>0</v>
      </c>
      <c r="BZ56" s="45">
        <v>34306</v>
      </c>
      <c r="CA56" s="45">
        <v>0</v>
      </c>
      <c r="CB56" s="45">
        <v>3282293</v>
      </c>
      <c r="CC56" s="45">
        <v>25288</v>
      </c>
      <c r="CD56" s="45">
        <v>0</v>
      </c>
      <c r="CE56" s="45">
        <v>6907</v>
      </c>
      <c r="CF56" s="45">
        <v>0</v>
      </c>
      <c r="CG56" s="45">
        <v>15425</v>
      </c>
      <c r="CH56" s="45">
        <v>28480</v>
      </c>
      <c r="CI56" s="45">
        <v>0</v>
      </c>
      <c r="CJ56" s="45">
        <v>46786</v>
      </c>
      <c r="CK56" s="45">
        <v>172382</v>
      </c>
      <c r="CL56" s="45">
        <v>147877</v>
      </c>
      <c r="CM56" s="45">
        <v>73405</v>
      </c>
      <c r="CN56" s="45">
        <v>3343175</v>
      </c>
      <c r="CO56" s="45">
        <v>344230</v>
      </c>
      <c r="CP56" s="45">
        <v>0</v>
      </c>
      <c r="CQ56" s="45">
        <v>50408</v>
      </c>
      <c r="CR56" s="45">
        <v>34815</v>
      </c>
      <c r="CS56" s="45">
        <v>37305</v>
      </c>
      <c r="CT56" s="45">
        <v>13035</v>
      </c>
      <c r="CU56" s="45">
        <v>10243</v>
      </c>
      <c r="CV56" s="45">
        <v>18971</v>
      </c>
      <c r="CW56" s="45">
        <v>60178</v>
      </c>
      <c r="CX56" s="45">
        <v>0</v>
      </c>
      <c r="CY56" s="45">
        <v>0</v>
      </c>
      <c r="CZ56" s="45">
        <v>78560</v>
      </c>
      <c r="DA56" s="45">
        <v>13836</v>
      </c>
      <c r="DB56" s="45">
        <v>36688</v>
      </c>
      <c r="DC56" s="45">
        <v>61080</v>
      </c>
      <c r="DD56" s="45">
        <v>0</v>
      </c>
      <c r="DE56" s="45">
        <v>28121</v>
      </c>
      <c r="DF56" s="45">
        <v>1846453</v>
      </c>
      <c r="DG56" s="45">
        <v>0</v>
      </c>
      <c r="DH56" s="45">
        <v>0</v>
      </c>
      <c r="DI56" s="45">
        <v>53127</v>
      </c>
      <c r="DJ56" s="45">
        <v>15299</v>
      </c>
      <c r="DK56" s="45">
        <v>33929</v>
      </c>
      <c r="DL56" s="45">
        <v>61994</v>
      </c>
      <c r="DM56" s="45">
        <v>24858</v>
      </c>
      <c r="DN56" s="45">
        <v>64362</v>
      </c>
      <c r="DO56" s="45">
        <v>40948</v>
      </c>
      <c r="DP56" s="45">
        <v>12491</v>
      </c>
      <c r="DQ56" s="45">
        <v>28815</v>
      </c>
      <c r="DR56" s="45">
        <v>37556</v>
      </c>
      <c r="DS56" s="45">
        <v>0</v>
      </c>
      <c r="DT56" s="45">
        <v>532</v>
      </c>
      <c r="DU56" s="45">
        <v>29769</v>
      </c>
      <c r="DV56" s="45">
        <v>27383</v>
      </c>
      <c r="DW56" s="45">
        <v>39527</v>
      </c>
      <c r="DX56" s="45">
        <v>15498</v>
      </c>
      <c r="DY56" s="45">
        <v>0</v>
      </c>
      <c r="DZ56" s="45">
        <v>37573</v>
      </c>
      <c r="EA56" s="45">
        <v>6370</v>
      </c>
      <c r="EB56" s="45">
        <v>30728</v>
      </c>
      <c r="EC56" s="45">
        <v>13315</v>
      </c>
      <c r="ED56" s="45">
        <v>98440</v>
      </c>
      <c r="EE56" s="45">
        <v>0</v>
      </c>
      <c r="EF56" s="45">
        <v>19796</v>
      </c>
      <c r="EG56" s="45">
        <v>18160</v>
      </c>
      <c r="EH56" s="45">
        <v>17505</v>
      </c>
      <c r="EI56" s="45">
        <v>192383</v>
      </c>
      <c r="EJ56" s="45">
        <v>325808</v>
      </c>
      <c r="EK56" s="45">
        <v>33783</v>
      </c>
      <c r="EL56" s="45">
        <v>35772</v>
      </c>
      <c r="EM56" s="45">
        <v>0</v>
      </c>
      <c r="EN56" s="45">
        <v>48879</v>
      </c>
      <c r="EO56" s="45">
        <v>16844</v>
      </c>
      <c r="EP56" s="45">
        <v>31771</v>
      </c>
      <c r="EQ56" s="45">
        <v>27564</v>
      </c>
      <c r="ER56" s="45">
        <v>56660</v>
      </c>
      <c r="ES56" s="45">
        <v>0</v>
      </c>
      <c r="ET56" s="45">
        <v>0</v>
      </c>
      <c r="EU56" s="45">
        <v>31487</v>
      </c>
      <c r="EV56" s="45">
        <v>0</v>
      </c>
      <c r="EW56" s="45">
        <v>39917</v>
      </c>
      <c r="EX56" s="45">
        <v>7391</v>
      </c>
      <c r="EY56" s="45">
        <v>145108</v>
      </c>
      <c r="EZ56" s="45">
        <v>9859</v>
      </c>
      <c r="FA56" s="45">
        <v>76704</v>
      </c>
      <c r="FB56" s="45">
        <v>0</v>
      </c>
      <c r="FC56" s="45">
        <v>40648</v>
      </c>
      <c r="FD56" s="45">
        <v>39396</v>
      </c>
      <c r="FE56" s="45">
        <v>14935</v>
      </c>
      <c r="FF56" s="45">
        <v>16159</v>
      </c>
      <c r="FG56" s="45">
        <v>4148</v>
      </c>
      <c r="FH56" s="45">
        <v>14948</v>
      </c>
      <c r="FI56" s="45">
        <v>43360</v>
      </c>
      <c r="FJ56" s="45">
        <v>54126</v>
      </c>
      <c r="FK56" s="45">
        <v>48361</v>
      </c>
      <c r="FL56" s="45">
        <v>279025</v>
      </c>
      <c r="FM56" s="45">
        <v>228835</v>
      </c>
      <c r="FN56" s="45">
        <v>161585</v>
      </c>
      <c r="FO56" s="45">
        <v>145622</v>
      </c>
      <c r="FP56" s="45">
        <v>5975</v>
      </c>
      <c r="FQ56" s="45">
        <v>21442</v>
      </c>
      <c r="FR56" s="45">
        <v>703</v>
      </c>
      <c r="FS56" s="45">
        <v>0</v>
      </c>
      <c r="FT56" s="45">
        <v>16088</v>
      </c>
      <c r="FU56" s="45">
        <v>1960</v>
      </c>
      <c r="FV56" s="45">
        <v>14932</v>
      </c>
      <c r="FW56" s="45">
        <v>12924</v>
      </c>
      <c r="FX56" s="45">
        <v>9218</v>
      </c>
      <c r="FY56" s="7">
        <v>198335</v>
      </c>
      <c r="FZ56" s="7">
        <f>SUM(C56:FY56)</f>
        <v>30607341</v>
      </c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</row>
    <row r="57" spans="1:256" x14ac:dyDescent="0.35">
      <c r="A57" s="6" t="s">
        <v>514</v>
      </c>
      <c r="B57" s="7" t="s">
        <v>515</v>
      </c>
      <c r="C57" s="7">
        <v>606546.89</v>
      </c>
      <c r="D57" s="7">
        <v>1647980.56</v>
      </c>
      <c r="E57" s="7">
        <v>646456.05000000005</v>
      </c>
      <c r="F57" s="7">
        <v>1015890.13</v>
      </c>
      <c r="G57" s="7">
        <v>46408.07</v>
      </c>
      <c r="H57" s="7">
        <v>38055.68</v>
      </c>
      <c r="I57" s="7">
        <v>643214.76</v>
      </c>
      <c r="J57" s="7">
        <v>88172.78</v>
      </c>
      <c r="K57" s="7">
        <v>1856.93</v>
      </c>
      <c r="L57" s="7">
        <v>64972.08</v>
      </c>
      <c r="M57" s="7">
        <v>80750.81</v>
      </c>
      <c r="N57" s="7">
        <v>2075395.69</v>
      </c>
      <c r="O57" s="7">
        <v>169853.32</v>
      </c>
      <c r="P57" s="7">
        <v>11601.5</v>
      </c>
      <c r="Q57" s="7">
        <v>4537244.34</v>
      </c>
      <c r="R57" s="7">
        <v>32022.9</v>
      </c>
      <c r="S57" s="7">
        <v>23668.44</v>
      </c>
      <c r="T57" s="7">
        <v>464.06</v>
      </c>
      <c r="U57" s="7">
        <v>0</v>
      </c>
      <c r="V57" s="7">
        <v>0</v>
      </c>
      <c r="W57" s="7">
        <v>464.29</v>
      </c>
      <c r="X57" s="7">
        <v>0</v>
      </c>
      <c r="Y57" s="7">
        <v>0</v>
      </c>
      <c r="Z57" s="7">
        <v>928.12</v>
      </c>
      <c r="AA57" s="7">
        <v>1055778.5900000001</v>
      </c>
      <c r="AB57" s="7">
        <v>674317.36</v>
      </c>
      <c r="AC57" s="7">
        <v>10209.32</v>
      </c>
      <c r="AD57" s="7">
        <v>12066.25</v>
      </c>
      <c r="AE57" s="7">
        <v>1392.18</v>
      </c>
      <c r="AF57" s="7">
        <v>928.12</v>
      </c>
      <c r="AG57" s="7">
        <v>6032.78</v>
      </c>
      <c r="AH57" s="7">
        <v>0</v>
      </c>
      <c r="AI57" s="7">
        <v>0</v>
      </c>
      <c r="AJ57" s="7">
        <v>928.12</v>
      </c>
      <c r="AK57" s="7">
        <v>0</v>
      </c>
      <c r="AL57" s="7">
        <v>3248.42</v>
      </c>
      <c r="AM57" s="7">
        <v>0</v>
      </c>
      <c r="AN57" s="7">
        <v>0</v>
      </c>
      <c r="AO57" s="7">
        <v>63579.9</v>
      </c>
      <c r="AP57" s="7">
        <v>6088602.4400000004</v>
      </c>
      <c r="AQ57" s="7">
        <v>0</v>
      </c>
      <c r="AR57" s="7">
        <v>1021510.14</v>
      </c>
      <c r="AS57" s="7">
        <v>545747.9</v>
      </c>
      <c r="AT57" s="7">
        <v>14850.84</v>
      </c>
      <c r="AU57" s="7">
        <v>2320.3000000000002</v>
      </c>
      <c r="AV57" s="7">
        <v>2784.36</v>
      </c>
      <c r="AW57" s="7">
        <v>464.06</v>
      </c>
      <c r="AX57" s="7">
        <v>3248.42</v>
      </c>
      <c r="AY57" s="7">
        <v>6033.01</v>
      </c>
      <c r="AZ57" s="7">
        <v>450630.55</v>
      </c>
      <c r="BA57" s="7">
        <v>88176.69</v>
      </c>
      <c r="BB57" s="7">
        <v>122054.68</v>
      </c>
      <c r="BC57" s="7">
        <v>526720.29</v>
      </c>
      <c r="BD57" s="7">
        <v>29703.29</v>
      </c>
      <c r="BE57" s="7">
        <v>2320.3000000000002</v>
      </c>
      <c r="BF57" s="7">
        <v>216268.52</v>
      </c>
      <c r="BG57" s="7">
        <v>40376.21</v>
      </c>
      <c r="BH57" s="7">
        <v>4640.6000000000004</v>
      </c>
      <c r="BI57" s="7">
        <v>7889.25</v>
      </c>
      <c r="BJ57" s="7">
        <v>50124.23</v>
      </c>
      <c r="BK57" s="7">
        <v>321616.81</v>
      </c>
      <c r="BL57" s="7">
        <v>0</v>
      </c>
      <c r="BM57" s="7">
        <v>2320.5300000000002</v>
      </c>
      <c r="BN57" s="7">
        <v>9746.41</v>
      </c>
      <c r="BO57" s="7">
        <v>6961.13</v>
      </c>
      <c r="BP57" s="7">
        <v>0</v>
      </c>
      <c r="BQ57" s="7">
        <v>523472.33</v>
      </c>
      <c r="BR57" s="7">
        <v>316498.81</v>
      </c>
      <c r="BS57" s="7">
        <v>74250.06</v>
      </c>
      <c r="BT57" s="7">
        <v>2320.3000000000002</v>
      </c>
      <c r="BU57" s="7">
        <v>18562.400000000001</v>
      </c>
      <c r="BV57" s="7">
        <v>34342.050000000003</v>
      </c>
      <c r="BW57" s="7">
        <v>64505.49</v>
      </c>
      <c r="BX57" s="7">
        <v>0</v>
      </c>
      <c r="BY57" s="7">
        <v>928.12</v>
      </c>
      <c r="BZ57" s="7">
        <v>0</v>
      </c>
      <c r="CA57" s="7">
        <v>1392.18</v>
      </c>
      <c r="CB57" s="7">
        <v>1335650.93</v>
      </c>
      <c r="CC57" s="7">
        <v>0</v>
      </c>
      <c r="CD57" s="7">
        <v>4176.54</v>
      </c>
      <c r="CE57" s="7">
        <v>928.12</v>
      </c>
      <c r="CF57" s="7">
        <v>0</v>
      </c>
      <c r="CG57" s="7">
        <v>10673.38</v>
      </c>
      <c r="CH57" s="7">
        <v>4640.6000000000004</v>
      </c>
      <c r="CI57" s="7">
        <v>38053.61</v>
      </c>
      <c r="CJ57" s="7">
        <v>80288.59</v>
      </c>
      <c r="CK57" s="7">
        <v>70076.28</v>
      </c>
      <c r="CL57" s="7">
        <v>13922.26</v>
      </c>
      <c r="CM57" s="7">
        <v>6496.84</v>
      </c>
      <c r="CN57" s="7">
        <v>536017.59</v>
      </c>
      <c r="CO57" s="7">
        <v>190278.17</v>
      </c>
      <c r="CP57" s="7">
        <v>62185.88</v>
      </c>
      <c r="CQ57" s="7">
        <v>3248.42</v>
      </c>
      <c r="CR57" s="7">
        <v>464.29</v>
      </c>
      <c r="CS57" s="7">
        <v>2784.36</v>
      </c>
      <c r="CT57" s="7">
        <v>464.06</v>
      </c>
      <c r="CU57" s="7">
        <v>2320.5300000000002</v>
      </c>
      <c r="CV57" s="7">
        <v>0</v>
      </c>
      <c r="CW57" s="7">
        <v>0</v>
      </c>
      <c r="CX57" s="7">
        <v>11138.82</v>
      </c>
      <c r="CY57" s="7">
        <v>0</v>
      </c>
      <c r="CZ57" s="7">
        <v>24133.19</v>
      </c>
      <c r="DA57" s="7">
        <v>0</v>
      </c>
      <c r="DB57" s="7">
        <v>2320.5300000000002</v>
      </c>
      <c r="DC57" s="7">
        <v>0</v>
      </c>
      <c r="DD57" s="7">
        <v>464.06</v>
      </c>
      <c r="DE57" s="7">
        <v>464.06</v>
      </c>
      <c r="DF57" s="7">
        <v>255247.26</v>
      </c>
      <c r="DG57" s="7">
        <v>0</v>
      </c>
      <c r="DH57" s="7">
        <v>50584.38</v>
      </c>
      <c r="DI57" s="7">
        <v>19490.98</v>
      </c>
      <c r="DJ57" s="7">
        <v>2320.5300000000002</v>
      </c>
      <c r="DK57" s="7">
        <v>11137.67</v>
      </c>
      <c r="DL57" s="7">
        <v>141079.99</v>
      </c>
      <c r="DM57" s="7">
        <v>0</v>
      </c>
      <c r="DN57" s="7">
        <v>40838.89</v>
      </c>
      <c r="DO57" s="7">
        <v>258498.9</v>
      </c>
      <c r="DP57" s="7">
        <v>0</v>
      </c>
      <c r="DQ57" s="7">
        <v>30629.57</v>
      </c>
      <c r="DR57" s="7">
        <v>13458.43</v>
      </c>
      <c r="DS57" s="7">
        <v>11602.65</v>
      </c>
      <c r="DT57" s="7">
        <v>1856.24</v>
      </c>
      <c r="DU57" s="7">
        <v>1392.18</v>
      </c>
      <c r="DV57" s="7">
        <v>1392.18</v>
      </c>
      <c r="DW57" s="7">
        <v>0</v>
      </c>
      <c r="DX57" s="7">
        <v>3248.42</v>
      </c>
      <c r="DY57" s="7">
        <v>928.35</v>
      </c>
      <c r="DZ57" s="7">
        <v>2784.36</v>
      </c>
      <c r="EA57" s="7">
        <v>8817.83</v>
      </c>
      <c r="EB57" s="7">
        <v>42695.13</v>
      </c>
      <c r="EC57" s="7">
        <v>0</v>
      </c>
      <c r="ED57" s="7">
        <v>24597.48</v>
      </c>
      <c r="EE57" s="7">
        <v>8353.5400000000009</v>
      </c>
      <c r="EF57" s="7">
        <v>28772.639999999999</v>
      </c>
      <c r="EG57" s="7">
        <v>21810.82</v>
      </c>
      <c r="EH57" s="7">
        <v>5569.64</v>
      </c>
      <c r="EI57" s="7">
        <v>209762.94</v>
      </c>
      <c r="EJ57" s="7">
        <v>92817.52</v>
      </c>
      <c r="EK57" s="7">
        <v>6961.59</v>
      </c>
      <c r="EL57" s="7">
        <v>464.06</v>
      </c>
      <c r="EM57" s="7">
        <v>0</v>
      </c>
      <c r="EN57" s="7">
        <v>5104.8900000000003</v>
      </c>
      <c r="EO57" s="7">
        <v>1392.18</v>
      </c>
      <c r="EP57" s="7">
        <v>3712.48</v>
      </c>
      <c r="EQ57" s="7">
        <v>77965.990000000005</v>
      </c>
      <c r="ER57" s="7">
        <v>4640.6000000000004</v>
      </c>
      <c r="ES57" s="7">
        <v>928.12</v>
      </c>
      <c r="ET57" s="7">
        <v>2784.59</v>
      </c>
      <c r="EU57" s="7">
        <v>42694.44</v>
      </c>
      <c r="EV57" s="7">
        <v>6033.24</v>
      </c>
      <c r="EW57" s="7">
        <v>30165.279999999999</v>
      </c>
      <c r="EX57" s="7">
        <v>464.06</v>
      </c>
      <c r="EY57" s="7">
        <v>5569.18</v>
      </c>
      <c r="EZ57" s="7">
        <v>0</v>
      </c>
      <c r="FA57" s="7">
        <v>284011.15999999997</v>
      </c>
      <c r="FB57" s="7">
        <v>0</v>
      </c>
      <c r="FC57" s="7">
        <v>20420.48</v>
      </c>
      <c r="FD57" s="7">
        <v>3712.94</v>
      </c>
      <c r="FE57" s="7">
        <v>3712.71</v>
      </c>
      <c r="FF57" s="7">
        <v>0</v>
      </c>
      <c r="FG57" s="7">
        <v>0</v>
      </c>
      <c r="FH57" s="7">
        <v>0</v>
      </c>
      <c r="FI57" s="7">
        <v>83537.009999999995</v>
      </c>
      <c r="FJ57" s="7">
        <v>36199.67</v>
      </c>
      <c r="FK57" s="7">
        <v>139694.25</v>
      </c>
      <c r="FL57" s="7">
        <v>69148.160000000003</v>
      </c>
      <c r="FM57" s="7">
        <v>41302.720000000001</v>
      </c>
      <c r="FN57" s="7">
        <v>1451675.59</v>
      </c>
      <c r="FO57" s="7">
        <v>27382.99</v>
      </c>
      <c r="FP57" s="7">
        <v>145259.75</v>
      </c>
      <c r="FQ57" s="7">
        <v>30629.57</v>
      </c>
      <c r="FR57" s="7">
        <v>0</v>
      </c>
      <c r="FS57" s="7">
        <v>0</v>
      </c>
      <c r="FT57" s="7">
        <v>0</v>
      </c>
      <c r="FU57" s="7">
        <v>65434.53</v>
      </c>
      <c r="FV57" s="7">
        <v>40375.75</v>
      </c>
      <c r="FW57" s="7">
        <v>5104.8900000000003</v>
      </c>
      <c r="FX57" s="7">
        <v>464.06</v>
      </c>
      <c r="FY57" s="7">
        <v>702987.98</v>
      </c>
      <c r="FZ57" s="7">
        <f>SUM(C57:FY57)</f>
        <v>31192625.68</v>
      </c>
      <c r="GA57" s="7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x14ac:dyDescent="0.35">
      <c r="A58" s="6" t="s">
        <v>516</v>
      </c>
      <c r="B58" s="7" t="s">
        <v>517</v>
      </c>
      <c r="C58" s="7">
        <v>2582912.4368625553</v>
      </c>
      <c r="D58" s="7">
        <v>14182763.947547356</v>
      </c>
      <c r="E58" s="7">
        <v>2592399.7945604669</v>
      </c>
      <c r="F58" s="7">
        <v>7875013.5281690154</v>
      </c>
      <c r="G58" s="7">
        <v>485027.1505585236</v>
      </c>
      <c r="H58" s="7">
        <v>721001.39946576022</v>
      </c>
      <c r="I58" s="7">
        <v>3322611.4011656148</v>
      </c>
      <c r="J58" s="7">
        <v>821764.50825643528</v>
      </c>
      <c r="K58" s="7">
        <v>42368.445604662462</v>
      </c>
      <c r="L58" s="7">
        <v>1314897.4621175332</v>
      </c>
      <c r="M58" s="7">
        <v>440816.4769305489</v>
      </c>
      <c r="N58" s="7">
        <v>23057676.337299667</v>
      </c>
      <c r="O58" s="7">
        <v>5635563.6308887824</v>
      </c>
      <c r="P58" s="7">
        <v>145434.4560466246</v>
      </c>
      <c r="Q58" s="7">
        <v>15602197.470616806</v>
      </c>
      <c r="R58" s="7">
        <v>1841647.9286061199</v>
      </c>
      <c r="S58" s="7">
        <v>527395.59616318613</v>
      </c>
      <c r="T58" s="7">
        <v>72855.336813987378</v>
      </c>
      <c r="U58" s="7">
        <v>17868.445604662462</v>
      </c>
      <c r="V58" s="7">
        <v>123697.56483729968</v>
      </c>
      <c r="W58" s="7">
        <v>19250</v>
      </c>
      <c r="X58" s="7">
        <v>14000</v>
      </c>
      <c r="Y58" s="7">
        <v>361237.35769791168</v>
      </c>
      <c r="Z58" s="7">
        <v>78842.228023312302</v>
      </c>
      <c r="AA58" s="7">
        <v>12743155.811801847</v>
      </c>
      <c r="AB58" s="7">
        <v>11472377.261777565</v>
      </c>
      <c r="AC58" s="7">
        <v>444408.70495386119</v>
      </c>
      <c r="AD58" s="7">
        <v>461908.70495386119</v>
      </c>
      <c r="AE58" s="7">
        <v>28368.445604662462</v>
      </c>
      <c r="AF58" s="7">
        <v>66223.782418649847</v>
      </c>
      <c r="AG58" s="7">
        <v>245368.91209324921</v>
      </c>
      <c r="AH58" s="7">
        <v>259645.12967459936</v>
      </c>
      <c r="AI58" s="7">
        <v>61618.445604662462</v>
      </c>
      <c r="AJ58" s="7">
        <v>71473.782418649847</v>
      </c>
      <c r="AK58" s="7">
        <v>60605.336813987378</v>
      </c>
      <c r="AL58" s="7">
        <v>42368.445604662462</v>
      </c>
      <c r="AM58" s="7">
        <v>155934.4560466246</v>
      </c>
      <c r="AN58" s="7">
        <v>126829.11923263723</v>
      </c>
      <c r="AO58" s="7">
        <v>1977226.5813501703</v>
      </c>
      <c r="AP58" s="7">
        <v>33261757.275376402</v>
      </c>
      <c r="AQ58" s="7">
        <v>118079.11923263723</v>
      </c>
      <c r="AR58" s="7">
        <v>24626967.063137449</v>
      </c>
      <c r="AS58" s="7">
        <v>2318845.0269548325</v>
      </c>
      <c r="AT58" s="7">
        <v>941962.07309373491</v>
      </c>
      <c r="AU58" s="7">
        <v>138066.01044196213</v>
      </c>
      <c r="AV58" s="7">
        <v>129316.01044196213</v>
      </c>
      <c r="AW58" s="7">
        <v>109697.56483729968</v>
      </c>
      <c r="AX58" s="7">
        <v>46236.891209324924</v>
      </c>
      <c r="AY58" s="7">
        <v>110710.67362797476</v>
      </c>
      <c r="AZ58" s="7">
        <v>4994693.7858183589</v>
      </c>
      <c r="BA58" s="7">
        <v>3733861.4011656148</v>
      </c>
      <c r="BB58" s="7">
        <v>4775943.3193297721</v>
      </c>
      <c r="BC58" s="7">
        <v>8304962.0259834882</v>
      </c>
      <c r="BD58" s="7">
        <v>1268383.8868382713</v>
      </c>
      <c r="BE58" s="7">
        <v>332961.1401165615</v>
      </c>
      <c r="BF58" s="7">
        <v>7357843.5803788267</v>
      </c>
      <c r="BG58" s="7">
        <v>328355.80330257409</v>
      </c>
      <c r="BH58" s="7">
        <v>147184.4560466246</v>
      </c>
      <c r="BI58" s="7">
        <v>134197.56483729969</v>
      </c>
      <c r="BJ58" s="7">
        <v>2077345.9599320062</v>
      </c>
      <c r="BK58" s="7">
        <v>8915621.663914524</v>
      </c>
      <c r="BL58" s="7">
        <v>39605.336813987378</v>
      </c>
      <c r="BM58" s="7">
        <v>211013.5752792618</v>
      </c>
      <c r="BN58" s="7">
        <v>1651081.9181641578</v>
      </c>
      <c r="BO58" s="7">
        <v>693830.0522098107</v>
      </c>
      <c r="BP58" s="7">
        <v>73960.673627974757</v>
      </c>
      <c r="BQ58" s="7">
        <v>1910727.047838757</v>
      </c>
      <c r="BR58" s="7">
        <v>1520015.4412336089</v>
      </c>
      <c r="BS58" s="7">
        <v>386198.03132588643</v>
      </c>
      <c r="BT58" s="7">
        <v>134566.01044196213</v>
      </c>
      <c r="BU58" s="7">
        <v>128210.67362797476</v>
      </c>
      <c r="BV58" s="7">
        <v>433816.4769305489</v>
      </c>
      <c r="BW58" s="7">
        <v>448829.58572122396</v>
      </c>
      <c r="BX58" s="7">
        <v>54342.228023312302</v>
      </c>
      <c r="BY58" s="7">
        <v>223539.79286061198</v>
      </c>
      <c r="BZ58" s="7">
        <v>106197.56483729968</v>
      </c>
      <c r="CA58" s="7">
        <v>53236.891209324924</v>
      </c>
      <c r="CB58" s="7">
        <v>28732565.355512388</v>
      </c>
      <c r="CC58" s="7">
        <v>66223.782418649847</v>
      </c>
      <c r="CD58" s="7">
        <v>14368.44560466246</v>
      </c>
      <c r="CE58" s="7">
        <v>103710.67362797476</v>
      </c>
      <c r="CF58" s="7">
        <v>28368.445604662462</v>
      </c>
      <c r="CG58" s="7">
        <v>74236.891209324924</v>
      </c>
      <c r="CH58" s="7">
        <v>35736.891209324924</v>
      </c>
      <c r="CI58" s="7">
        <v>407658.70495386119</v>
      </c>
      <c r="CJ58" s="7">
        <v>406737.35769791168</v>
      </c>
      <c r="CK58" s="7">
        <v>2297293.9912578929</v>
      </c>
      <c r="CL58" s="7">
        <v>592146.06265177287</v>
      </c>
      <c r="CM58" s="7">
        <v>330842.69451189903</v>
      </c>
      <c r="CN58" s="7">
        <v>8952280.3688683845</v>
      </c>
      <c r="CO58" s="7">
        <v>6010247.1539582331</v>
      </c>
      <c r="CP58" s="7">
        <v>287737.35769791168</v>
      </c>
      <c r="CQ58" s="7">
        <v>477290.25934919872</v>
      </c>
      <c r="CR58" s="7">
        <v>92105.336813987378</v>
      </c>
      <c r="CS58" s="7">
        <v>85105.336813987378</v>
      </c>
      <c r="CT58" s="7">
        <v>69355.336813987378</v>
      </c>
      <c r="CU58" s="7">
        <v>58118.445604662462</v>
      </c>
      <c r="CV58" s="7">
        <v>3500</v>
      </c>
      <c r="CW58" s="7">
        <v>82986.891209324924</v>
      </c>
      <c r="CX58" s="7">
        <v>290868.91209324921</v>
      </c>
      <c r="CY58" s="7">
        <v>23486.89120932492</v>
      </c>
      <c r="CZ58" s="7">
        <v>1005330.9851869842</v>
      </c>
      <c r="DA58" s="7">
        <v>72486.891209324924</v>
      </c>
      <c r="DB58" s="7">
        <v>145434.4560466246</v>
      </c>
      <c r="DC58" s="7">
        <v>73223.782418649847</v>
      </c>
      <c r="DD58" s="7">
        <v>97816.010441962135</v>
      </c>
      <c r="DE58" s="7">
        <v>112092.2280233123</v>
      </c>
      <c r="DF58" s="7">
        <v>9812543.9441476464</v>
      </c>
      <c r="DG58" s="7">
        <v>33618.445604662462</v>
      </c>
      <c r="DH58" s="7">
        <v>907514.50825643528</v>
      </c>
      <c r="DI58" s="7">
        <v>1451674.1461874698</v>
      </c>
      <c r="DJ58" s="7">
        <v>290592.69451189903</v>
      </c>
      <c r="DK58" s="7">
        <v>199776.68406993692</v>
      </c>
      <c r="DL58" s="7">
        <v>2655582.8511413313</v>
      </c>
      <c r="DM58" s="7">
        <v>118447.56483729968</v>
      </c>
      <c r="DN58" s="7">
        <v>543974.71539582335</v>
      </c>
      <c r="DO58" s="7">
        <v>1157028.0835356971</v>
      </c>
      <c r="DP58" s="7">
        <v>109697.56483729968</v>
      </c>
      <c r="DQ58" s="7">
        <v>284513.5752792618</v>
      </c>
      <c r="DR58" s="7">
        <v>646303.36813987384</v>
      </c>
      <c r="DS58" s="7">
        <v>288013.5752792618</v>
      </c>
      <c r="DT58" s="7">
        <v>44486.891209324924</v>
      </c>
      <c r="DU58" s="7">
        <v>87223.782418649847</v>
      </c>
      <c r="DV58" s="7">
        <v>49368.445604662462</v>
      </c>
      <c r="DW58" s="7">
        <v>67973.782418649847</v>
      </c>
      <c r="DX58" s="7">
        <v>62355.336813987378</v>
      </c>
      <c r="DY58" s="7">
        <v>138434.4560466246</v>
      </c>
      <c r="DZ58" s="7">
        <v>357277.1505585236</v>
      </c>
      <c r="EA58" s="7">
        <v>194434.4560466246</v>
      </c>
      <c r="EB58" s="7">
        <v>277882.02088392427</v>
      </c>
      <c r="EC58" s="7">
        <v>151052.90165128704</v>
      </c>
      <c r="ED58" s="7">
        <v>531908.70495386119</v>
      </c>
      <c r="EE58" s="7">
        <v>66223.782418649847</v>
      </c>
      <c r="EF58" s="7">
        <v>640500.93297717348</v>
      </c>
      <c r="EG58" s="7">
        <v>86210.673627974757</v>
      </c>
      <c r="EH58" s="7">
        <v>67605.336813987378</v>
      </c>
      <c r="EI58" s="7">
        <v>7307002.2853326872</v>
      </c>
      <c r="EJ58" s="7">
        <v>4622955.0286546871</v>
      </c>
      <c r="EK58" s="7">
        <v>215434.4560466246</v>
      </c>
      <c r="EL58" s="7">
        <v>255132.02088392427</v>
      </c>
      <c r="EM58" s="7">
        <v>93855.336813987378</v>
      </c>
      <c r="EN58" s="7">
        <v>482908.70495386119</v>
      </c>
      <c r="EO58" s="7">
        <v>64105.336813987378</v>
      </c>
      <c r="EP58" s="7">
        <v>117710.67362797476</v>
      </c>
      <c r="EQ58" s="7">
        <v>1139344.0939776592</v>
      </c>
      <c r="ER58" s="7">
        <v>70736.891209324924</v>
      </c>
      <c r="ES58" s="7">
        <v>52223.78241864984</v>
      </c>
      <c r="ET58" s="7">
        <v>55723.78241864984</v>
      </c>
      <c r="EU58" s="7">
        <v>200329.11923263723</v>
      </c>
      <c r="EV58" s="7">
        <v>36105.336813987378</v>
      </c>
      <c r="EW58" s="7">
        <v>247763.5752792618</v>
      </c>
      <c r="EX58" s="7">
        <v>49736.891209324924</v>
      </c>
      <c r="EY58" s="7">
        <v>254763.5752792618</v>
      </c>
      <c r="EZ58" s="7">
        <v>60973.78241864984</v>
      </c>
      <c r="FA58" s="7">
        <v>1136948.96430306</v>
      </c>
      <c r="FB58" s="7">
        <v>166526.68406993692</v>
      </c>
      <c r="FC58" s="7">
        <v>783909.63793103467</v>
      </c>
      <c r="FD58" s="7">
        <v>234776.68406993692</v>
      </c>
      <c r="FE58" s="7">
        <v>14000</v>
      </c>
      <c r="FF58" s="7">
        <v>137789.79286061198</v>
      </c>
      <c r="FG58" s="7">
        <v>54342.228023312302</v>
      </c>
      <c r="FH58" s="7">
        <v>22750</v>
      </c>
      <c r="FI58" s="7">
        <v>901896.52914035961</v>
      </c>
      <c r="FJ58" s="7">
        <v>539645.59616318613</v>
      </c>
      <c r="FK58" s="7">
        <v>801225.18188441009</v>
      </c>
      <c r="FL58" s="7">
        <v>2517425.54565323</v>
      </c>
      <c r="FM58" s="7">
        <v>1371265.4412336089</v>
      </c>
      <c r="FN58" s="7">
        <v>8176842.1809130665</v>
      </c>
      <c r="FO58" s="7">
        <v>416316.4769305489</v>
      </c>
      <c r="FP58" s="7">
        <v>868738.29067508515</v>
      </c>
      <c r="FQ58" s="7">
        <v>374961.1401165615</v>
      </c>
      <c r="FR58" s="7">
        <v>84829.119232637226</v>
      </c>
      <c r="FS58" s="7">
        <v>44118.445604662462</v>
      </c>
      <c r="FT58" s="7">
        <v>19618.445604662462</v>
      </c>
      <c r="FU58" s="7">
        <v>442566.4769305489</v>
      </c>
      <c r="FV58" s="7">
        <v>268026.68406993692</v>
      </c>
      <c r="FW58" s="7">
        <v>36105.336813987378</v>
      </c>
      <c r="FX58" s="7">
        <v>5250</v>
      </c>
      <c r="FY58" s="7">
        <v>3530081.03</v>
      </c>
      <c r="FZ58" s="7">
        <f>SUM(C58:FY58)</f>
        <v>332967256.32164651</v>
      </c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x14ac:dyDescent="0.35">
      <c r="A59" s="6" t="s">
        <v>518</v>
      </c>
      <c r="B59" s="7" t="s">
        <v>519</v>
      </c>
      <c r="C59" s="7">
        <v>88403</v>
      </c>
      <c r="D59" s="7">
        <v>350949</v>
      </c>
      <c r="E59" s="7">
        <v>60042</v>
      </c>
      <c r="F59" s="7">
        <v>199727.99999999997</v>
      </c>
      <c r="G59" s="7">
        <v>21668.341830747555</v>
      </c>
      <c r="H59" s="7">
        <v>20213.754068961262</v>
      </c>
      <c r="I59" s="7">
        <v>81706</v>
      </c>
      <c r="J59" s="7">
        <v>39103.534821845496</v>
      </c>
      <c r="K59" s="7">
        <v>4841.7420242549715</v>
      </c>
      <c r="L59" s="7">
        <v>41252.092853781105</v>
      </c>
      <c r="M59" s="7">
        <v>28575.292331516539</v>
      </c>
      <c r="N59" s="7">
        <v>525962</v>
      </c>
      <c r="O59" s="7">
        <v>134520</v>
      </c>
      <c r="P59" s="7">
        <v>5433.8048572476509</v>
      </c>
      <c r="Q59" s="7">
        <v>377605</v>
      </c>
      <c r="R59" s="7">
        <v>94815.714909081318</v>
      </c>
      <c r="S59" s="7">
        <v>28741.290225211793</v>
      </c>
      <c r="T59" s="7">
        <v>3954.555757623014</v>
      </c>
      <c r="U59" s="7">
        <v>1274.9660639331028</v>
      </c>
      <c r="V59" s="7">
        <v>6569.3166684010721</v>
      </c>
      <c r="W59" s="7">
        <v>4343.5284550941296</v>
      </c>
      <c r="X59" s="7">
        <v>713.11661203037954</v>
      </c>
      <c r="Y59" s="7">
        <v>16117.875161316204</v>
      </c>
      <c r="Z59" s="7">
        <v>5575.2753304193311</v>
      </c>
      <c r="AA59" s="7">
        <v>318240</v>
      </c>
      <c r="AB59" s="7">
        <v>284900</v>
      </c>
      <c r="AC59" s="7">
        <v>17521.855841931123</v>
      </c>
      <c r="AD59" s="7">
        <v>22564.482959231071</v>
      </c>
      <c r="AE59" s="7">
        <v>1688.6593556369623</v>
      </c>
      <c r="AF59" s="7">
        <v>2976.0531218156366</v>
      </c>
      <c r="AG59" s="7">
        <v>16858.308385207889</v>
      </c>
      <c r="AH59" s="7">
        <v>18258.172213602717</v>
      </c>
      <c r="AI59" s="7">
        <v>7096.2936538698814</v>
      </c>
      <c r="AJ59" s="7">
        <v>3215.5080619097903</v>
      </c>
      <c r="AK59" s="7">
        <v>3566.626758325227</v>
      </c>
      <c r="AL59" s="7">
        <v>5340.7001717926978</v>
      </c>
      <c r="AM59" s="7">
        <v>8348.2658889974773</v>
      </c>
      <c r="AN59" s="7">
        <v>7739.5381679247448</v>
      </c>
      <c r="AO59" s="7">
        <v>46529</v>
      </c>
      <c r="AP59" s="7">
        <v>872911.42728941469</v>
      </c>
      <c r="AQ59" s="7">
        <v>4504.7433428073309</v>
      </c>
      <c r="AR59" s="7">
        <v>627289</v>
      </c>
      <c r="AS59" s="7">
        <v>65689</v>
      </c>
      <c r="AT59" s="7">
        <v>44893.462280049192</v>
      </c>
      <c r="AU59" s="7">
        <v>5166.2944642754592</v>
      </c>
      <c r="AV59" s="7">
        <v>6927.6804774207048</v>
      </c>
      <c r="AW59" s="7">
        <v>5392.4604270227646</v>
      </c>
      <c r="AX59" s="7">
        <v>1354.2713644217222</v>
      </c>
      <c r="AY59" s="7">
        <v>8136.6662671090826</v>
      </c>
      <c r="AZ59" s="7">
        <v>127685.00000000001</v>
      </c>
      <c r="BA59" s="7">
        <v>92017</v>
      </c>
      <c r="BB59" s="7">
        <v>81529</v>
      </c>
      <c r="BC59" s="7">
        <v>229464</v>
      </c>
      <c r="BD59" s="7">
        <v>35756</v>
      </c>
      <c r="BE59" s="7">
        <v>22112.166308160631</v>
      </c>
      <c r="BF59" s="7">
        <v>259259</v>
      </c>
      <c r="BG59" s="7">
        <v>18844.826118634715</v>
      </c>
      <c r="BH59" s="7">
        <v>11897.955390584037</v>
      </c>
      <c r="BI59" s="7">
        <v>5545.9824320625585</v>
      </c>
      <c r="BJ59" s="7">
        <v>95008.254209239836</v>
      </c>
      <c r="BK59" s="7">
        <v>243222.00000000003</v>
      </c>
      <c r="BL59" s="7">
        <v>1803.8835592175797</v>
      </c>
      <c r="BM59" s="7">
        <v>6524.685214191245</v>
      </c>
      <c r="BN59" s="7">
        <v>52587.380630664826</v>
      </c>
      <c r="BO59" s="7">
        <v>26751.209378184107</v>
      </c>
      <c r="BP59" s="7">
        <v>4130.6523929935438</v>
      </c>
      <c r="BQ59" s="7">
        <v>77960.49372219776</v>
      </c>
      <c r="BR59" s="7">
        <v>70329.679728378396</v>
      </c>
      <c r="BS59" s="7">
        <v>18072.706202187324</v>
      </c>
      <c r="BT59" s="7">
        <v>10114.985031124734</v>
      </c>
      <c r="BU59" s="7">
        <v>6734.9001720835349</v>
      </c>
      <c r="BV59" s="7">
        <v>21986.964175020803</v>
      </c>
      <c r="BW59" s="7">
        <v>41989.912093034945</v>
      </c>
      <c r="BX59" s="7">
        <v>1650.2585538747358</v>
      </c>
      <c r="BY59" s="7">
        <v>10674.47539452542</v>
      </c>
      <c r="BZ59" s="7">
        <v>5174.1856291182285</v>
      </c>
      <c r="CA59" s="7">
        <v>3187.5100051082381</v>
      </c>
      <c r="CB59" s="7">
        <v>770637</v>
      </c>
      <c r="CC59" s="7">
        <v>4559.6243981336393</v>
      </c>
      <c r="CD59" s="7">
        <v>9054.4200133554259</v>
      </c>
      <c r="CE59" s="7">
        <v>2875.7367244510647</v>
      </c>
      <c r="CF59" s="7">
        <v>2156.8025433382986</v>
      </c>
      <c r="CG59" s="7">
        <v>3711.7067024891649</v>
      </c>
      <c r="CH59" s="7">
        <v>1805.6951525622962</v>
      </c>
      <c r="CI59" s="7">
        <v>12740.182465300646</v>
      </c>
      <c r="CJ59" s="7">
        <v>16672.928717806553</v>
      </c>
      <c r="CK59" s="7">
        <v>56929</v>
      </c>
      <c r="CL59" s="7">
        <v>21941.3544567916</v>
      </c>
      <c r="CM59" s="7">
        <v>10979.241379237639</v>
      </c>
      <c r="CN59" s="7">
        <v>294033</v>
      </c>
      <c r="CO59" s="7">
        <v>150164</v>
      </c>
      <c r="CP59" s="7">
        <v>27051.112393155905</v>
      </c>
      <c r="CQ59" s="7">
        <v>17305.259499067688</v>
      </c>
      <c r="CR59" s="7">
        <v>5630.7314199227776</v>
      </c>
      <c r="CS59" s="7">
        <v>6935.1479650786332</v>
      </c>
      <c r="CT59" s="7">
        <v>2587.0928145591142</v>
      </c>
      <c r="CU59" s="7">
        <v>9609.2018826481381</v>
      </c>
      <c r="CV59" s="7">
        <v>713.11661203037954</v>
      </c>
      <c r="CW59" s="7">
        <v>3745.1455016106888</v>
      </c>
      <c r="CX59" s="7">
        <v>7640.7655992682357</v>
      </c>
      <c r="CY59" s="7">
        <v>668.7759824304801</v>
      </c>
      <c r="CZ59" s="7">
        <v>39065.236613175031</v>
      </c>
      <c r="DA59" s="7">
        <v>4638.3160761092404</v>
      </c>
      <c r="DB59" s="7">
        <v>6590.1866420737624</v>
      </c>
      <c r="DC59" s="7">
        <v>3735.8382875449988</v>
      </c>
      <c r="DD59" s="7">
        <v>1705.227091633466</v>
      </c>
      <c r="DE59" s="7">
        <v>3149.6547457229904</v>
      </c>
      <c r="DF59" s="7">
        <v>209151.11816264354</v>
      </c>
      <c r="DG59" s="7">
        <v>1589.2740995646091</v>
      </c>
      <c r="DH59" s="7">
        <v>41127.841255864085</v>
      </c>
      <c r="DI59" s="7">
        <v>42152.750443531717</v>
      </c>
      <c r="DJ59" s="7">
        <v>11698.630049952118</v>
      </c>
      <c r="DK59" s="7">
        <v>8718.3055569921344</v>
      </c>
      <c r="DL59" s="7">
        <v>87630.710978183313</v>
      </c>
      <c r="DM59" s="7">
        <v>6925.5217497043432</v>
      </c>
      <c r="DN59" s="7">
        <v>22813.903694941757</v>
      </c>
      <c r="DO59" s="7">
        <v>57304.641778128658</v>
      </c>
      <c r="DP59" s="7">
        <v>3924.7930953962759</v>
      </c>
      <c r="DQ59" s="7">
        <v>14396.475098857829</v>
      </c>
      <c r="DR59" s="7">
        <v>26588.611579981476</v>
      </c>
      <c r="DS59" s="7">
        <v>12392.332240817324</v>
      </c>
      <c r="DT59" s="7">
        <v>3565.4052234260062</v>
      </c>
      <c r="DU59" s="7">
        <v>7543.8756861513666</v>
      </c>
      <c r="DV59" s="7">
        <v>4470.6515045986553</v>
      </c>
      <c r="DW59" s="7">
        <v>6156.949879140253</v>
      </c>
      <c r="DX59" s="7">
        <v>4714.6821142218023</v>
      </c>
      <c r="DY59" s="7">
        <v>8949.9050303871518</v>
      </c>
      <c r="DZ59" s="7">
        <v>19758.929092662776</v>
      </c>
      <c r="EA59" s="7">
        <v>10102.232777082383</v>
      </c>
      <c r="EB59" s="7">
        <v>11711.223395787132</v>
      </c>
      <c r="EC59" s="7">
        <v>7051.9194641298855</v>
      </c>
      <c r="ED59" s="7">
        <v>34659.203850182945</v>
      </c>
      <c r="EE59" s="7">
        <v>4602.843586741541</v>
      </c>
      <c r="EF59" s="7">
        <v>32889.802530613262</v>
      </c>
      <c r="EG59" s="7">
        <v>5899.4192449785942</v>
      </c>
      <c r="EH59" s="7">
        <v>5215.760088698431</v>
      </c>
      <c r="EI59" s="7">
        <v>148622</v>
      </c>
      <c r="EJ59" s="7">
        <v>100630</v>
      </c>
      <c r="EK59" s="7">
        <v>20967.583571875341</v>
      </c>
      <c r="EL59" s="7">
        <v>14132.846385462935</v>
      </c>
      <c r="EM59" s="7">
        <v>7133.253516650454</v>
      </c>
      <c r="EN59" s="7">
        <v>19089.769126165593</v>
      </c>
      <c r="EO59" s="7">
        <v>5950.5379076721401</v>
      </c>
      <c r="EP59" s="7">
        <v>7780.2663565545163</v>
      </c>
      <c r="EQ59" s="7">
        <v>45670.506255986314</v>
      </c>
      <c r="ER59" s="7">
        <v>6100.8256011749072</v>
      </c>
      <c r="ES59" s="7">
        <v>4084.0648372532391</v>
      </c>
      <c r="ET59" s="7">
        <v>3307.9077188612209</v>
      </c>
      <c r="EU59" s="7">
        <v>11217.318353903693</v>
      </c>
      <c r="EV59" s="7">
        <v>1490.1622464799916</v>
      </c>
      <c r="EW59" s="7">
        <v>23839.776792251487</v>
      </c>
      <c r="EX59" s="7">
        <v>5034.3215795927727</v>
      </c>
      <c r="EY59" s="7">
        <v>12739.628317639406</v>
      </c>
      <c r="EZ59" s="7">
        <v>2371.6276769246342</v>
      </c>
      <c r="FA59" s="7">
        <v>56365.809889626064</v>
      </c>
      <c r="FB59" s="7">
        <v>5255.2073306410612</v>
      </c>
      <c r="FC59" s="7">
        <v>35627.955129777416</v>
      </c>
      <c r="FD59" s="7">
        <v>8961.8143189983966</v>
      </c>
      <c r="FE59" s="7">
        <v>1688.6593556369623</v>
      </c>
      <c r="FF59" s="7">
        <v>4218.5589651491282</v>
      </c>
      <c r="FG59" s="7">
        <v>2602.4940879526957</v>
      </c>
      <c r="FH59" s="7">
        <v>1370.9907639824842</v>
      </c>
      <c r="FI59" s="7">
        <v>30680.191132948759</v>
      </c>
      <c r="FJ59" s="7">
        <v>33018.365742972077</v>
      </c>
      <c r="FK59" s="7">
        <v>26669.772941398154</v>
      </c>
      <c r="FL59" s="7">
        <v>79585</v>
      </c>
      <c r="FM59" s="7">
        <v>62453.552158136845</v>
      </c>
      <c r="FN59" s="7">
        <v>217718.00000000003</v>
      </c>
      <c r="FO59" s="7">
        <v>18271.164452610748</v>
      </c>
      <c r="FP59" s="7">
        <v>24151.227058601846</v>
      </c>
      <c r="FQ59" s="7">
        <v>16584.338483951073</v>
      </c>
      <c r="FR59" s="7">
        <v>2956.1207569580461</v>
      </c>
      <c r="FS59" s="7">
        <v>3156.5357235314727</v>
      </c>
      <c r="FT59" s="7">
        <v>1118.9835633682999</v>
      </c>
      <c r="FU59" s="7">
        <v>18595.240015532971</v>
      </c>
      <c r="FV59" s="7">
        <v>15300.146694496092</v>
      </c>
      <c r="FW59" s="7">
        <v>2875.7367244510647</v>
      </c>
      <c r="FX59" s="7">
        <v>1136.9191701318161</v>
      </c>
      <c r="FY59" s="7">
        <v>218878</v>
      </c>
      <c r="FZ59" s="7">
        <f>SUM(C59:FY59)</f>
        <v>9673375.1344429776</v>
      </c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</row>
    <row r="60" spans="1:256" x14ac:dyDescent="0.35">
      <c r="A60" s="6" t="s">
        <v>520</v>
      </c>
      <c r="B60" s="7" t="s">
        <v>521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145544.46</v>
      </c>
      <c r="BX60" s="7">
        <v>0</v>
      </c>
      <c r="BY60" s="7">
        <v>126903.89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213115.94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206487.91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93286.26</v>
      </c>
      <c r="DG60" s="7">
        <v>0</v>
      </c>
      <c r="DH60" s="7">
        <v>46455.62</v>
      </c>
      <c r="DI60" s="7">
        <v>0</v>
      </c>
      <c r="DJ60" s="7">
        <v>0</v>
      </c>
      <c r="DK60" s="7">
        <v>0</v>
      </c>
      <c r="DL60" s="7">
        <v>0</v>
      </c>
      <c r="DM60" s="7">
        <v>61919.519999999997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261434.41000000003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>
        <v>0</v>
      </c>
      <c r="EH60" s="7">
        <v>0</v>
      </c>
      <c r="EI60" s="7">
        <v>0</v>
      </c>
      <c r="EJ60" s="7">
        <v>159101.96000000002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  <c r="EW60" s="7">
        <v>0</v>
      </c>
      <c r="EX60" s="7">
        <v>0</v>
      </c>
      <c r="EY60" s="7">
        <v>0</v>
      </c>
      <c r="EZ60" s="7">
        <v>0</v>
      </c>
      <c r="FA60" s="7">
        <v>0</v>
      </c>
      <c r="FB60" s="7">
        <v>0</v>
      </c>
      <c r="FC60" s="7">
        <v>0</v>
      </c>
      <c r="FD60" s="7">
        <v>0</v>
      </c>
      <c r="FE60" s="7">
        <v>0</v>
      </c>
      <c r="FF60" s="7">
        <v>0</v>
      </c>
      <c r="FG60" s="7">
        <v>0</v>
      </c>
      <c r="FH60" s="7">
        <v>0</v>
      </c>
      <c r="FI60" s="7">
        <v>0</v>
      </c>
      <c r="FJ60" s="7">
        <v>0</v>
      </c>
      <c r="FK60" s="7">
        <v>0</v>
      </c>
      <c r="FL60" s="7">
        <v>0</v>
      </c>
      <c r="FM60" s="7">
        <v>0</v>
      </c>
      <c r="FN60" s="7">
        <v>0</v>
      </c>
      <c r="FO60" s="7">
        <v>0</v>
      </c>
      <c r="FP60" s="7">
        <v>0</v>
      </c>
      <c r="FQ60" s="7">
        <v>0</v>
      </c>
      <c r="FR60" s="7">
        <v>0</v>
      </c>
      <c r="FS60" s="7">
        <v>0</v>
      </c>
      <c r="FT60" s="7">
        <v>0</v>
      </c>
      <c r="FU60" s="7">
        <v>0</v>
      </c>
      <c r="FV60" s="7">
        <v>0</v>
      </c>
      <c r="FW60" s="7">
        <v>0</v>
      </c>
      <c r="FX60" s="7">
        <v>0</v>
      </c>
      <c r="FY60" s="7">
        <v>0</v>
      </c>
      <c r="FZ60" s="7">
        <f t="shared" ref="FZ60:FZ61" si="17">SUM(C60:FY60)</f>
        <v>1314249.97</v>
      </c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</row>
    <row r="61" spans="1:256" x14ac:dyDescent="0.35">
      <c r="A61" s="6" t="s">
        <v>522</v>
      </c>
      <c r="B61" s="7" t="s">
        <v>523</v>
      </c>
      <c r="C61" s="7">
        <f t="shared" ref="C61:BN61" si="18">SUM(C55:C60)</f>
        <v>3975359.6368625555</v>
      </c>
      <c r="D61" s="7">
        <f t="shared" si="18"/>
        <v>20560272.927547358</v>
      </c>
      <c r="E61" s="7">
        <f t="shared" si="18"/>
        <v>3957336.3845604667</v>
      </c>
      <c r="F61" s="7">
        <f t="shared" si="18"/>
        <v>11725720.408169016</v>
      </c>
      <c r="G61" s="7">
        <f t="shared" si="18"/>
        <v>749134.75238927116</v>
      </c>
      <c r="H61" s="7">
        <f t="shared" si="18"/>
        <v>875460.61353472143</v>
      </c>
      <c r="I61" s="7">
        <f t="shared" si="18"/>
        <v>4950900.101165615</v>
      </c>
      <c r="J61" s="7">
        <f t="shared" si="18"/>
        <v>1174607.3430782808</v>
      </c>
      <c r="K61" s="7">
        <f t="shared" si="18"/>
        <v>148174.02762891745</v>
      </c>
      <c r="L61" s="7">
        <f t="shared" si="18"/>
        <v>1809566.9849713142</v>
      </c>
      <c r="M61" s="7">
        <f t="shared" si="18"/>
        <v>720101.2592620654</v>
      </c>
      <c r="N61" s="7">
        <f t="shared" si="18"/>
        <v>33573698.057299666</v>
      </c>
      <c r="O61" s="7">
        <f t="shared" si="18"/>
        <v>7951652.0108887823</v>
      </c>
      <c r="P61" s="7">
        <f t="shared" si="18"/>
        <v>238195.42090387226</v>
      </c>
      <c r="Q61" s="7">
        <f t="shared" si="18"/>
        <v>24475693.320616804</v>
      </c>
      <c r="R61" s="7">
        <f t="shared" si="18"/>
        <v>2088234.5235152012</v>
      </c>
      <c r="S61" s="7">
        <f t="shared" si="18"/>
        <v>840187.19638839783</v>
      </c>
      <c r="T61" s="7">
        <f t="shared" si="18"/>
        <v>108965.2725716104</v>
      </c>
      <c r="U61" s="7">
        <f t="shared" si="18"/>
        <v>37193.431668595564</v>
      </c>
      <c r="V61" s="7">
        <f t="shared" si="18"/>
        <v>167495.00150570075</v>
      </c>
      <c r="W61" s="7">
        <f t="shared" si="18"/>
        <v>33789.81845509413</v>
      </c>
      <c r="X61" s="7">
        <f t="shared" si="18"/>
        <v>26750.286612030377</v>
      </c>
      <c r="Y61" s="7">
        <f t="shared" si="18"/>
        <v>420565.66285922786</v>
      </c>
      <c r="Z61" s="7">
        <f t="shared" si="18"/>
        <v>145527.75335373165</v>
      </c>
      <c r="AA61" s="7">
        <f t="shared" si="18"/>
        <v>17895248.291801848</v>
      </c>
      <c r="AB61" s="7">
        <f t="shared" si="18"/>
        <v>17593969.441777565</v>
      </c>
      <c r="AC61" s="7">
        <f t="shared" si="18"/>
        <v>549855.02079579222</v>
      </c>
      <c r="AD61" s="7">
        <f t="shared" si="18"/>
        <v>566683.47791309236</v>
      </c>
      <c r="AE61" s="7">
        <f t="shared" si="18"/>
        <v>81308.454960299423</v>
      </c>
      <c r="AF61" s="7">
        <f t="shared" si="18"/>
        <v>123406.36554046549</v>
      </c>
      <c r="AG61" s="7">
        <f t="shared" si="18"/>
        <v>434649.92047845712</v>
      </c>
      <c r="AH61" s="7">
        <f t="shared" si="18"/>
        <v>514721.37188820203</v>
      </c>
      <c r="AI61" s="7">
        <f t="shared" si="18"/>
        <v>123369.26925853235</v>
      </c>
      <c r="AJ61" s="7">
        <f t="shared" si="18"/>
        <v>93298.180480559633</v>
      </c>
      <c r="AK61" s="7">
        <f t="shared" si="18"/>
        <v>108855.95357231262</v>
      </c>
      <c r="AL61" s="7">
        <f t="shared" si="18"/>
        <v>100022.79577645517</v>
      </c>
      <c r="AM61" s="7">
        <f t="shared" si="18"/>
        <v>251077.82193562208</v>
      </c>
      <c r="AN61" s="7">
        <f t="shared" si="18"/>
        <v>173117.44740056197</v>
      </c>
      <c r="AO61" s="7">
        <f t="shared" si="18"/>
        <v>2738424.7613501702</v>
      </c>
      <c r="AP61" s="7">
        <f t="shared" si="18"/>
        <v>49269592.772665814</v>
      </c>
      <c r="AQ61" s="7">
        <f t="shared" si="18"/>
        <v>204769.52257544457</v>
      </c>
      <c r="AR61" s="7">
        <f t="shared" si="18"/>
        <v>32081581.68313745</v>
      </c>
      <c r="AS61" s="7">
        <f t="shared" si="18"/>
        <v>3523721.4669548324</v>
      </c>
      <c r="AT61" s="7">
        <f t="shared" si="18"/>
        <v>1303247.3953737842</v>
      </c>
      <c r="AU61" s="7">
        <f t="shared" si="18"/>
        <v>216355.0149062376</v>
      </c>
      <c r="AV61" s="7">
        <f t="shared" si="18"/>
        <v>254468.35091938285</v>
      </c>
      <c r="AW61" s="7">
        <f t="shared" si="18"/>
        <v>155306.61526432243</v>
      </c>
      <c r="AX61" s="7">
        <f t="shared" si="18"/>
        <v>81260.452573746647</v>
      </c>
      <c r="AY61" s="7">
        <f t="shared" si="18"/>
        <v>304725.76989508385</v>
      </c>
      <c r="AZ61" s="7">
        <f t="shared" si="18"/>
        <v>6306805.3758183587</v>
      </c>
      <c r="BA61" s="7">
        <f t="shared" si="18"/>
        <v>5489607.5711656148</v>
      </c>
      <c r="BB61" s="7">
        <f t="shared" si="18"/>
        <v>6155948.8893297724</v>
      </c>
      <c r="BC61" s="7">
        <f t="shared" si="18"/>
        <v>10935575.765983488</v>
      </c>
      <c r="BD61" s="7">
        <f t="shared" si="18"/>
        <v>1547641.3968382713</v>
      </c>
      <c r="BE61" s="7">
        <f t="shared" si="18"/>
        <v>696507.8364247221</v>
      </c>
      <c r="BF61" s="7">
        <f t="shared" si="18"/>
        <v>9915498.5603788272</v>
      </c>
      <c r="BG61" s="7">
        <f t="shared" si="18"/>
        <v>596242.4494212087</v>
      </c>
      <c r="BH61" s="7">
        <f t="shared" si="18"/>
        <v>328311.70143720863</v>
      </c>
      <c r="BI61" s="7">
        <f t="shared" si="18"/>
        <v>241110.96726936224</v>
      </c>
      <c r="BJ61" s="7">
        <f t="shared" si="18"/>
        <v>2846222.1441412461</v>
      </c>
      <c r="BK61" s="7">
        <f t="shared" si="18"/>
        <v>11067242.313914524</v>
      </c>
      <c r="BL61" s="7">
        <f t="shared" si="18"/>
        <v>82561.460373204944</v>
      </c>
      <c r="BM61" s="7">
        <f t="shared" si="18"/>
        <v>396650.24049345305</v>
      </c>
      <c r="BN61" s="7">
        <f t="shared" si="18"/>
        <v>1938189.9087948226</v>
      </c>
      <c r="BO61" s="7">
        <f t="shared" ref="BO61:DZ61" si="19">SUM(BO55:BO60)</f>
        <v>982847.09158799471</v>
      </c>
      <c r="BP61" s="7">
        <f t="shared" si="19"/>
        <v>117815.55602096832</v>
      </c>
      <c r="BQ61" s="7">
        <f t="shared" si="19"/>
        <v>2891628.4715609546</v>
      </c>
      <c r="BR61" s="7">
        <f t="shared" si="19"/>
        <v>2287490.4209619872</v>
      </c>
      <c r="BS61" s="7">
        <f t="shared" si="19"/>
        <v>562639.48752807383</v>
      </c>
      <c r="BT61" s="7">
        <f t="shared" si="19"/>
        <v>216225.53547308687</v>
      </c>
      <c r="BU61" s="7">
        <f t="shared" si="19"/>
        <v>232339.53380005827</v>
      </c>
      <c r="BV61" s="7">
        <f t="shared" si="19"/>
        <v>683641.06110556971</v>
      </c>
      <c r="BW61" s="7">
        <f t="shared" si="19"/>
        <v>846721.21781425888</v>
      </c>
      <c r="BX61" s="7">
        <f t="shared" si="19"/>
        <v>58107.016577187038</v>
      </c>
      <c r="BY61" s="7">
        <f t="shared" si="19"/>
        <v>428323.47825513745</v>
      </c>
      <c r="BZ61" s="7">
        <f t="shared" si="19"/>
        <v>149598.21046641792</v>
      </c>
      <c r="CA61" s="7">
        <f t="shared" si="19"/>
        <v>57816.581214433165</v>
      </c>
      <c r="CB61" s="7">
        <f t="shared" si="19"/>
        <v>39322975.835512385</v>
      </c>
      <c r="CC61" s="7">
        <f t="shared" si="19"/>
        <v>129384.2568167835</v>
      </c>
      <c r="CD61" s="7">
        <f t="shared" si="19"/>
        <v>27599.405618017885</v>
      </c>
      <c r="CE61" s="7">
        <f t="shared" si="19"/>
        <v>151475.69035242582</v>
      </c>
      <c r="CF61" s="7">
        <f t="shared" si="19"/>
        <v>72740.328148000757</v>
      </c>
      <c r="CG61" s="7">
        <f t="shared" si="19"/>
        <v>122773.86791181409</v>
      </c>
      <c r="CH61" s="7">
        <f t="shared" si="19"/>
        <v>81934.396361887222</v>
      </c>
      <c r="CI61" s="7">
        <f t="shared" si="19"/>
        <v>498560.82741916185</v>
      </c>
      <c r="CJ61" s="7">
        <f t="shared" si="19"/>
        <v>621085.91641571827</v>
      </c>
      <c r="CK61" s="7">
        <f t="shared" si="19"/>
        <v>3235219.7712578927</v>
      </c>
      <c r="CL61" s="7">
        <f t="shared" si="19"/>
        <v>887033.79710856453</v>
      </c>
      <c r="CM61" s="7">
        <f t="shared" si="19"/>
        <v>528492.52589113661</v>
      </c>
      <c r="CN61" s="7">
        <f t="shared" si="19"/>
        <v>15541079.608868385</v>
      </c>
      <c r="CO61" s="7">
        <f t="shared" si="19"/>
        <v>7951642.5939582326</v>
      </c>
      <c r="CP61" s="7">
        <f t="shared" si="19"/>
        <v>467722.82009106758</v>
      </c>
      <c r="CQ61" s="7">
        <f t="shared" si="19"/>
        <v>613383.0888482664</v>
      </c>
      <c r="CR61" s="7">
        <f t="shared" si="19"/>
        <v>175619.76823391014</v>
      </c>
      <c r="CS61" s="7">
        <f t="shared" si="19"/>
        <v>172824.97477906602</v>
      </c>
      <c r="CT61" s="7">
        <f t="shared" si="19"/>
        <v>102289.6096285465</v>
      </c>
      <c r="CU61" s="7">
        <f t="shared" si="19"/>
        <v>96441.5474873106</v>
      </c>
      <c r="CV61" s="7">
        <f t="shared" si="19"/>
        <v>46466.156612030383</v>
      </c>
      <c r="CW61" s="7">
        <f t="shared" si="19"/>
        <v>185389.55671093561</v>
      </c>
      <c r="CX61" s="7">
        <f t="shared" si="19"/>
        <v>378680.81769251748</v>
      </c>
      <c r="CY61" s="7">
        <f t="shared" si="19"/>
        <v>40319.767191755403</v>
      </c>
      <c r="CZ61" s="7">
        <f t="shared" si="19"/>
        <v>1445360.3518001593</v>
      </c>
      <c r="DA61" s="7">
        <f t="shared" si="19"/>
        <v>118761.57728543418</v>
      </c>
      <c r="DB61" s="7">
        <f t="shared" si="19"/>
        <v>230980.96268869838</v>
      </c>
      <c r="DC61" s="7">
        <f t="shared" si="19"/>
        <v>184644.23070619485</v>
      </c>
      <c r="DD61" s="7">
        <f t="shared" si="19"/>
        <v>107823.8875335956</v>
      </c>
      <c r="DE61" s="7">
        <f t="shared" si="19"/>
        <v>170910.24276903531</v>
      </c>
      <c r="DF61" s="7">
        <f t="shared" si="19"/>
        <v>13856826.092310289</v>
      </c>
      <c r="DG61" s="7">
        <f t="shared" si="19"/>
        <v>46615.189704227072</v>
      </c>
      <c r="DH61" s="7">
        <f t="shared" si="19"/>
        <v>1180004.4695122996</v>
      </c>
      <c r="DI61" s="7">
        <f t="shared" si="19"/>
        <v>1803958.9666310013</v>
      </c>
      <c r="DJ61" s="7">
        <f t="shared" si="19"/>
        <v>384848.61456185119</v>
      </c>
      <c r="DK61" s="7">
        <f t="shared" si="19"/>
        <v>277162.55962692905</v>
      </c>
      <c r="DL61" s="7">
        <f t="shared" si="19"/>
        <v>3301078.4921195148</v>
      </c>
      <c r="DM61" s="7">
        <f t="shared" si="19"/>
        <v>258586.006587004</v>
      </c>
      <c r="DN61" s="7">
        <f t="shared" si="19"/>
        <v>788062.09909076511</v>
      </c>
      <c r="DO61" s="7">
        <f t="shared" si="19"/>
        <v>1688269.4853138258</v>
      </c>
      <c r="DP61" s="7">
        <f t="shared" si="19"/>
        <v>166594.73793269598</v>
      </c>
      <c r="DQ61" s="7">
        <f t="shared" si="19"/>
        <v>358354.62037811964</v>
      </c>
      <c r="DR61" s="7">
        <f t="shared" si="19"/>
        <v>767204.8997198554</v>
      </c>
      <c r="DS61" s="7">
        <f t="shared" si="19"/>
        <v>345603.91752007912</v>
      </c>
      <c r="DT61" s="7">
        <f t="shared" si="19"/>
        <v>63361.576432750931</v>
      </c>
      <c r="DU61" s="7">
        <f t="shared" si="19"/>
        <v>149205.17810480119</v>
      </c>
      <c r="DV61" s="7">
        <f t="shared" si="19"/>
        <v>98441.847109261129</v>
      </c>
      <c r="DW61" s="7">
        <f t="shared" si="19"/>
        <v>123873.17229779011</v>
      </c>
      <c r="DX61" s="7">
        <f t="shared" si="19"/>
        <v>93206.578928209172</v>
      </c>
      <c r="DY61" s="7">
        <f t="shared" si="19"/>
        <v>196534.16107701175</v>
      </c>
      <c r="DZ61" s="7">
        <f t="shared" si="19"/>
        <v>625321.34965118638</v>
      </c>
      <c r="EA61" s="7">
        <f t="shared" ref="EA61:FY61" si="20">SUM(EA55:EA60)</f>
        <v>532449.43882370694</v>
      </c>
      <c r="EB61" s="7">
        <f t="shared" si="20"/>
        <v>414187.58427971142</v>
      </c>
      <c r="EC61" s="7">
        <f t="shared" si="20"/>
        <v>207798.65111541696</v>
      </c>
      <c r="ED61" s="7">
        <f t="shared" si="20"/>
        <v>925536.09880404407</v>
      </c>
      <c r="EE61" s="7">
        <f t="shared" si="20"/>
        <v>94435.066005391389</v>
      </c>
      <c r="EF61" s="7">
        <f t="shared" si="20"/>
        <v>766840.28550778679</v>
      </c>
      <c r="EG61" s="7">
        <f t="shared" si="20"/>
        <v>132080.91287295337</v>
      </c>
      <c r="EH61" s="7">
        <f t="shared" si="20"/>
        <v>111448.8269026858</v>
      </c>
      <c r="EI61" s="7">
        <f t="shared" si="20"/>
        <v>8409210.7053326871</v>
      </c>
      <c r="EJ61" s="7">
        <f t="shared" si="20"/>
        <v>6070945.2586546866</v>
      </c>
      <c r="EK61" s="7">
        <f t="shared" si="20"/>
        <v>331709.13961849996</v>
      </c>
      <c r="EL61" s="7">
        <f t="shared" si="20"/>
        <v>359004.14726938715</v>
      </c>
      <c r="EM61" s="7">
        <f t="shared" si="20"/>
        <v>133629.31033063785</v>
      </c>
      <c r="EN61" s="7">
        <f t="shared" si="20"/>
        <v>599040.85408002674</v>
      </c>
      <c r="EO61" s="7">
        <f t="shared" si="20"/>
        <v>110515.75472165953</v>
      </c>
      <c r="EP61" s="7">
        <f t="shared" si="20"/>
        <v>198467.1499845293</v>
      </c>
      <c r="EQ61" s="7">
        <f t="shared" si="20"/>
        <v>1482699.5302336456</v>
      </c>
      <c r="ER61" s="7">
        <f t="shared" si="20"/>
        <v>178186.99681049981</v>
      </c>
      <c r="ES61" s="7">
        <f t="shared" si="20"/>
        <v>86407.437255903089</v>
      </c>
      <c r="ET61" s="7">
        <f t="shared" si="20"/>
        <v>99167.860137511045</v>
      </c>
      <c r="EU61" s="7">
        <f t="shared" si="20"/>
        <v>322912.49758654094</v>
      </c>
      <c r="EV61" s="7">
        <f t="shared" si="20"/>
        <v>43628.739060467371</v>
      </c>
      <c r="EW61" s="7">
        <f t="shared" si="20"/>
        <v>369514.55207151332</v>
      </c>
      <c r="EX61" s="7">
        <f t="shared" si="20"/>
        <v>81318.092788917696</v>
      </c>
      <c r="EY61" s="7">
        <f t="shared" si="20"/>
        <v>429529.24359690119</v>
      </c>
      <c r="EZ61" s="7">
        <f t="shared" si="20"/>
        <v>87699.390095574476</v>
      </c>
      <c r="FA61" s="7">
        <f t="shared" si="20"/>
        <v>1826713.564192686</v>
      </c>
      <c r="FB61" s="7">
        <f t="shared" si="20"/>
        <v>261415.66140057801</v>
      </c>
      <c r="FC61" s="7">
        <f t="shared" si="20"/>
        <v>1118743.3030608119</v>
      </c>
      <c r="FD61" s="7">
        <f t="shared" si="20"/>
        <v>347007.27838893526</v>
      </c>
      <c r="FE61" s="7">
        <f t="shared" si="20"/>
        <v>73495.369355636954</v>
      </c>
      <c r="FF61" s="7">
        <f t="shared" si="20"/>
        <v>194612.29182576112</v>
      </c>
      <c r="FG61" s="7">
        <f t="shared" si="20"/>
        <v>84433.012111264994</v>
      </c>
      <c r="FH61" s="7">
        <f t="shared" si="20"/>
        <v>86807.970763982477</v>
      </c>
      <c r="FI61" s="7">
        <f t="shared" si="20"/>
        <v>1197393.3302733083</v>
      </c>
      <c r="FJ61" s="7">
        <f t="shared" si="20"/>
        <v>801762.05190615822</v>
      </c>
      <c r="FK61" s="7">
        <f t="shared" si="20"/>
        <v>1253001.4648258083</v>
      </c>
      <c r="FL61" s="7">
        <f t="shared" si="20"/>
        <v>3501094.1756532299</v>
      </c>
      <c r="FM61" s="7">
        <f t="shared" si="20"/>
        <v>1963488.5233917458</v>
      </c>
      <c r="FN61" s="7">
        <f t="shared" si="20"/>
        <v>11231428.410913067</v>
      </c>
      <c r="FO61" s="7">
        <f t="shared" si="20"/>
        <v>607592.63138315966</v>
      </c>
      <c r="FP61" s="7">
        <f t="shared" si="20"/>
        <v>1267504.9977336868</v>
      </c>
      <c r="FQ61" s="7">
        <f t="shared" si="20"/>
        <v>603021.10860051261</v>
      </c>
      <c r="FR61" s="7">
        <f t="shared" si="20"/>
        <v>88488.239989595269</v>
      </c>
      <c r="FS61" s="7">
        <f t="shared" si="20"/>
        <v>82384.211328193938</v>
      </c>
      <c r="FT61" s="7">
        <f t="shared" si="20"/>
        <v>69243.539168030751</v>
      </c>
      <c r="FU61" s="7">
        <f t="shared" si="20"/>
        <v>591729.33694608184</v>
      </c>
      <c r="FV61" s="7">
        <f t="shared" si="20"/>
        <v>438814.89076443302</v>
      </c>
      <c r="FW61" s="7">
        <f t="shared" si="20"/>
        <v>104794.87353843845</v>
      </c>
      <c r="FX61" s="7">
        <f t="shared" si="20"/>
        <v>35710.539170131822</v>
      </c>
      <c r="FY61" s="7">
        <f t="shared" si="20"/>
        <v>5000150.4399999995</v>
      </c>
      <c r="FZ61" s="7">
        <f t="shared" si="17"/>
        <v>473248856.99608988</v>
      </c>
      <c r="GA61" s="64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</row>
    <row r="62" spans="1:256" x14ac:dyDescent="0.35">
      <c r="A62" s="7"/>
      <c r="B62" s="7" t="s">
        <v>524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64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</row>
    <row r="63" spans="1:256" x14ac:dyDescent="0.35">
      <c r="A63" s="7"/>
      <c r="B63" s="7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7"/>
      <c r="GA63" s="64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</row>
    <row r="64" spans="1:256" x14ac:dyDescent="0.35">
      <c r="A64" s="7"/>
      <c r="B64" s="43" t="s">
        <v>525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64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</row>
    <row r="65" spans="1:195" x14ac:dyDescent="0.35">
      <c r="A65" s="6" t="s">
        <v>526</v>
      </c>
      <c r="B65" s="7" t="s">
        <v>527</v>
      </c>
      <c r="C65" s="48">
        <f t="shared" ref="C65:BN65" si="21">$B$1</f>
        <v>5.1999999999999998E-2</v>
      </c>
      <c r="D65" s="48">
        <f t="shared" si="21"/>
        <v>5.1999999999999998E-2</v>
      </c>
      <c r="E65" s="48">
        <f t="shared" si="21"/>
        <v>5.1999999999999998E-2</v>
      </c>
      <c r="F65" s="48">
        <f t="shared" si="21"/>
        <v>5.1999999999999998E-2</v>
      </c>
      <c r="G65" s="48">
        <f t="shared" si="21"/>
        <v>5.1999999999999998E-2</v>
      </c>
      <c r="H65" s="48">
        <f t="shared" si="21"/>
        <v>5.1999999999999998E-2</v>
      </c>
      <c r="I65" s="48">
        <f t="shared" si="21"/>
        <v>5.1999999999999998E-2</v>
      </c>
      <c r="J65" s="48">
        <f t="shared" si="21"/>
        <v>5.1999999999999998E-2</v>
      </c>
      <c r="K65" s="48">
        <f t="shared" si="21"/>
        <v>5.1999999999999998E-2</v>
      </c>
      <c r="L65" s="48">
        <f t="shared" si="21"/>
        <v>5.1999999999999998E-2</v>
      </c>
      <c r="M65" s="48">
        <f t="shared" si="21"/>
        <v>5.1999999999999998E-2</v>
      </c>
      <c r="N65" s="48">
        <f t="shared" si="21"/>
        <v>5.1999999999999998E-2</v>
      </c>
      <c r="O65" s="48">
        <f t="shared" si="21"/>
        <v>5.1999999999999998E-2</v>
      </c>
      <c r="P65" s="48">
        <f t="shared" si="21"/>
        <v>5.1999999999999998E-2</v>
      </c>
      <c r="Q65" s="48">
        <f t="shared" si="21"/>
        <v>5.1999999999999998E-2</v>
      </c>
      <c r="R65" s="48">
        <f t="shared" si="21"/>
        <v>5.1999999999999998E-2</v>
      </c>
      <c r="S65" s="48">
        <f t="shared" si="21"/>
        <v>5.1999999999999998E-2</v>
      </c>
      <c r="T65" s="48">
        <f t="shared" si="21"/>
        <v>5.1999999999999998E-2</v>
      </c>
      <c r="U65" s="48">
        <f t="shared" si="21"/>
        <v>5.1999999999999998E-2</v>
      </c>
      <c r="V65" s="48">
        <f t="shared" si="21"/>
        <v>5.1999999999999998E-2</v>
      </c>
      <c r="W65" s="48">
        <f t="shared" si="21"/>
        <v>5.1999999999999998E-2</v>
      </c>
      <c r="X65" s="48">
        <f t="shared" si="21"/>
        <v>5.1999999999999998E-2</v>
      </c>
      <c r="Y65" s="48">
        <f t="shared" si="21"/>
        <v>5.1999999999999998E-2</v>
      </c>
      <c r="Z65" s="48">
        <f t="shared" si="21"/>
        <v>5.1999999999999998E-2</v>
      </c>
      <c r="AA65" s="48">
        <f t="shared" si="21"/>
        <v>5.1999999999999998E-2</v>
      </c>
      <c r="AB65" s="48">
        <f t="shared" si="21"/>
        <v>5.1999999999999998E-2</v>
      </c>
      <c r="AC65" s="48">
        <f t="shared" si="21"/>
        <v>5.1999999999999998E-2</v>
      </c>
      <c r="AD65" s="48">
        <f t="shared" si="21"/>
        <v>5.1999999999999998E-2</v>
      </c>
      <c r="AE65" s="48">
        <f t="shared" si="21"/>
        <v>5.1999999999999998E-2</v>
      </c>
      <c r="AF65" s="48">
        <f t="shared" si="21"/>
        <v>5.1999999999999998E-2</v>
      </c>
      <c r="AG65" s="48">
        <f t="shared" si="21"/>
        <v>5.1999999999999998E-2</v>
      </c>
      <c r="AH65" s="48">
        <f t="shared" si="21"/>
        <v>5.1999999999999998E-2</v>
      </c>
      <c r="AI65" s="48">
        <f t="shared" si="21"/>
        <v>5.1999999999999998E-2</v>
      </c>
      <c r="AJ65" s="48">
        <f t="shared" si="21"/>
        <v>5.1999999999999998E-2</v>
      </c>
      <c r="AK65" s="48">
        <f t="shared" si="21"/>
        <v>5.1999999999999998E-2</v>
      </c>
      <c r="AL65" s="48">
        <f t="shared" si="21"/>
        <v>5.1999999999999998E-2</v>
      </c>
      <c r="AM65" s="48">
        <f t="shared" si="21"/>
        <v>5.1999999999999998E-2</v>
      </c>
      <c r="AN65" s="48">
        <f t="shared" si="21"/>
        <v>5.1999999999999998E-2</v>
      </c>
      <c r="AO65" s="48">
        <f t="shared" si="21"/>
        <v>5.1999999999999998E-2</v>
      </c>
      <c r="AP65" s="48">
        <f t="shared" si="21"/>
        <v>5.1999999999999998E-2</v>
      </c>
      <c r="AQ65" s="48">
        <f t="shared" si="21"/>
        <v>5.1999999999999998E-2</v>
      </c>
      <c r="AR65" s="48">
        <f t="shared" si="21"/>
        <v>5.1999999999999998E-2</v>
      </c>
      <c r="AS65" s="48">
        <f t="shared" si="21"/>
        <v>5.1999999999999998E-2</v>
      </c>
      <c r="AT65" s="48">
        <f t="shared" si="21"/>
        <v>5.1999999999999998E-2</v>
      </c>
      <c r="AU65" s="48">
        <f t="shared" si="21"/>
        <v>5.1999999999999998E-2</v>
      </c>
      <c r="AV65" s="48">
        <f t="shared" si="21"/>
        <v>5.1999999999999998E-2</v>
      </c>
      <c r="AW65" s="48">
        <f t="shared" si="21"/>
        <v>5.1999999999999998E-2</v>
      </c>
      <c r="AX65" s="48">
        <f t="shared" si="21"/>
        <v>5.1999999999999998E-2</v>
      </c>
      <c r="AY65" s="48">
        <f t="shared" si="21"/>
        <v>5.1999999999999998E-2</v>
      </c>
      <c r="AZ65" s="48">
        <f t="shared" si="21"/>
        <v>5.1999999999999998E-2</v>
      </c>
      <c r="BA65" s="48">
        <f t="shared" si="21"/>
        <v>5.1999999999999998E-2</v>
      </c>
      <c r="BB65" s="48">
        <f t="shared" si="21"/>
        <v>5.1999999999999998E-2</v>
      </c>
      <c r="BC65" s="48">
        <f t="shared" si="21"/>
        <v>5.1999999999999998E-2</v>
      </c>
      <c r="BD65" s="48">
        <f t="shared" si="21"/>
        <v>5.1999999999999998E-2</v>
      </c>
      <c r="BE65" s="48">
        <f t="shared" si="21"/>
        <v>5.1999999999999998E-2</v>
      </c>
      <c r="BF65" s="48">
        <f t="shared" si="21"/>
        <v>5.1999999999999998E-2</v>
      </c>
      <c r="BG65" s="48">
        <f t="shared" si="21"/>
        <v>5.1999999999999998E-2</v>
      </c>
      <c r="BH65" s="48">
        <f t="shared" si="21"/>
        <v>5.1999999999999998E-2</v>
      </c>
      <c r="BI65" s="48">
        <f t="shared" si="21"/>
        <v>5.1999999999999998E-2</v>
      </c>
      <c r="BJ65" s="48">
        <f t="shared" si="21"/>
        <v>5.1999999999999998E-2</v>
      </c>
      <c r="BK65" s="48">
        <f t="shared" si="21"/>
        <v>5.1999999999999998E-2</v>
      </c>
      <c r="BL65" s="48">
        <f t="shared" si="21"/>
        <v>5.1999999999999998E-2</v>
      </c>
      <c r="BM65" s="48">
        <f t="shared" si="21"/>
        <v>5.1999999999999998E-2</v>
      </c>
      <c r="BN65" s="48">
        <f t="shared" si="21"/>
        <v>5.1999999999999998E-2</v>
      </c>
      <c r="BO65" s="48">
        <f t="shared" ref="BO65:DZ65" si="22">$B$1</f>
        <v>5.1999999999999998E-2</v>
      </c>
      <c r="BP65" s="48">
        <f t="shared" si="22"/>
        <v>5.1999999999999998E-2</v>
      </c>
      <c r="BQ65" s="48">
        <f t="shared" si="22"/>
        <v>5.1999999999999998E-2</v>
      </c>
      <c r="BR65" s="48">
        <f t="shared" si="22"/>
        <v>5.1999999999999998E-2</v>
      </c>
      <c r="BS65" s="48">
        <f t="shared" si="22"/>
        <v>5.1999999999999998E-2</v>
      </c>
      <c r="BT65" s="48">
        <f t="shared" si="22"/>
        <v>5.1999999999999998E-2</v>
      </c>
      <c r="BU65" s="48">
        <f t="shared" si="22"/>
        <v>5.1999999999999998E-2</v>
      </c>
      <c r="BV65" s="48">
        <f t="shared" si="22"/>
        <v>5.1999999999999998E-2</v>
      </c>
      <c r="BW65" s="48">
        <f t="shared" si="22"/>
        <v>5.1999999999999998E-2</v>
      </c>
      <c r="BX65" s="48">
        <f t="shared" si="22"/>
        <v>5.1999999999999998E-2</v>
      </c>
      <c r="BY65" s="48">
        <f t="shared" si="22"/>
        <v>5.1999999999999998E-2</v>
      </c>
      <c r="BZ65" s="48">
        <f t="shared" si="22"/>
        <v>5.1999999999999998E-2</v>
      </c>
      <c r="CA65" s="48">
        <f t="shared" si="22"/>
        <v>5.1999999999999998E-2</v>
      </c>
      <c r="CB65" s="48">
        <f t="shared" si="22"/>
        <v>5.1999999999999998E-2</v>
      </c>
      <c r="CC65" s="48">
        <f t="shared" si="22"/>
        <v>5.1999999999999998E-2</v>
      </c>
      <c r="CD65" s="48">
        <f t="shared" si="22"/>
        <v>5.1999999999999998E-2</v>
      </c>
      <c r="CE65" s="48">
        <f t="shared" si="22"/>
        <v>5.1999999999999998E-2</v>
      </c>
      <c r="CF65" s="48">
        <f t="shared" si="22"/>
        <v>5.1999999999999998E-2</v>
      </c>
      <c r="CG65" s="48">
        <f t="shared" si="22"/>
        <v>5.1999999999999998E-2</v>
      </c>
      <c r="CH65" s="48">
        <f t="shared" si="22"/>
        <v>5.1999999999999998E-2</v>
      </c>
      <c r="CI65" s="48">
        <f t="shared" si="22"/>
        <v>5.1999999999999998E-2</v>
      </c>
      <c r="CJ65" s="48">
        <f t="shared" si="22"/>
        <v>5.1999999999999998E-2</v>
      </c>
      <c r="CK65" s="48">
        <f t="shared" si="22"/>
        <v>5.1999999999999998E-2</v>
      </c>
      <c r="CL65" s="48">
        <f t="shared" si="22"/>
        <v>5.1999999999999998E-2</v>
      </c>
      <c r="CM65" s="48">
        <f t="shared" si="22"/>
        <v>5.1999999999999998E-2</v>
      </c>
      <c r="CN65" s="48">
        <f t="shared" si="22"/>
        <v>5.1999999999999998E-2</v>
      </c>
      <c r="CO65" s="48">
        <f t="shared" si="22"/>
        <v>5.1999999999999998E-2</v>
      </c>
      <c r="CP65" s="48">
        <f t="shared" si="22"/>
        <v>5.1999999999999998E-2</v>
      </c>
      <c r="CQ65" s="48">
        <f t="shared" si="22"/>
        <v>5.1999999999999998E-2</v>
      </c>
      <c r="CR65" s="48">
        <f t="shared" si="22"/>
        <v>5.1999999999999998E-2</v>
      </c>
      <c r="CS65" s="48">
        <f t="shared" si="22"/>
        <v>5.1999999999999998E-2</v>
      </c>
      <c r="CT65" s="48">
        <f t="shared" si="22"/>
        <v>5.1999999999999998E-2</v>
      </c>
      <c r="CU65" s="48">
        <f t="shared" si="22"/>
        <v>5.1999999999999998E-2</v>
      </c>
      <c r="CV65" s="48">
        <f t="shared" si="22"/>
        <v>5.1999999999999998E-2</v>
      </c>
      <c r="CW65" s="48">
        <f t="shared" si="22"/>
        <v>5.1999999999999998E-2</v>
      </c>
      <c r="CX65" s="48">
        <f t="shared" si="22"/>
        <v>5.1999999999999998E-2</v>
      </c>
      <c r="CY65" s="48">
        <f t="shared" si="22"/>
        <v>5.1999999999999998E-2</v>
      </c>
      <c r="CZ65" s="48">
        <f t="shared" si="22"/>
        <v>5.1999999999999998E-2</v>
      </c>
      <c r="DA65" s="48">
        <f t="shared" si="22"/>
        <v>5.1999999999999998E-2</v>
      </c>
      <c r="DB65" s="48">
        <f t="shared" si="22"/>
        <v>5.1999999999999998E-2</v>
      </c>
      <c r="DC65" s="48">
        <f t="shared" si="22"/>
        <v>5.1999999999999998E-2</v>
      </c>
      <c r="DD65" s="48">
        <f t="shared" si="22"/>
        <v>5.1999999999999998E-2</v>
      </c>
      <c r="DE65" s="48">
        <f t="shared" si="22"/>
        <v>5.1999999999999998E-2</v>
      </c>
      <c r="DF65" s="48">
        <f t="shared" si="22"/>
        <v>5.1999999999999998E-2</v>
      </c>
      <c r="DG65" s="48">
        <f t="shared" si="22"/>
        <v>5.1999999999999998E-2</v>
      </c>
      <c r="DH65" s="48">
        <f t="shared" si="22"/>
        <v>5.1999999999999998E-2</v>
      </c>
      <c r="DI65" s="48">
        <f t="shared" si="22"/>
        <v>5.1999999999999998E-2</v>
      </c>
      <c r="DJ65" s="48">
        <f t="shared" si="22"/>
        <v>5.1999999999999998E-2</v>
      </c>
      <c r="DK65" s="48">
        <f t="shared" si="22"/>
        <v>5.1999999999999998E-2</v>
      </c>
      <c r="DL65" s="48">
        <f t="shared" si="22"/>
        <v>5.1999999999999998E-2</v>
      </c>
      <c r="DM65" s="48">
        <f t="shared" si="22"/>
        <v>5.1999999999999998E-2</v>
      </c>
      <c r="DN65" s="48">
        <f t="shared" si="22"/>
        <v>5.1999999999999998E-2</v>
      </c>
      <c r="DO65" s="48">
        <f t="shared" si="22"/>
        <v>5.1999999999999998E-2</v>
      </c>
      <c r="DP65" s="48">
        <f t="shared" si="22"/>
        <v>5.1999999999999998E-2</v>
      </c>
      <c r="DQ65" s="48">
        <f t="shared" si="22"/>
        <v>5.1999999999999998E-2</v>
      </c>
      <c r="DR65" s="48">
        <f t="shared" si="22"/>
        <v>5.1999999999999998E-2</v>
      </c>
      <c r="DS65" s="48">
        <f t="shared" si="22"/>
        <v>5.1999999999999998E-2</v>
      </c>
      <c r="DT65" s="48">
        <f t="shared" si="22"/>
        <v>5.1999999999999998E-2</v>
      </c>
      <c r="DU65" s="48">
        <f t="shared" si="22"/>
        <v>5.1999999999999998E-2</v>
      </c>
      <c r="DV65" s="48">
        <f t="shared" si="22"/>
        <v>5.1999999999999998E-2</v>
      </c>
      <c r="DW65" s="48">
        <f t="shared" si="22"/>
        <v>5.1999999999999998E-2</v>
      </c>
      <c r="DX65" s="48">
        <f t="shared" si="22"/>
        <v>5.1999999999999998E-2</v>
      </c>
      <c r="DY65" s="48">
        <f t="shared" si="22"/>
        <v>5.1999999999999998E-2</v>
      </c>
      <c r="DZ65" s="48">
        <f t="shared" si="22"/>
        <v>5.1999999999999998E-2</v>
      </c>
      <c r="EA65" s="48">
        <f t="shared" ref="EA65:FX65" si="23">$B$1</f>
        <v>5.1999999999999998E-2</v>
      </c>
      <c r="EB65" s="48">
        <f t="shared" si="23"/>
        <v>5.1999999999999998E-2</v>
      </c>
      <c r="EC65" s="48">
        <f t="shared" si="23"/>
        <v>5.1999999999999998E-2</v>
      </c>
      <c r="ED65" s="48">
        <f t="shared" si="23"/>
        <v>5.1999999999999998E-2</v>
      </c>
      <c r="EE65" s="48">
        <f t="shared" si="23"/>
        <v>5.1999999999999998E-2</v>
      </c>
      <c r="EF65" s="48">
        <f t="shared" si="23"/>
        <v>5.1999999999999998E-2</v>
      </c>
      <c r="EG65" s="48">
        <f t="shared" si="23"/>
        <v>5.1999999999999998E-2</v>
      </c>
      <c r="EH65" s="48">
        <f t="shared" si="23"/>
        <v>5.1999999999999998E-2</v>
      </c>
      <c r="EI65" s="48">
        <f t="shared" si="23"/>
        <v>5.1999999999999998E-2</v>
      </c>
      <c r="EJ65" s="48">
        <f t="shared" si="23"/>
        <v>5.1999999999999998E-2</v>
      </c>
      <c r="EK65" s="48">
        <f t="shared" si="23"/>
        <v>5.1999999999999998E-2</v>
      </c>
      <c r="EL65" s="48">
        <f t="shared" si="23"/>
        <v>5.1999999999999998E-2</v>
      </c>
      <c r="EM65" s="48">
        <f t="shared" si="23"/>
        <v>5.1999999999999998E-2</v>
      </c>
      <c r="EN65" s="48">
        <f t="shared" si="23"/>
        <v>5.1999999999999998E-2</v>
      </c>
      <c r="EO65" s="48">
        <f t="shared" si="23"/>
        <v>5.1999999999999998E-2</v>
      </c>
      <c r="EP65" s="48">
        <f t="shared" si="23"/>
        <v>5.1999999999999998E-2</v>
      </c>
      <c r="EQ65" s="48">
        <f t="shared" si="23"/>
        <v>5.1999999999999998E-2</v>
      </c>
      <c r="ER65" s="48">
        <f t="shared" si="23"/>
        <v>5.1999999999999998E-2</v>
      </c>
      <c r="ES65" s="48">
        <f t="shared" si="23"/>
        <v>5.1999999999999998E-2</v>
      </c>
      <c r="ET65" s="48">
        <f t="shared" si="23"/>
        <v>5.1999999999999998E-2</v>
      </c>
      <c r="EU65" s="48">
        <f t="shared" si="23"/>
        <v>5.1999999999999998E-2</v>
      </c>
      <c r="EV65" s="48">
        <f t="shared" si="23"/>
        <v>5.1999999999999998E-2</v>
      </c>
      <c r="EW65" s="48">
        <f t="shared" si="23"/>
        <v>5.1999999999999998E-2</v>
      </c>
      <c r="EX65" s="48">
        <f t="shared" si="23"/>
        <v>5.1999999999999998E-2</v>
      </c>
      <c r="EY65" s="48">
        <f t="shared" si="23"/>
        <v>5.1999999999999998E-2</v>
      </c>
      <c r="EZ65" s="48">
        <f t="shared" si="23"/>
        <v>5.1999999999999998E-2</v>
      </c>
      <c r="FA65" s="48">
        <f t="shared" si="23"/>
        <v>5.1999999999999998E-2</v>
      </c>
      <c r="FB65" s="48">
        <f t="shared" si="23"/>
        <v>5.1999999999999998E-2</v>
      </c>
      <c r="FC65" s="48">
        <f t="shared" si="23"/>
        <v>5.1999999999999998E-2</v>
      </c>
      <c r="FD65" s="48">
        <f t="shared" si="23"/>
        <v>5.1999999999999998E-2</v>
      </c>
      <c r="FE65" s="48">
        <f t="shared" si="23"/>
        <v>5.1999999999999998E-2</v>
      </c>
      <c r="FF65" s="48">
        <f t="shared" si="23"/>
        <v>5.1999999999999998E-2</v>
      </c>
      <c r="FG65" s="48">
        <f t="shared" si="23"/>
        <v>5.1999999999999998E-2</v>
      </c>
      <c r="FH65" s="48">
        <f t="shared" si="23"/>
        <v>5.1999999999999998E-2</v>
      </c>
      <c r="FI65" s="48">
        <f t="shared" si="23"/>
        <v>5.1999999999999998E-2</v>
      </c>
      <c r="FJ65" s="48">
        <f t="shared" si="23"/>
        <v>5.1999999999999998E-2</v>
      </c>
      <c r="FK65" s="48">
        <f t="shared" si="23"/>
        <v>5.1999999999999998E-2</v>
      </c>
      <c r="FL65" s="48">
        <f t="shared" si="23"/>
        <v>5.1999999999999998E-2</v>
      </c>
      <c r="FM65" s="48">
        <f t="shared" si="23"/>
        <v>5.1999999999999998E-2</v>
      </c>
      <c r="FN65" s="48">
        <f t="shared" si="23"/>
        <v>5.1999999999999998E-2</v>
      </c>
      <c r="FO65" s="48">
        <f t="shared" si="23"/>
        <v>5.1999999999999998E-2</v>
      </c>
      <c r="FP65" s="48">
        <f t="shared" si="23"/>
        <v>5.1999999999999998E-2</v>
      </c>
      <c r="FQ65" s="48">
        <f t="shared" si="23"/>
        <v>5.1999999999999998E-2</v>
      </c>
      <c r="FR65" s="48">
        <f t="shared" si="23"/>
        <v>5.1999999999999998E-2</v>
      </c>
      <c r="FS65" s="48">
        <f t="shared" si="23"/>
        <v>5.1999999999999998E-2</v>
      </c>
      <c r="FT65" s="48">
        <f t="shared" si="23"/>
        <v>5.1999999999999998E-2</v>
      </c>
      <c r="FU65" s="48">
        <f t="shared" si="23"/>
        <v>5.1999999999999998E-2</v>
      </c>
      <c r="FV65" s="48">
        <f t="shared" si="23"/>
        <v>5.1999999999999998E-2</v>
      </c>
      <c r="FW65" s="48">
        <f t="shared" si="23"/>
        <v>5.1999999999999998E-2</v>
      </c>
      <c r="FX65" s="48">
        <f t="shared" si="23"/>
        <v>5.1999999999999998E-2</v>
      </c>
      <c r="FY65" s="48"/>
      <c r="FZ65" s="48"/>
      <c r="GA65" s="64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</row>
    <row r="66" spans="1:195" x14ac:dyDescent="0.35">
      <c r="A66" s="6" t="s">
        <v>528</v>
      </c>
      <c r="B66" s="7" t="s">
        <v>529</v>
      </c>
      <c r="C66" s="64">
        <v>999999999</v>
      </c>
      <c r="D66" s="64">
        <v>999999999</v>
      </c>
      <c r="E66" s="64">
        <v>999999999</v>
      </c>
      <c r="F66" s="64">
        <v>999999999</v>
      </c>
      <c r="G66" s="64">
        <v>999999999</v>
      </c>
      <c r="H66" s="64">
        <v>999999999</v>
      </c>
      <c r="I66" s="64">
        <v>999999999</v>
      </c>
      <c r="J66" s="64">
        <v>999999999</v>
      </c>
      <c r="K66" s="64">
        <v>999999999</v>
      </c>
      <c r="L66" s="64">
        <v>999999999</v>
      </c>
      <c r="M66" s="64">
        <v>999999999</v>
      </c>
      <c r="N66" s="64">
        <v>999999999</v>
      </c>
      <c r="O66" s="64">
        <v>999999999</v>
      </c>
      <c r="P66" s="64">
        <v>999999999</v>
      </c>
      <c r="Q66" s="64">
        <v>999999999</v>
      </c>
      <c r="R66" s="64">
        <v>999999999</v>
      </c>
      <c r="S66" s="64">
        <v>999999999</v>
      </c>
      <c r="T66" s="64">
        <v>999999999</v>
      </c>
      <c r="U66" s="64">
        <v>999999999</v>
      </c>
      <c r="V66" s="64">
        <v>999999999</v>
      </c>
      <c r="W66" s="64">
        <v>999999999</v>
      </c>
      <c r="X66" s="64">
        <v>999999999</v>
      </c>
      <c r="Y66" s="64">
        <v>999999999</v>
      </c>
      <c r="Z66" s="64">
        <v>999999999</v>
      </c>
      <c r="AA66" s="64">
        <v>999999999</v>
      </c>
      <c r="AB66" s="64">
        <v>999999999</v>
      </c>
      <c r="AC66" s="64">
        <v>999999999</v>
      </c>
      <c r="AD66" s="64">
        <v>999999999</v>
      </c>
      <c r="AE66" s="64">
        <v>999999999</v>
      </c>
      <c r="AF66" s="64">
        <v>999999999</v>
      </c>
      <c r="AG66" s="64">
        <v>999999999</v>
      </c>
      <c r="AH66" s="64">
        <v>999999999</v>
      </c>
      <c r="AI66" s="64">
        <v>999999999</v>
      </c>
      <c r="AJ66" s="64">
        <v>999999999</v>
      </c>
      <c r="AK66" s="64">
        <v>999999999</v>
      </c>
      <c r="AL66" s="64">
        <v>999999999</v>
      </c>
      <c r="AM66" s="64">
        <v>999999999</v>
      </c>
      <c r="AN66" s="64">
        <v>999999999</v>
      </c>
      <c r="AO66" s="64">
        <v>999999999</v>
      </c>
      <c r="AP66" s="64">
        <v>999999999</v>
      </c>
      <c r="AQ66" s="64">
        <v>999999999</v>
      </c>
      <c r="AR66" s="64">
        <v>999999999</v>
      </c>
      <c r="AS66" s="64">
        <v>999999999</v>
      </c>
      <c r="AT66" s="64">
        <v>999999999</v>
      </c>
      <c r="AU66" s="64">
        <v>999999999</v>
      </c>
      <c r="AV66" s="64">
        <v>999999999</v>
      </c>
      <c r="AW66" s="64">
        <v>999999999</v>
      </c>
      <c r="AX66" s="64">
        <v>999999999</v>
      </c>
      <c r="AY66" s="64">
        <v>999999999</v>
      </c>
      <c r="AZ66" s="64">
        <v>999999999</v>
      </c>
      <c r="BA66" s="64">
        <v>999999999</v>
      </c>
      <c r="BB66" s="64">
        <v>999999999</v>
      </c>
      <c r="BC66" s="64">
        <v>999999999</v>
      </c>
      <c r="BD66" s="64">
        <v>999999999</v>
      </c>
      <c r="BE66" s="64">
        <v>999999999</v>
      </c>
      <c r="BF66" s="64">
        <v>999999999</v>
      </c>
      <c r="BG66" s="64">
        <v>999999999</v>
      </c>
      <c r="BH66" s="64">
        <v>999999999</v>
      </c>
      <c r="BI66" s="64">
        <v>999999999</v>
      </c>
      <c r="BJ66" s="64">
        <v>999999999</v>
      </c>
      <c r="BK66" s="64">
        <v>999999999</v>
      </c>
      <c r="BL66" s="64">
        <v>999999999</v>
      </c>
      <c r="BM66" s="64">
        <v>999999999</v>
      </c>
      <c r="BN66" s="64">
        <v>999999999</v>
      </c>
      <c r="BO66" s="64">
        <v>999999999</v>
      </c>
      <c r="BP66" s="64">
        <v>999999999</v>
      </c>
      <c r="BQ66" s="64">
        <v>999999999</v>
      </c>
      <c r="BR66" s="64">
        <v>999999999</v>
      </c>
      <c r="BS66" s="64">
        <v>999999999</v>
      </c>
      <c r="BT66" s="64">
        <v>999999999</v>
      </c>
      <c r="BU66" s="64">
        <v>999999999</v>
      </c>
      <c r="BV66" s="64">
        <v>999999999</v>
      </c>
      <c r="BW66" s="64">
        <v>999999999</v>
      </c>
      <c r="BX66" s="64">
        <v>999999999</v>
      </c>
      <c r="BY66" s="64">
        <v>999999999</v>
      </c>
      <c r="BZ66" s="64">
        <v>999999999</v>
      </c>
      <c r="CA66" s="64">
        <v>999999999</v>
      </c>
      <c r="CB66" s="64">
        <v>999999999</v>
      </c>
      <c r="CC66" s="64">
        <v>999999999</v>
      </c>
      <c r="CD66" s="64">
        <v>999999999</v>
      </c>
      <c r="CE66" s="64">
        <v>999999999</v>
      </c>
      <c r="CF66" s="64">
        <v>999999999</v>
      </c>
      <c r="CG66" s="64">
        <v>999999999</v>
      </c>
      <c r="CH66" s="64">
        <v>999999999</v>
      </c>
      <c r="CI66" s="64">
        <v>999999999</v>
      </c>
      <c r="CJ66" s="64">
        <v>999999999</v>
      </c>
      <c r="CK66" s="64">
        <v>999999999</v>
      </c>
      <c r="CL66" s="64">
        <v>999999999</v>
      </c>
      <c r="CM66" s="64">
        <v>999999999</v>
      </c>
      <c r="CN66" s="64">
        <v>999999999</v>
      </c>
      <c r="CO66" s="64">
        <v>999999999</v>
      </c>
      <c r="CP66" s="64">
        <v>999999999</v>
      </c>
      <c r="CQ66" s="64">
        <v>999999999</v>
      </c>
      <c r="CR66" s="64">
        <v>999999999</v>
      </c>
      <c r="CS66" s="64">
        <v>999999999</v>
      </c>
      <c r="CT66" s="64">
        <v>999999999</v>
      </c>
      <c r="CU66" s="64">
        <v>999999999</v>
      </c>
      <c r="CV66" s="64">
        <v>999999999</v>
      </c>
      <c r="CW66" s="64">
        <v>999999999</v>
      </c>
      <c r="CX66" s="64">
        <v>999999999</v>
      </c>
      <c r="CY66" s="64">
        <v>999999999</v>
      </c>
      <c r="CZ66" s="64">
        <v>999999999</v>
      </c>
      <c r="DA66" s="64">
        <v>999999999</v>
      </c>
      <c r="DB66" s="64">
        <v>999999999</v>
      </c>
      <c r="DC66" s="64">
        <v>999999999</v>
      </c>
      <c r="DD66" s="64">
        <v>999999999</v>
      </c>
      <c r="DE66" s="64">
        <v>999999999</v>
      </c>
      <c r="DF66" s="64">
        <v>999999999</v>
      </c>
      <c r="DG66" s="64">
        <v>999999999</v>
      </c>
      <c r="DH66" s="64">
        <v>999999999</v>
      </c>
      <c r="DI66" s="64">
        <v>999999999</v>
      </c>
      <c r="DJ66" s="64">
        <v>999999999</v>
      </c>
      <c r="DK66" s="64">
        <v>999999999</v>
      </c>
      <c r="DL66" s="64">
        <v>999999999</v>
      </c>
      <c r="DM66" s="64">
        <v>999999999</v>
      </c>
      <c r="DN66" s="64">
        <v>999999999</v>
      </c>
      <c r="DO66" s="64">
        <v>999999999</v>
      </c>
      <c r="DP66" s="64">
        <v>999999999</v>
      </c>
      <c r="DQ66" s="64">
        <v>999999999</v>
      </c>
      <c r="DR66" s="64">
        <v>999999999</v>
      </c>
      <c r="DS66" s="64">
        <v>999999999</v>
      </c>
      <c r="DT66" s="64">
        <v>999999999</v>
      </c>
      <c r="DU66" s="64">
        <v>999999999</v>
      </c>
      <c r="DV66" s="64">
        <v>999999999</v>
      </c>
      <c r="DW66" s="64">
        <v>999999999</v>
      </c>
      <c r="DX66" s="64">
        <v>999999999</v>
      </c>
      <c r="DY66" s="64">
        <v>999999999</v>
      </c>
      <c r="DZ66" s="64">
        <v>999999999</v>
      </c>
      <c r="EA66" s="64">
        <v>999999999</v>
      </c>
      <c r="EB66" s="64">
        <v>999999999</v>
      </c>
      <c r="EC66" s="64">
        <v>999999999</v>
      </c>
      <c r="ED66" s="64">
        <v>999999999</v>
      </c>
      <c r="EE66" s="64">
        <v>999999999</v>
      </c>
      <c r="EF66" s="64">
        <v>999999999</v>
      </c>
      <c r="EG66" s="64">
        <v>999999999</v>
      </c>
      <c r="EH66" s="64">
        <v>999999999</v>
      </c>
      <c r="EI66" s="64">
        <v>999999999</v>
      </c>
      <c r="EJ66" s="64">
        <v>999999999</v>
      </c>
      <c r="EK66" s="64">
        <v>999999999</v>
      </c>
      <c r="EL66" s="64">
        <v>999999999</v>
      </c>
      <c r="EM66" s="64">
        <v>999999999</v>
      </c>
      <c r="EN66" s="64">
        <v>999999999</v>
      </c>
      <c r="EO66" s="64">
        <v>999999999</v>
      </c>
      <c r="EP66" s="64">
        <v>999999999</v>
      </c>
      <c r="EQ66" s="64">
        <v>999999999</v>
      </c>
      <c r="ER66" s="64">
        <v>999999999</v>
      </c>
      <c r="ES66" s="64">
        <v>999999999</v>
      </c>
      <c r="ET66" s="64">
        <v>999999999</v>
      </c>
      <c r="EU66" s="64">
        <v>999999999</v>
      </c>
      <c r="EV66" s="64">
        <v>999999999</v>
      </c>
      <c r="EW66" s="64">
        <v>999999999</v>
      </c>
      <c r="EX66" s="64">
        <v>999999999</v>
      </c>
      <c r="EY66" s="64">
        <v>999999999</v>
      </c>
      <c r="EZ66" s="64">
        <v>999999999</v>
      </c>
      <c r="FA66" s="64">
        <v>999999999</v>
      </c>
      <c r="FB66" s="64">
        <v>999999999</v>
      </c>
      <c r="FC66" s="64">
        <v>999999999</v>
      </c>
      <c r="FD66" s="64">
        <v>999999999</v>
      </c>
      <c r="FE66" s="64">
        <v>999999999</v>
      </c>
      <c r="FF66" s="64">
        <v>999999999</v>
      </c>
      <c r="FG66" s="64">
        <v>999999999</v>
      </c>
      <c r="FH66" s="64">
        <v>999999999</v>
      </c>
      <c r="FI66" s="64">
        <v>999999999</v>
      </c>
      <c r="FJ66" s="64">
        <v>999999999</v>
      </c>
      <c r="FK66" s="64">
        <v>999999999</v>
      </c>
      <c r="FL66" s="64">
        <v>999999999</v>
      </c>
      <c r="FM66" s="64">
        <v>999999999</v>
      </c>
      <c r="FN66" s="64">
        <v>999999999</v>
      </c>
      <c r="FO66" s="64">
        <v>999999999</v>
      </c>
      <c r="FP66" s="64">
        <v>999999999</v>
      </c>
      <c r="FQ66" s="64">
        <v>999999999</v>
      </c>
      <c r="FR66" s="64">
        <v>999999999</v>
      </c>
      <c r="FS66" s="64">
        <v>999999999</v>
      </c>
      <c r="FT66" s="64">
        <v>999999999</v>
      </c>
      <c r="FU66" s="64">
        <v>999999999</v>
      </c>
      <c r="FV66" s="64">
        <v>999999999</v>
      </c>
      <c r="FW66" s="64">
        <v>999999999</v>
      </c>
      <c r="FX66" s="64">
        <v>999999999</v>
      </c>
      <c r="FY66" s="64"/>
      <c r="FZ66" s="64">
        <f>SUM(C66:FX66)</f>
        <v>177999999822</v>
      </c>
      <c r="GA66" s="64"/>
      <c r="GB66" s="48"/>
      <c r="GC66" s="48"/>
      <c r="GD66" s="48"/>
      <c r="GE66" s="48"/>
      <c r="GF66" s="48"/>
      <c r="GG66" s="7"/>
      <c r="GH66" s="7"/>
      <c r="GI66" s="7"/>
      <c r="GJ66" s="7"/>
      <c r="GK66" s="7"/>
      <c r="GL66" s="7"/>
      <c r="GM66" s="7"/>
    </row>
    <row r="67" spans="1:195" x14ac:dyDescent="0.35">
      <c r="A67" s="7"/>
      <c r="B67" s="7" t="s">
        <v>530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  <c r="EO67" s="64"/>
      <c r="EP67" s="64"/>
      <c r="EQ67" s="64"/>
      <c r="ER67" s="64"/>
      <c r="ES67" s="64"/>
      <c r="ET67" s="64"/>
      <c r="EU67" s="64"/>
      <c r="EV67" s="64"/>
      <c r="EW67" s="64"/>
      <c r="EX67" s="64"/>
      <c r="EY67" s="64"/>
      <c r="EZ67" s="64"/>
      <c r="FA67" s="64"/>
      <c r="FB67" s="64"/>
      <c r="FC67" s="64"/>
      <c r="FD67" s="64"/>
      <c r="FE67" s="64"/>
      <c r="FF67" s="64"/>
      <c r="FG67" s="64"/>
      <c r="FH67" s="64"/>
      <c r="FI67" s="64"/>
      <c r="FJ67" s="64"/>
      <c r="FK67" s="64"/>
      <c r="FL67" s="64"/>
      <c r="FM67" s="64"/>
      <c r="FN67" s="64"/>
      <c r="FO67" s="64"/>
      <c r="FP67" s="64"/>
      <c r="FQ67" s="64"/>
      <c r="FR67" s="64"/>
      <c r="FS67" s="64"/>
      <c r="FT67" s="64"/>
      <c r="FU67" s="64"/>
      <c r="FV67" s="64"/>
      <c r="FW67" s="64"/>
      <c r="FX67" s="64"/>
      <c r="FY67" s="64"/>
      <c r="FZ67" s="64"/>
      <c r="GA67" s="7"/>
      <c r="GB67" s="64"/>
      <c r="GC67" s="64"/>
      <c r="GD67" s="64"/>
      <c r="GE67" s="64"/>
      <c r="GF67" s="64"/>
      <c r="GG67" s="7"/>
      <c r="GH67" s="64"/>
      <c r="GI67" s="64"/>
      <c r="GJ67" s="64"/>
      <c r="GK67" s="64"/>
      <c r="GL67" s="64"/>
      <c r="GM67" s="7"/>
    </row>
    <row r="68" spans="1:195" x14ac:dyDescent="0.35">
      <c r="A68" s="7"/>
      <c r="B68" s="7" t="s">
        <v>531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  <c r="EO68" s="64"/>
      <c r="EP68" s="64"/>
      <c r="EQ68" s="64"/>
      <c r="ER68" s="64"/>
      <c r="ES68" s="64"/>
      <c r="ET68" s="64"/>
      <c r="EU68" s="64"/>
      <c r="EV68" s="64"/>
      <c r="EW68" s="64"/>
      <c r="EX68" s="64"/>
      <c r="EY68" s="64"/>
      <c r="EZ68" s="64"/>
      <c r="FA68" s="64"/>
      <c r="FB68" s="64"/>
      <c r="FC68" s="64"/>
      <c r="FD68" s="64"/>
      <c r="FE68" s="64"/>
      <c r="FF68" s="64"/>
      <c r="FG68" s="64"/>
      <c r="FH68" s="64"/>
      <c r="FI68" s="64"/>
      <c r="FJ68" s="64"/>
      <c r="FK68" s="64"/>
      <c r="FL68" s="64"/>
      <c r="FM68" s="64"/>
      <c r="FN68" s="64"/>
      <c r="FO68" s="64"/>
      <c r="FP68" s="64"/>
      <c r="FQ68" s="64"/>
      <c r="FR68" s="64"/>
      <c r="FS68" s="64"/>
      <c r="FT68" s="64"/>
      <c r="FU68" s="64"/>
      <c r="FV68" s="64"/>
      <c r="FW68" s="64"/>
      <c r="FX68" s="64"/>
      <c r="FY68" s="64"/>
      <c r="FZ68" s="64"/>
      <c r="GA68" s="7"/>
      <c r="GB68" s="64"/>
      <c r="GC68" s="64"/>
      <c r="GD68" s="64"/>
      <c r="GE68" s="7"/>
      <c r="GF68" s="7"/>
      <c r="GG68" s="7"/>
      <c r="GH68" s="7"/>
      <c r="GI68" s="7"/>
      <c r="GJ68" s="7"/>
      <c r="GK68" s="7"/>
      <c r="GL68" s="7"/>
      <c r="GM68" s="7"/>
    </row>
    <row r="69" spans="1:195" x14ac:dyDescent="0.35">
      <c r="A69" s="7"/>
      <c r="B69" s="7" t="s">
        <v>532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  <c r="EO69" s="64"/>
      <c r="EP69" s="64"/>
      <c r="EQ69" s="64"/>
      <c r="ER69" s="64"/>
      <c r="ES69" s="64"/>
      <c r="ET69" s="64"/>
      <c r="EU69" s="64"/>
      <c r="EV69" s="64"/>
      <c r="EW69" s="64"/>
      <c r="EX69" s="64"/>
      <c r="EY69" s="64"/>
      <c r="EZ69" s="64"/>
      <c r="FA69" s="64"/>
      <c r="FB69" s="64"/>
      <c r="FC69" s="64"/>
      <c r="FD69" s="64"/>
      <c r="FE69" s="64"/>
      <c r="FF69" s="64"/>
      <c r="FG69" s="64"/>
      <c r="FH69" s="64"/>
      <c r="FI69" s="64"/>
      <c r="FJ69" s="64"/>
      <c r="FK69" s="64"/>
      <c r="FL69" s="64"/>
      <c r="FM69" s="64"/>
      <c r="FN69" s="64"/>
      <c r="FO69" s="64"/>
      <c r="FP69" s="64"/>
      <c r="FQ69" s="64"/>
      <c r="FR69" s="64"/>
      <c r="FS69" s="64"/>
      <c r="FT69" s="64"/>
      <c r="FU69" s="64"/>
      <c r="FV69" s="64"/>
      <c r="FW69" s="64"/>
      <c r="FX69" s="64"/>
      <c r="FY69" s="64"/>
      <c r="FZ69" s="64"/>
      <c r="GA69" s="7"/>
      <c r="GB69" s="64"/>
      <c r="GC69" s="64"/>
      <c r="GD69" s="64"/>
      <c r="GE69" s="7"/>
      <c r="GF69" s="7"/>
      <c r="GG69" s="7"/>
      <c r="GH69" s="7"/>
      <c r="GI69" s="7"/>
      <c r="GJ69" s="7"/>
      <c r="GK69" s="7"/>
      <c r="GL69" s="7"/>
      <c r="GM69" s="7"/>
    </row>
    <row r="70" spans="1:195" x14ac:dyDescent="0.35">
      <c r="A70" s="7"/>
      <c r="B70" s="7" t="s">
        <v>533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  <c r="EO70" s="64"/>
      <c r="EP70" s="64"/>
      <c r="EQ70" s="64"/>
      <c r="ER70" s="64"/>
      <c r="ES70" s="64"/>
      <c r="ET70" s="64"/>
      <c r="EU70" s="64"/>
      <c r="EV70" s="64"/>
      <c r="EW70" s="64"/>
      <c r="EX70" s="64"/>
      <c r="EY70" s="64"/>
      <c r="EZ70" s="64"/>
      <c r="FA70" s="64"/>
      <c r="FB70" s="64"/>
      <c r="FC70" s="64"/>
      <c r="FD70" s="64"/>
      <c r="FE70" s="64"/>
      <c r="FF70" s="64"/>
      <c r="FG70" s="64"/>
      <c r="FH70" s="64"/>
      <c r="FI70" s="64"/>
      <c r="FJ70" s="64"/>
      <c r="FK70" s="64"/>
      <c r="FL70" s="64"/>
      <c r="FM70" s="64"/>
      <c r="FN70" s="64"/>
      <c r="FO70" s="64"/>
      <c r="FP70" s="64"/>
      <c r="FQ70" s="64"/>
      <c r="FR70" s="64"/>
      <c r="FS70" s="64"/>
      <c r="FT70" s="64"/>
      <c r="FU70" s="64"/>
      <c r="FV70" s="64"/>
      <c r="FW70" s="64"/>
      <c r="FX70" s="64"/>
      <c r="FY70" s="64"/>
      <c r="FZ70" s="64"/>
      <c r="GA70" s="7"/>
      <c r="GB70" s="64"/>
      <c r="GC70" s="64"/>
      <c r="GD70" s="64"/>
      <c r="GE70" s="7"/>
      <c r="GF70" s="7"/>
      <c r="GG70" s="7"/>
      <c r="GH70" s="7"/>
      <c r="GI70" s="7"/>
      <c r="GJ70" s="7"/>
      <c r="GK70" s="7"/>
      <c r="GL70" s="7"/>
      <c r="GM70" s="7"/>
    </row>
    <row r="71" spans="1:195" x14ac:dyDescent="0.35">
      <c r="A71" s="6" t="s">
        <v>534</v>
      </c>
      <c r="B71" s="7" t="s">
        <v>535</v>
      </c>
      <c r="C71" s="64">
        <v>999999999</v>
      </c>
      <c r="D71" s="64">
        <v>999999999</v>
      </c>
      <c r="E71" s="64">
        <v>999999999</v>
      </c>
      <c r="F71" s="64">
        <v>999999999</v>
      </c>
      <c r="G71" s="64">
        <v>999999999</v>
      </c>
      <c r="H71" s="64">
        <v>999999999</v>
      </c>
      <c r="I71" s="64">
        <v>999999999</v>
      </c>
      <c r="J71" s="64">
        <v>999999999</v>
      </c>
      <c r="K71" s="64">
        <v>999999999</v>
      </c>
      <c r="L71" s="64">
        <v>999999999</v>
      </c>
      <c r="M71" s="64">
        <v>999999999</v>
      </c>
      <c r="N71" s="64">
        <v>999999999</v>
      </c>
      <c r="O71" s="64">
        <v>999999999</v>
      </c>
      <c r="P71" s="64">
        <v>999999999</v>
      </c>
      <c r="Q71" s="64">
        <v>999999999</v>
      </c>
      <c r="R71" s="64">
        <v>999999999</v>
      </c>
      <c r="S71" s="64">
        <v>999999999</v>
      </c>
      <c r="T71" s="64">
        <v>999999999</v>
      </c>
      <c r="U71" s="64">
        <v>999999999</v>
      </c>
      <c r="V71" s="64">
        <v>999999999</v>
      </c>
      <c r="W71" s="64">
        <v>999999999</v>
      </c>
      <c r="X71" s="64">
        <v>999999999</v>
      </c>
      <c r="Y71" s="64">
        <v>999999999</v>
      </c>
      <c r="Z71" s="64">
        <v>999999999</v>
      </c>
      <c r="AA71" s="64">
        <v>999999999</v>
      </c>
      <c r="AB71" s="64">
        <v>999999999</v>
      </c>
      <c r="AC71" s="64">
        <v>999999999</v>
      </c>
      <c r="AD71" s="64">
        <v>999999999</v>
      </c>
      <c r="AE71" s="64">
        <v>999999999</v>
      </c>
      <c r="AF71" s="64">
        <v>999999999</v>
      </c>
      <c r="AG71" s="64">
        <v>999999999</v>
      </c>
      <c r="AH71" s="64">
        <v>999999999</v>
      </c>
      <c r="AI71" s="64">
        <v>999999999</v>
      </c>
      <c r="AJ71" s="64">
        <v>999999999</v>
      </c>
      <c r="AK71" s="64">
        <v>999999999</v>
      </c>
      <c r="AL71" s="64">
        <v>999999999</v>
      </c>
      <c r="AM71" s="64">
        <v>999999999</v>
      </c>
      <c r="AN71" s="64">
        <v>999999999</v>
      </c>
      <c r="AO71" s="64">
        <v>999999999</v>
      </c>
      <c r="AP71" s="64">
        <v>999999999</v>
      </c>
      <c r="AQ71" s="64">
        <v>999999999</v>
      </c>
      <c r="AR71" s="64">
        <v>999999999</v>
      </c>
      <c r="AS71" s="64">
        <v>999999999</v>
      </c>
      <c r="AT71" s="64">
        <v>999999999</v>
      </c>
      <c r="AU71" s="64">
        <v>999999999</v>
      </c>
      <c r="AV71" s="64">
        <v>999999999</v>
      </c>
      <c r="AW71" s="64">
        <v>999999999</v>
      </c>
      <c r="AX71" s="64">
        <v>999999999</v>
      </c>
      <c r="AY71" s="64">
        <v>999999999</v>
      </c>
      <c r="AZ71" s="64">
        <v>999999999</v>
      </c>
      <c r="BA71" s="64">
        <v>999999999</v>
      </c>
      <c r="BB71" s="64">
        <v>999999999</v>
      </c>
      <c r="BC71" s="64">
        <v>999999999</v>
      </c>
      <c r="BD71" s="64">
        <v>999999999</v>
      </c>
      <c r="BE71" s="64">
        <v>999999999</v>
      </c>
      <c r="BF71" s="64">
        <v>999999999</v>
      </c>
      <c r="BG71" s="64">
        <v>999999999</v>
      </c>
      <c r="BH71" s="64">
        <v>999999999</v>
      </c>
      <c r="BI71" s="64">
        <v>999999999</v>
      </c>
      <c r="BJ71" s="64">
        <v>999999999</v>
      </c>
      <c r="BK71" s="64">
        <v>999999999</v>
      </c>
      <c r="BL71" s="64">
        <v>999999999</v>
      </c>
      <c r="BM71" s="64">
        <v>999999999</v>
      </c>
      <c r="BN71" s="64">
        <v>999999999</v>
      </c>
      <c r="BO71" s="64">
        <v>999999999</v>
      </c>
      <c r="BP71" s="64">
        <v>999999999</v>
      </c>
      <c r="BQ71" s="64">
        <v>999999999</v>
      </c>
      <c r="BR71" s="64">
        <v>999999999</v>
      </c>
      <c r="BS71" s="64">
        <v>999999999</v>
      </c>
      <c r="BT71" s="64">
        <v>999999999</v>
      </c>
      <c r="BU71" s="64">
        <v>999999999</v>
      </c>
      <c r="BV71" s="64">
        <v>999999999</v>
      </c>
      <c r="BW71" s="64">
        <v>999999999</v>
      </c>
      <c r="BX71" s="64">
        <v>999999999</v>
      </c>
      <c r="BY71" s="64">
        <v>999999999</v>
      </c>
      <c r="BZ71" s="64">
        <v>999999999</v>
      </c>
      <c r="CA71" s="64">
        <v>999999999</v>
      </c>
      <c r="CB71" s="64">
        <v>999999999</v>
      </c>
      <c r="CC71" s="64">
        <v>999999999</v>
      </c>
      <c r="CD71" s="64">
        <v>999999999</v>
      </c>
      <c r="CE71" s="64">
        <v>999999999</v>
      </c>
      <c r="CF71" s="64">
        <v>999999999</v>
      </c>
      <c r="CG71" s="64">
        <v>999999999</v>
      </c>
      <c r="CH71" s="64">
        <v>999999999</v>
      </c>
      <c r="CI71" s="64">
        <v>999999999</v>
      </c>
      <c r="CJ71" s="64">
        <v>999999999</v>
      </c>
      <c r="CK71" s="64">
        <v>999999999</v>
      </c>
      <c r="CL71" s="64">
        <v>999999999</v>
      </c>
      <c r="CM71" s="64">
        <v>999999999</v>
      </c>
      <c r="CN71" s="64">
        <v>999999999</v>
      </c>
      <c r="CO71" s="64">
        <v>999999999</v>
      </c>
      <c r="CP71" s="64">
        <v>999999999</v>
      </c>
      <c r="CQ71" s="64">
        <v>999999999</v>
      </c>
      <c r="CR71" s="64">
        <v>999999999</v>
      </c>
      <c r="CS71" s="64">
        <v>999999999</v>
      </c>
      <c r="CT71" s="64">
        <v>999999999</v>
      </c>
      <c r="CU71" s="64">
        <v>999999999</v>
      </c>
      <c r="CV71" s="64">
        <v>999999999</v>
      </c>
      <c r="CW71" s="64">
        <v>999999999</v>
      </c>
      <c r="CX71" s="64">
        <v>999999999</v>
      </c>
      <c r="CY71" s="64">
        <v>999999999</v>
      </c>
      <c r="CZ71" s="64">
        <v>999999999</v>
      </c>
      <c r="DA71" s="64">
        <v>999999999</v>
      </c>
      <c r="DB71" s="64">
        <v>999999999</v>
      </c>
      <c r="DC71" s="64">
        <v>999999999</v>
      </c>
      <c r="DD71" s="64">
        <v>999999999</v>
      </c>
      <c r="DE71" s="64">
        <v>999999999</v>
      </c>
      <c r="DF71" s="64">
        <v>999999999</v>
      </c>
      <c r="DG71" s="64">
        <v>999999999</v>
      </c>
      <c r="DH71" s="64">
        <v>999999999</v>
      </c>
      <c r="DI71" s="64">
        <v>999999999</v>
      </c>
      <c r="DJ71" s="64">
        <v>999999999</v>
      </c>
      <c r="DK71" s="64">
        <v>999999999</v>
      </c>
      <c r="DL71" s="64">
        <v>999999999</v>
      </c>
      <c r="DM71" s="64">
        <v>999999999</v>
      </c>
      <c r="DN71" s="64">
        <v>999999999</v>
      </c>
      <c r="DO71" s="64">
        <v>999999999</v>
      </c>
      <c r="DP71" s="64">
        <v>999999999</v>
      </c>
      <c r="DQ71" s="64">
        <v>999999999</v>
      </c>
      <c r="DR71" s="64">
        <v>999999999</v>
      </c>
      <c r="DS71" s="64">
        <v>999999999</v>
      </c>
      <c r="DT71" s="64">
        <v>999999999</v>
      </c>
      <c r="DU71" s="64">
        <v>999999999</v>
      </c>
      <c r="DV71" s="64">
        <v>999999999</v>
      </c>
      <c r="DW71" s="64">
        <v>999999999</v>
      </c>
      <c r="DX71" s="64">
        <v>999999999</v>
      </c>
      <c r="DY71" s="64">
        <v>999999999</v>
      </c>
      <c r="DZ71" s="64">
        <v>999999999</v>
      </c>
      <c r="EA71" s="64">
        <v>999999999</v>
      </c>
      <c r="EB71" s="64">
        <v>999999999</v>
      </c>
      <c r="EC71" s="64">
        <v>999999999</v>
      </c>
      <c r="ED71" s="64">
        <v>999999999</v>
      </c>
      <c r="EE71" s="64">
        <v>999999999</v>
      </c>
      <c r="EF71" s="64">
        <v>999999999</v>
      </c>
      <c r="EG71" s="64">
        <v>999999999</v>
      </c>
      <c r="EH71" s="64">
        <v>999999999</v>
      </c>
      <c r="EI71" s="64">
        <v>999999999</v>
      </c>
      <c r="EJ71" s="64">
        <v>999999999</v>
      </c>
      <c r="EK71" s="64">
        <v>999999999</v>
      </c>
      <c r="EL71" s="64">
        <v>999999999</v>
      </c>
      <c r="EM71" s="64">
        <v>999999999</v>
      </c>
      <c r="EN71" s="64">
        <v>999999999</v>
      </c>
      <c r="EO71" s="64">
        <v>999999999</v>
      </c>
      <c r="EP71" s="64">
        <v>999999999</v>
      </c>
      <c r="EQ71" s="64">
        <v>999999999</v>
      </c>
      <c r="ER71" s="64">
        <v>999999999</v>
      </c>
      <c r="ES71" s="64">
        <v>999999999</v>
      </c>
      <c r="ET71" s="64">
        <v>999999999</v>
      </c>
      <c r="EU71" s="64">
        <v>999999999</v>
      </c>
      <c r="EV71" s="64">
        <v>999999999</v>
      </c>
      <c r="EW71" s="64">
        <v>999999999</v>
      </c>
      <c r="EX71" s="64">
        <v>999999999</v>
      </c>
      <c r="EY71" s="64">
        <v>999999999</v>
      </c>
      <c r="EZ71" s="64">
        <v>999999999</v>
      </c>
      <c r="FA71" s="64">
        <v>999999999</v>
      </c>
      <c r="FB71" s="64">
        <v>999999999</v>
      </c>
      <c r="FC71" s="64">
        <v>999999999</v>
      </c>
      <c r="FD71" s="64">
        <v>999999999</v>
      </c>
      <c r="FE71" s="64">
        <v>999999999</v>
      </c>
      <c r="FF71" s="64">
        <v>999999999</v>
      </c>
      <c r="FG71" s="64">
        <v>999999999</v>
      </c>
      <c r="FH71" s="64">
        <v>999999999</v>
      </c>
      <c r="FI71" s="64">
        <v>999999999</v>
      </c>
      <c r="FJ71" s="64">
        <v>999999999</v>
      </c>
      <c r="FK71" s="64">
        <v>999999999</v>
      </c>
      <c r="FL71" s="64">
        <v>999999999</v>
      </c>
      <c r="FM71" s="64">
        <v>999999999</v>
      </c>
      <c r="FN71" s="64">
        <v>999999999</v>
      </c>
      <c r="FO71" s="64">
        <v>999999999</v>
      </c>
      <c r="FP71" s="64">
        <v>999999999</v>
      </c>
      <c r="FQ71" s="64">
        <v>999999999</v>
      </c>
      <c r="FR71" s="64">
        <v>999999999</v>
      </c>
      <c r="FS71" s="64">
        <v>999999999</v>
      </c>
      <c r="FT71" s="64">
        <v>999999999</v>
      </c>
      <c r="FU71" s="64">
        <v>999999999</v>
      </c>
      <c r="FV71" s="64">
        <v>999999999</v>
      </c>
      <c r="FW71" s="64">
        <v>999999999</v>
      </c>
      <c r="FX71" s="64">
        <v>999999999</v>
      </c>
      <c r="FY71" s="64"/>
      <c r="FZ71" s="64">
        <f>SUM(C71:FX71)</f>
        <v>177999999822</v>
      </c>
      <c r="GA71" s="7"/>
      <c r="GB71" s="64"/>
      <c r="GC71" s="64"/>
      <c r="GD71" s="64"/>
      <c r="GE71" s="7"/>
      <c r="GF71" s="7"/>
      <c r="GG71" s="7"/>
      <c r="GH71" s="7"/>
      <c r="GI71" s="7"/>
      <c r="GJ71" s="7"/>
      <c r="GK71" s="7"/>
      <c r="GL71" s="7"/>
      <c r="GM71" s="7"/>
    </row>
    <row r="72" spans="1:195" x14ac:dyDescent="0.35">
      <c r="A72" s="7"/>
      <c r="B72" s="7" t="s">
        <v>530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  <c r="EO72" s="64"/>
      <c r="EP72" s="64"/>
      <c r="EQ72" s="64"/>
      <c r="ER72" s="64"/>
      <c r="ES72" s="64"/>
      <c r="ET72" s="64"/>
      <c r="EU72" s="64"/>
      <c r="EV72" s="64"/>
      <c r="EW72" s="64"/>
      <c r="EX72" s="64"/>
      <c r="EY72" s="64"/>
      <c r="EZ72" s="64"/>
      <c r="FA72" s="64"/>
      <c r="FB72" s="64"/>
      <c r="FC72" s="64"/>
      <c r="FD72" s="64"/>
      <c r="FE72" s="64"/>
      <c r="FF72" s="64"/>
      <c r="FG72" s="64"/>
      <c r="FH72" s="64"/>
      <c r="FI72" s="64"/>
      <c r="FJ72" s="64"/>
      <c r="FK72" s="64"/>
      <c r="FL72" s="64"/>
      <c r="FM72" s="64"/>
      <c r="FN72" s="64"/>
      <c r="FO72" s="64"/>
      <c r="FP72" s="64"/>
      <c r="FQ72" s="64"/>
      <c r="FR72" s="64"/>
      <c r="FS72" s="64"/>
      <c r="FT72" s="64"/>
      <c r="FU72" s="64"/>
      <c r="FV72" s="64"/>
      <c r="FW72" s="64"/>
      <c r="FX72" s="64"/>
      <c r="FY72" s="64"/>
      <c r="FZ72" s="7"/>
      <c r="GA72" s="7"/>
      <c r="GB72" s="64"/>
      <c r="GC72" s="64"/>
      <c r="GD72" s="64"/>
      <c r="GE72" s="64"/>
      <c r="GF72" s="64"/>
      <c r="GG72" s="7"/>
      <c r="GH72" s="7"/>
      <c r="GI72" s="7"/>
      <c r="GJ72" s="7"/>
      <c r="GK72" s="7"/>
      <c r="GL72" s="7"/>
      <c r="GM72" s="7"/>
    </row>
    <row r="73" spans="1:195" x14ac:dyDescent="0.35">
      <c r="A73" s="7"/>
      <c r="B73" s="7" t="s">
        <v>536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  <c r="EO73" s="64"/>
      <c r="EP73" s="64"/>
      <c r="EQ73" s="64"/>
      <c r="ER73" s="64"/>
      <c r="ES73" s="64"/>
      <c r="ET73" s="65"/>
      <c r="EU73" s="64"/>
      <c r="EV73" s="64"/>
      <c r="EW73" s="64"/>
      <c r="EX73" s="64"/>
      <c r="EY73" s="64"/>
      <c r="EZ73" s="64"/>
      <c r="FA73" s="64"/>
      <c r="FB73" s="64"/>
      <c r="FC73" s="64"/>
      <c r="FD73" s="64"/>
      <c r="FE73" s="64"/>
      <c r="FF73" s="64"/>
      <c r="FG73" s="64"/>
      <c r="FH73" s="64"/>
      <c r="FI73" s="64"/>
      <c r="FJ73" s="64"/>
      <c r="FK73" s="64"/>
      <c r="FL73" s="64"/>
      <c r="FM73" s="64"/>
      <c r="FN73" s="64"/>
      <c r="FO73" s="64"/>
      <c r="FP73" s="64"/>
      <c r="FQ73" s="64"/>
      <c r="FR73" s="64"/>
      <c r="FS73" s="64"/>
      <c r="FT73" s="64"/>
      <c r="FU73" s="64"/>
      <c r="FV73" s="64"/>
      <c r="FW73" s="64"/>
      <c r="FX73" s="64"/>
      <c r="FY73" s="64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</row>
    <row r="74" spans="1:195" x14ac:dyDescent="0.35">
      <c r="A74" s="7"/>
      <c r="B74" s="7" t="s">
        <v>537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  <c r="EO74" s="64"/>
      <c r="EP74" s="64"/>
      <c r="EQ74" s="64"/>
      <c r="ER74" s="64"/>
      <c r="ES74" s="64"/>
      <c r="ET74" s="64"/>
      <c r="EU74" s="64"/>
      <c r="EV74" s="64"/>
      <c r="EW74" s="64"/>
      <c r="EX74" s="64"/>
      <c r="EY74" s="64"/>
      <c r="EZ74" s="64"/>
      <c r="FA74" s="64"/>
      <c r="FB74" s="64"/>
      <c r="FC74" s="64"/>
      <c r="FD74" s="64"/>
      <c r="FE74" s="64"/>
      <c r="FF74" s="64"/>
      <c r="FG74" s="64"/>
      <c r="FH74" s="64"/>
      <c r="FI74" s="64"/>
      <c r="FJ74" s="64"/>
      <c r="FK74" s="64"/>
      <c r="FL74" s="64"/>
      <c r="FM74" s="64"/>
      <c r="FN74" s="64"/>
      <c r="FO74" s="64"/>
      <c r="FP74" s="64"/>
      <c r="FQ74" s="64"/>
      <c r="FR74" s="64"/>
      <c r="FS74" s="64"/>
      <c r="FT74" s="64"/>
      <c r="FU74" s="64"/>
      <c r="FV74" s="64"/>
      <c r="FW74" s="64"/>
      <c r="FX74" s="64"/>
      <c r="FY74" s="64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</row>
    <row r="75" spans="1:195" x14ac:dyDescent="0.35">
      <c r="A75" s="7"/>
      <c r="B75" s="7" t="s">
        <v>538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</row>
    <row r="76" spans="1:195" x14ac:dyDescent="0.35">
      <c r="A76" s="6" t="s">
        <v>539</v>
      </c>
      <c r="B76" s="7" t="s">
        <v>540</v>
      </c>
      <c r="C76" s="66">
        <v>214049.99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518609.48</v>
      </c>
      <c r="J76" s="66">
        <v>0</v>
      </c>
      <c r="K76" s="66">
        <v>0</v>
      </c>
      <c r="L76" s="66">
        <v>0</v>
      </c>
      <c r="M76" s="66">
        <v>0</v>
      </c>
      <c r="N76" s="66">
        <v>6454001.4400000004</v>
      </c>
      <c r="O76" s="66">
        <v>2315346.59</v>
      </c>
      <c r="P76" s="66">
        <v>6508.04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4645.62</v>
      </c>
      <c r="Y76" s="66">
        <v>0</v>
      </c>
      <c r="Z76" s="66">
        <v>125782.95</v>
      </c>
      <c r="AA76" s="66">
        <v>0</v>
      </c>
      <c r="AB76" s="66">
        <v>0</v>
      </c>
      <c r="AC76" s="66">
        <v>0</v>
      </c>
      <c r="AD76" s="66">
        <v>0</v>
      </c>
      <c r="AE76" s="66">
        <v>73409.77</v>
      </c>
      <c r="AF76" s="66">
        <v>0</v>
      </c>
      <c r="AG76" s="66">
        <v>0</v>
      </c>
      <c r="AH76" s="66">
        <v>189856.48</v>
      </c>
      <c r="AI76" s="66">
        <v>0</v>
      </c>
      <c r="AJ76" s="66">
        <v>0</v>
      </c>
      <c r="AK76" s="66">
        <v>0</v>
      </c>
      <c r="AL76" s="66">
        <v>0</v>
      </c>
      <c r="AM76" s="66">
        <v>0</v>
      </c>
      <c r="AN76" s="66">
        <v>0</v>
      </c>
      <c r="AO76" s="66">
        <v>0</v>
      </c>
      <c r="AP76" s="66">
        <v>0</v>
      </c>
      <c r="AQ76" s="66">
        <v>0</v>
      </c>
      <c r="AR76" s="66">
        <v>0</v>
      </c>
      <c r="AS76" s="66">
        <v>2116980.9</v>
      </c>
      <c r="AT76" s="66">
        <v>0</v>
      </c>
      <c r="AU76" s="66">
        <v>0</v>
      </c>
      <c r="AV76" s="66">
        <v>0</v>
      </c>
      <c r="AW76" s="66">
        <v>0</v>
      </c>
      <c r="AX76" s="66">
        <v>0</v>
      </c>
      <c r="AY76" s="66">
        <v>0</v>
      </c>
      <c r="AZ76" s="66">
        <v>0</v>
      </c>
      <c r="BA76" s="66">
        <v>0</v>
      </c>
      <c r="BB76" s="66">
        <v>0</v>
      </c>
      <c r="BC76" s="66">
        <v>0</v>
      </c>
      <c r="BD76" s="66">
        <v>0</v>
      </c>
      <c r="BE76" s="66">
        <v>0</v>
      </c>
      <c r="BF76" s="66">
        <v>0</v>
      </c>
      <c r="BG76" s="66">
        <v>0</v>
      </c>
      <c r="BH76" s="66">
        <v>0</v>
      </c>
      <c r="BI76" s="66">
        <v>0</v>
      </c>
      <c r="BJ76" s="66">
        <v>0</v>
      </c>
      <c r="BK76" s="66">
        <v>0</v>
      </c>
      <c r="BL76" s="66">
        <v>0</v>
      </c>
      <c r="BM76" s="66">
        <v>40575.480000000003</v>
      </c>
      <c r="BN76" s="66">
        <v>0</v>
      </c>
      <c r="BO76" s="66">
        <v>0</v>
      </c>
      <c r="BP76" s="66">
        <v>0</v>
      </c>
      <c r="BQ76" s="66">
        <v>0</v>
      </c>
      <c r="BR76" s="66">
        <v>0</v>
      </c>
      <c r="BS76" s="66">
        <v>0</v>
      </c>
      <c r="BT76" s="66">
        <v>0</v>
      </c>
      <c r="BU76" s="66">
        <v>0</v>
      </c>
      <c r="BV76" s="66">
        <v>784125.51</v>
      </c>
      <c r="BW76" s="66">
        <v>0</v>
      </c>
      <c r="BX76" s="66">
        <v>0</v>
      </c>
      <c r="BY76" s="66">
        <v>0</v>
      </c>
      <c r="BZ76" s="66">
        <v>0</v>
      </c>
      <c r="CA76" s="66">
        <v>0</v>
      </c>
      <c r="CB76" s="66">
        <v>0</v>
      </c>
      <c r="CC76" s="66">
        <v>0</v>
      </c>
      <c r="CD76" s="66">
        <v>64538.16</v>
      </c>
      <c r="CE76" s="66">
        <v>0</v>
      </c>
      <c r="CF76" s="66">
        <v>139360.24</v>
      </c>
      <c r="CG76" s="66">
        <v>0</v>
      </c>
      <c r="CH76" s="66">
        <v>0</v>
      </c>
      <c r="CI76" s="66">
        <v>0</v>
      </c>
      <c r="CJ76" s="66">
        <v>0</v>
      </c>
      <c r="CK76" s="66">
        <v>2621262.39</v>
      </c>
      <c r="CL76" s="66">
        <v>34407.54</v>
      </c>
      <c r="CM76" s="66">
        <v>0</v>
      </c>
      <c r="CN76" s="66">
        <v>0</v>
      </c>
      <c r="CO76" s="66">
        <v>0</v>
      </c>
      <c r="CP76" s="66">
        <v>0</v>
      </c>
      <c r="CQ76" s="66">
        <v>0</v>
      </c>
      <c r="CR76" s="66">
        <v>78694.86</v>
      </c>
      <c r="CS76" s="66">
        <v>0</v>
      </c>
      <c r="CT76" s="66">
        <v>29636.04</v>
      </c>
      <c r="CU76" s="66">
        <v>0</v>
      </c>
      <c r="CV76" s="66">
        <v>28341.66</v>
      </c>
      <c r="CW76" s="66">
        <v>0</v>
      </c>
      <c r="CX76" s="66">
        <v>0</v>
      </c>
      <c r="CY76" s="66">
        <v>0</v>
      </c>
      <c r="CZ76" s="66">
        <v>0</v>
      </c>
      <c r="DA76" s="66">
        <v>18622.72</v>
      </c>
      <c r="DB76" s="66">
        <v>0</v>
      </c>
      <c r="DC76" s="66">
        <v>36496.36</v>
      </c>
      <c r="DD76" s="66">
        <v>5221.7700000000004</v>
      </c>
      <c r="DE76" s="66">
        <v>0</v>
      </c>
      <c r="DF76" s="66">
        <v>0</v>
      </c>
      <c r="DG76" s="66">
        <v>0</v>
      </c>
      <c r="DH76" s="66">
        <v>277847.37</v>
      </c>
      <c r="DI76" s="66">
        <v>0</v>
      </c>
      <c r="DJ76" s="66">
        <v>0</v>
      </c>
      <c r="DK76" s="66">
        <v>0</v>
      </c>
      <c r="DL76" s="66">
        <v>0</v>
      </c>
      <c r="DM76" s="66">
        <v>0</v>
      </c>
      <c r="DN76" s="66">
        <v>0</v>
      </c>
      <c r="DO76" s="66">
        <v>0</v>
      </c>
      <c r="DP76" s="66">
        <v>9617.9</v>
      </c>
      <c r="DQ76" s="66">
        <v>0</v>
      </c>
      <c r="DR76" s="66">
        <v>0</v>
      </c>
      <c r="DS76" s="66">
        <v>0</v>
      </c>
      <c r="DT76" s="66">
        <v>0</v>
      </c>
      <c r="DU76" s="66">
        <v>0</v>
      </c>
      <c r="DV76" s="66">
        <v>0</v>
      </c>
      <c r="DW76" s="66">
        <v>0</v>
      </c>
      <c r="DX76" s="66">
        <v>0</v>
      </c>
      <c r="DY76" s="66">
        <v>0</v>
      </c>
      <c r="DZ76" s="66">
        <v>0</v>
      </c>
      <c r="EA76" s="66">
        <v>550952.78</v>
      </c>
      <c r="EB76" s="66">
        <v>0</v>
      </c>
      <c r="EC76" s="66">
        <v>0</v>
      </c>
      <c r="ED76" s="66">
        <v>710551.13</v>
      </c>
      <c r="EE76" s="66">
        <v>0</v>
      </c>
      <c r="EF76" s="66">
        <v>0</v>
      </c>
      <c r="EG76" s="66">
        <v>0</v>
      </c>
      <c r="EH76" s="66">
        <v>0</v>
      </c>
      <c r="EI76" s="66">
        <v>0</v>
      </c>
      <c r="EJ76" s="66">
        <v>0</v>
      </c>
      <c r="EK76" s="66">
        <v>0</v>
      </c>
      <c r="EL76" s="66">
        <v>671262.95</v>
      </c>
      <c r="EM76" s="66">
        <v>0</v>
      </c>
      <c r="EN76" s="66">
        <v>0</v>
      </c>
      <c r="EO76" s="66">
        <v>0</v>
      </c>
      <c r="EP76" s="66">
        <v>0</v>
      </c>
      <c r="EQ76" s="66">
        <v>1064161.06</v>
      </c>
      <c r="ER76" s="66">
        <v>0</v>
      </c>
      <c r="ES76" s="66">
        <v>0</v>
      </c>
      <c r="ET76" s="66">
        <v>0</v>
      </c>
      <c r="EU76" s="66">
        <v>0</v>
      </c>
      <c r="EV76" s="66">
        <v>19817.919999999998</v>
      </c>
      <c r="EW76" s="66">
        <v>0</v>
      </c>
      <c r="EX76" s="66">
        <v>0</v>
      </c>
      <c r="EY76" s="66">
        <v>0</v>
      </c>
      <c r="EZ76" s="66">
        <v>74228.81</v>
      </c>
      <c r="FA76" s="66">
        <v>1475032.01</v>
      </c>
      <c r="FB76" s="66">
        <v>0</v>
      </c>
      <c r="FC76" s="66">
        <v>0</v>
      </c>
      <c r="FD76" s="66">
        <v>0</v>
      </c>
      <c r="FE76" s="66">
        <v>7823.44</v>
      </c>
      <c r="FF76" s="66">
        <v>0</v>
      </c>
      <c r="FG76" s="66">
        <v>0</v>
      </c>
      <c r="FH76" s="66">
        <v>76952.78</v>
      </c>
      <c r="FI76" s="66">
        <v>0</v>
      </c>
      <c r="FJ76" s="66">
        <v>0</v>
      </c>
      <c r="FK76" s="66">
        <v>46526.37</v>
      </c>
      <c r="FL76" s="66">
        <v>0</v>
      </c>
      <c r="FM76" s="66">
        <v>0</v>
      </c>
      <c r="FN76" s="66">
        <v>0</v>
      </c>
      <c r="FO76" s="66">
        <v>0</v>
      </c>
      <c r="FP76" s="66">
        <v>0</v>
      </c>
      <c r="FQ76" s="66">
        <v>0</v>
      </c>
      <c r="FR76" s="66">
        <v>0</v>
      </c>
      <c r="FS76" s="66">
        <v>0</v>
      </c>
      <c r="FT76" s="66">
        <v>0</v>
      </c>
      <c r="FU76" s="66">
        <v>0</v>
      </c>
      <c r="FV76" s="66">
        <v>0</v>
      </c>
      <c r="FW76" s="66">
        <v>0</v>
      </c>
      <c r="FX76" s="66">
        <v>0</v>
      </c>
      <c r="FY76" s="67"/>
      <c r="FZ76" s="7">
        <f>SUM(C76:FX76)</f>
        <v>20885248.509999998</v>
      </c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</row>
    <row r="77" spans="1:195" x14ac:dyDescent="0.35">
      <c r="A77" s="6" t="s">
        <v>541</v>
      </c>
      <c r="B77" s="7" t="s">
        <v>542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66">
        <v>0</v>
      </c>
      <c r="M77" s="66">
        <v>0</v>
      </c>
      <c r="N77" s="66">
        <v>387510</v>
      </c>
      <c r="O77" s="66">
        <v>0</v>
      </c>
      <c r="P77" s="66">
        <v>0</v>
      </c>
      <c r="Q77" s="66">
        <v>0</v>
      </c>
      <c r="R77" s="66">
        <v>0</v>
      </c>
      <c r="S77" s="66">
        <v>0</v>
      </c>
      <c r="T77" s="66">
        <v>0</v>
      </c>
      <c r="U77" s="66">
        <v>0</v>
      </c>
      <c r="V77" s="66">
        <v>0</v>
      </c>
      <c r="W77" s="66">
        <v>0</v>
      </c>
      <c r="X77" s="66">
        <v>0</v>
      </c>
      <c r="Y77" s="66">
        <v>0</v>
      </c>
      <c r="Z77" s="66">
        <v>0</v>
      </c>
      <c r="AA77" s="66">
        <v>0</v>
      </c>
      <c r="AB77" s="66">
        <v>0</v>
      </c>
      <c r="AC77" s="66">
        <v>0</v>
      </c>
      <c r="AD77" s="66">
        <v>0</v>
      </c>
      <c r="AE77" s="66">
        <v>0</v>
      </c>
      <c r="AF77" s="66">
        <v>0</v>
      </c>
      <c r="AG77" s="66">
        <v>0</v>
      </c>
      <c r="AH77" s="66">
        <v>0</v>
      </c>
      <c r="AI77" s="66">
        <v>0</v>
      </c>
      <c r="AJ77" s="66">
        <v>0</v>
      </c>
      <c r="AK77" s="66">
        <v>0</v>
      </c>
      <c r="AL77" s="66">
        <v>0</v>
      </c>
      <c r="AM77" s="66">
        <v>0</v>
      </c>
      <c r="AN77" s="66">
        <v>0</v>
      </c>
      <c r="AO77" s="66">
        <v>0</v>
      </c>
      <c r="AP77" s="66">
        <v>0</v>
      </c>
      <c r="AQ77" s="66">
        <v>0</v>
      </c>
      <c r="AR77" s="66">
        <v>0</v>
      </c>
      <c r="AS77" s="66">
        <v>0</v>
      </c>
      <c r="AT77" s="66">
        <v>0</v>
      </c>
      <c r="AU77" s="66">
        <v>0</v>
      </c>
      <c r="AV77" s="66">
        <v>0</v>
      </c>
      <c r="AW77" s="66">
        <v>0</v>
      </c>
      <c r="AX77" s="66">
        <v>0</v>
      </c>
      <c r="AY77" s="66">
        <v>0</v>
      </c>
      <c r="AZ77" s="66">
        <v>0</v>
      </c>
      <c r="BA77" s="66">
        <v>0</v>
      </c>
      <c r="BB77" s="66">
        <v>0</v>
      </c>
      <c r="BC77" s="66">
        <v>0</v>
      </c>
      <c r="BD77" s="66">
        <v>0</v>
      </c>
      <c r="BE77" s="66">
        <v>0</v>
      </c>
      <c r="BF77" s="66">
        <v>0</v>
      </c>
      <c r="BG77" s="66">
        <v>0</v>
      </c>
      <c r="BH77" s="66">
        <v>0</v>
      </c>
      <c r="BI77" s="66">
        <v>0</v>
      </c>
      <c r="BJ77" s="66">
        <v>0</v>
      </c>
      <c r="BK77" s="66">
        <v>0</v>
      </c>
      <c r="BL77" s="66">
        <v>0</v>
      </c>
      <c r="BM77" s="66">
        <v>0</v>
      </c>
      <c r="BN77" s="66">
        <v>0</v>
      </c>
      <c r="BO77" s="66">
        <v>0</v>
      </c>
      <c r="BP77" s="66">
        <v>0</v>
      </c>
      <c r="BQ77" s="66">
        <v>0</v>
      </c>
      <c r="BR77" s="66">
        <v>0</v>
      </c>
      <c r="BS77" s="66">
        <v>0</v>
      </c>
      <c r="BT77" s="66">
        <v>0</v>
      </c>
      <c r="BU77" s="66">
        <v>0</v>
      </c>
      <c r="BV77" s="66">
        <v>0</v>
      </c>
      <c r="BW77" s="66">
        <v>0</v>
      </c>
      <c r="BX77" s="66">
        <v>0</v>
      </c>
      <c r="BY77" s="66">
        <v>0</v>
      </c>
      <c r="BZ77" s="66">
        <v>0</v>
      </c>
      <c r="CA77" s="66">
        <v>0</v>
      </c>
      <c r="CB77" s="66">
        <v>0</v>
      </c>
      <c r="CC77" s="66">
        <v>0</v>
      </c>
      <c r="CD77" s="66">
        <v>0</v>
      </c>
      <c r="CE77" s="66">
        <v>0</v>
      </c>
      <c r="CF77" s="66">
        <v>0</v>
      </c>
      <c r="CG77" s="66">
        <v>0</v>
      </c>
      <c r="CH77" s="66">
        <v>0</v>
      </c>
      <c r="CI77" s="66">
        <v>0</v>
      </c>
      <c r="CJ77" s="66">
        <v>0</v>
      </c>
      <c r="CK77" s="66">
        <v>0</v>
      </c>
      <c r="CL77" s="66">
        <v>0</v>
      </c>
      <c r="CM77" s="66">
        <v>0</v>
      </c>
      <c r="CN77" s="66">
        <v>0</v>
      </c>
      <c r="CO77" s="66">
        <v>0</v>
      </c>
      <c r="CP77" s="66">
        <v>0</v>
      </c>
      <c r="CQ77" s="66">
        <v>0</v>
      </c>
      <c r="CR77" s="66">
        <v>0</v>
      </c>
      <c r="CS77" s="66">
        <v>0</v>
      </c>
      <c r="CT77" s="66">
        <v>0</v>
      </c>
      <c r="CU77" s="66">
        <v>0</v>
      </c>
      <c r="CV77" s="66">
        <v>0</v>
      </c>
      <c r="CW77" s="66">
        <v>0</v>
      </c>
      <c r="CX77" s="66">
        <v>0</v>
      </c>
      <c r="CY77" s="66">
        <v>0</v>
      </c>
      <c r="CZ77" s="66">
        <v>0</v>
      </c>
      <c r="DA77" s="66">
        <v>0</v>
      </c>
      <c r="DB77" s="66">
        <v>0</v>
      </c>
      <c r="DC77" s="66">
        <v>0</v>
      </c>
      <c r="DD77" s="66">
        <v>0</v>
      </c>
      <c r="DE77" s="66">
        <v>0</v>
      </c>
      <c r="DF77" s="66">
        <v>0</v>
      </c>
      <c r="DG77" s="66">
        <v>0</v>
      </c>
      <c r="DH77" s="66">
        <v>0</v>
      </c>
      <c r="DI77" s="66">
        <v>0</v>
      </c>
      <c r="DJ77" s="66">
        <v>0</v>
      </c>
      <c r="DK77" s="66">
        <v>0</v>
      </c>
      <c r="DL77" s="66">
        <v>0</v>
      </c>
      <c r="DM77" s="66">
        <v>0</v>
      </c>
      <c r="DN77" s="66">
        <v>0</v>
      </c>
      <c r="DO77" s="66">
        <v>0</v>
      </c>
      <c r="DP77" s="66">
        <v>0</v>
      </c>
      <c r="DQ77" s="66">
        <v>0</v>
      </c>
      <c r="DR77" s="66">
        <v>0</v>
      </c>
      <c r="DS77" s="66">
        <v>0</v>
      </c>
      <c r="DT77" s="66">
        <v>0</v>
      </c>
      <c r="DU77" s="66">
        <v>0</v>
      </c>
      <c r="DV77" s="66">
        <v>0</v>
      </c>
      <c r="DW77" s="66">
        <v>0</v>
      </c>
      <c r="DX77" s="66">
        <v>0</v>
      </c>
      <c r="DY77" s="66">
        <v>0</v>
      </c>
      <c r="DZ77" s="66">
        <v>0</v>
      </c>
      <c r="EA77" s="66">
        <v>0</v>
      </c>
      <c r="EB77" s="66">
        <v>0</v>
      </c>
      <c r="EC77" s="66">
        <v>0</v>
      </c>
      <c r="ED77" s="66">
        <v>0</v>
      </c>
      <c r="EE77" s="66">
        <v>0</v>
      </c>
      <c r="EF77" s="66">
        <v>0</v>
      </c>
      <c r="EG77" s="66">
        <v>0</v>
      </c>
      <c r="EH77" s="66">
        <v>0</v>
      </c>
      <c r="EI77" s="66">
        <v>0</v>
      </c>
      <c r="EJ77" s="66">
        <v>0</v>
      </c>
      <c r="EK77" s="66">
        <v>0</v>
      </c>
      <c r="EL77" s="66">
        <v>0</v>
      </c>
      <c r="EM77" s="66">
        <v>0</v>
      </c>
      <c r="EN77" s="66">
        <v>0</v>
      </c>
      <c r="EO77" s="66">
        <v>0</v>
      </c>
      <c r="EP77" s="66">
        <v>0</v>
      </c>
      <c r="EQ77" s="66">
        <v>0</v>
      </c>
      <c r="ER77" s="66">
        <v>0</v>
      </c>
      <c r="ES77" s="66">
        <v>0</v>
      </c>
      <c r="ET77" s="66">
        <v>0</v>
      </c>
      <c r="EU77" s="66">
        <v>0</v>
      </c>
      <c r="EV77" s="66">
        <v>0</v>
      </c>
      <c r="EW77" s="66">
        <v>0</v>
      </c>
      <c r="EX77" s="66">
        <v>0</v>
      </c>
      <c r="EY77" s="66">
        <v>0</v>
      </c>
      <c r="EZ77" s="66">
        <v>0</v>
      </c>
      <c r="FA77" s="66">
        <v>0</v>
      </c>
      <c r="FB77" s="66">
        <v>0</v>
      </c>
      <c r="FC77" s="66">
        <v>0</v>
      </c>
      <c r="FD77" s="66">
        <v>0</v>
      </c>
      <c r="FE77" s="66">
        <v>0</v>
      </c>
      <c r="FF77" s="66">
        <v>0</v>
      </c>
      <c r="FG77" s="66">
        <v>0</v>
      </c>
      <c r="FH77" s="66">
        <v>0</v>
      </c>
      <c r="FI77" s="66">
        <v>0</v>
      </c>
      <c r="FJ77" s="66">
        <v>0</v>
      </c>
      <c r="FK77" s="66">
        <v>0</v>
      </c>
      <c r="FL77" s="66">
        <v>0</v>
      </c>
      <c r="FM77" s="66">
        <v>0</v>
      </c>
      <c r="FN77" s="66">
        <v>0</v>
      </c>
      <c r="FO77" s="66">
        <v>0</v>
      </c>
      <c r="FP77" s="66">
        <v>0</v>
      </c>
      <c r="FQ77" s="66">
        <v>0</v>
      </c>
      <c r="FR77" s="66">
        <v>0</v>
      </c>
      <c r="FS77" s="66">
        <v>0</v>
      </c>
      <c r="FT77" s="66">
        <v>0</v>
      </c>
      <c r="FU77" s="66">
        <v>0</v>
      </c>
      <c r="FV77" s="66">
        <v>0</v>
      </c>
      <c r="FW77" s="66">
        <v>0</v>
      </c>
      <c r="FX77" s="66">
        <v>0</v>
      </c>
      <c r="FY77" s="67"/>
      <c r="FZ77" s="7">
        <f>SUM(C77:FX77)</f>
        <v>387510</v>
      </c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</row>
    <row r="78" spans="1:195" x14ac:dyDescent="0.35">
      <c r="A78" s="6" t="s">
        <v>543</v>
      </c>
      <c r="B78" s="7" t="s">
        <v>544</v>
      </c>
      <c r="C78">
        <v>4670000</v>
      </c>
      <c r="D78">
        <v>63655851</v>
      </c>
      <c r="E78">
        <v>4890000</v>
      </c>
      <c r="F78">
        <v>750000</v>
      </c>
      <c r="G78">
        <v>1200000</v>
      </c>
      <c r="H78">
        <v>300000</v>
      </c>
      <c r="I78" s="68">
        <v>7845103</v>
      </c>
      <c r="J78">
        <v>0</v>
      </c>
      <c r="K78">
        <v>0</v>
      </c>
      <c r="L78">
        <v>4655850</v>
      </c>
      <c r="M78">
        <v>1000000</v>
      </c>
      <c r="N78">
        <v>77763000</v>
      </c>
      <c r="O78">
        <v>26498234</v>
      </c>
      <c r="P78">
        <v>0</v>
      </c>
      <c r="Q78">
        <v>37339028</v>
      </c>
      <c r="R78">
        <v>0</v>
      </c>
      <c r="S78">
        <v>0</v>
      </c>
      <c r="T78">
        <v>0</v>
      </c>
      <c r="U78">
        <v>100000</v>
      </c>
      <c r="V78">
        <v>0</v>
      </c>
      <c r="W78">
        <v>0</v>
      </c>
      <c r="X78">
        <v>150000</v>
      </c>
      <c r="Y78">
        <v>0</v>
      </c>
      <c r="Z78">
        <v>0</v>
      </c>
      <c r="AA78">
        <v>32635664</v>
      </c>
      <c r="AB78" s="68">
        <v>75286702</v>
      </c>
      <c r="AC78" s="68">
        <v>2044227</v>
      </c>
      <c r="AD78" s="68">
        <v>2497712</v>
      </c>
      <c r="AE78">
        <v>245000</v>
      </c>
      <c r="AF78" s="68">
        <v>217915</v>
      </c>
      <c r="AG78">
        <v>1839046</v>
      </c>
      <c r="AH78">
        <v>0</v>
      </c>
      <c r="AI78">
        <v>0</v>
      </c>
      <c r="AJ78">
        <v>0</v>
      </c>
      <c r="AK78">
        <v>0</v>
      </c>
      <c r="AL78">
        <v>330575</v>
      </c>
      <c r="AM78">
        <v>0</v>
      </c>
      <c r="AN78">
        <v>0</v>
      </c>
      <c r="AO78">
        <v>0</v>
      </c>
      <c r="AP78">
        <v>129959655</v>
      </c>
      <c r="AQ78">
        <v>0</v>
      </c>
      <c r="AR78">
        <v>73713000</v>
      </c>
      <c r="AS78">
        <v>5944650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5750000</v>
      </c>
      <c r="BA78">
        <v>3950000</v>
      </c>
      <c r="BB78">
        <v>700000</v>
      </c>
      <c r="BC78" s="68">
        <v>71315127.650000006</v>
      </c>
      <c r="BD78">
        <v>5157461</v>
      </c>
      <c r="BE78">
        <v>1900000</v>
      </c>
      <c r="BF78">
        <v>26750862</v>
      </c>
      <c r="BG78">
        <v>0</v>
      </c>
      <c r="BH78">
        <v>0</v>
      </c>
      <c r="BI78">
        <v>0</v>
      </c>
      <c r="BJ78">
        <v>4000000</v>
      </c>
      <c r="BK78">
        <v>7500000</v>
      </c>
      <c r="BL78">
        <v>0</v>
      </c>
      <c r="BM78">
        <v>0</v>
      </c>
      <c r="BN78">
        <v>0</v>
      </c>
      <c r="BO78">
        <v>350000</v>
      </c>
      <c r="BP78">
        <v>0</v>
      </c>
      <c r="BQ78">
        <v>8800000</v>
      </c>
      <c r="BR78">
        <v>4300000</v>
      </c>
      <c r="BS78">
        <v>2167002</v>
      </c>
      <c r="BT78">
        <v>980488</v>
      </c>
      <c r="BU78" s="69">
        <v>1100007.0868799998</v>
      </c>
      <c r="BV78">
        <v>1330000</v>
      </c>
      <c r="BW78">
        <v>3800000</v>
      </c>
      <c r="BX78">
        <v>0</v>
      </c>
      <c r="BY78">
        <v>0</v>
      </c>
      <c r="BZ78">
        <v>0</v>
      </c>
      <c r="CA78">
        <v>0</v>
      </c>
      <c r="CB78">
        <v>113302585</v>
      </c>
      <c r="CC78">
        <v>0</v>
      </c>
      <c r="CD78">
        <v>0</v>
      </c>
      <c r="CE78">
        <v>0</v>
      </c>
      <c r="CF78">
        <v>0</v>
      </c>
      <c r="CG78">
        <v>119200</v>
      </c>
      <c r="CH78">
        <v>0</v>
      </c>
      <c r="CI78">
        <v>270068</v>
      </c>
      <c r="CJ78">
        <v>667783</v>
      </c>
      <c r="CK78">
        <v>5600000</v>
      </c>
      <c r="CL78">
        <v>2016949</v>
      </c>
      <c r="CM78">
        <v>1100000</v>
      </c>
      <c r="CN78">
        <v>35012147</v>
      </c>
      <c r="CO78">
        <v>14040000</v>
      </c>
      <c r="CP78">
        <v>1921000</v>
      </c>
      <c r="CQ78">
        <v>0</v>
      </c>
      <c r="CR78">
        <v>350000</v>
      </c>
      <c r="CS78">
        <v>0</v>
      </c>
      <c r="CT78">
        <v>0</v>
      </c>
      <c r="CU78">
        <v>205000</v>
      </c>
      <c r="CV78">
        <v>171656</v>
      </c>
      <c r="CW78">
        <v>0</v>
      </c>
      <c r="CX78">
        <v>0</v>
      </c>
      <c r="CY78">
        <v>0</v>
      </c>
      <c r="CZ78">
        <v>500000</v>
      </c>
      <c r="DA78">
        <v>0</v>
      </c>
      <c r="DB78">
        <v>0</v>
      </c>
      <c r="DC78">
        <v>445000</v>
      </c>
      <c r="DD78">
        <v>0</v>
      </c>
      <c r="DE78">
        <v>350000</v>
      </c>
      <c r="DF78" s="68">
        <v>15736474.08</v>
      </c>
      <c r="DG78">
        <v>70000</v>
      </c>
      <c r="DH78">
        <v>1900000</v>
      </c>
      <c r="DI78">
        <v>0</v>
      </c>
      <c r="DJ78">
        <v>390000</v>
      </c>
      <c r="DK78">
        <v>333800</v>
      </c>
      <c r="DL78">
        <v>0</v>
      </c>
      <c r="DM78">
        <v>248000</v>
      </c>
      <c r="DN78">
        <v>400000</v>
      </c>
      <c r="DO78">
        <v>550000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15862</v>
      </c>
      <c r="DX78">
        <v>155000</v>
      </c>
      <c r="DY78">
        <v>516372</v>
      </c>
      <c r="DZ78">
        <v>550204</v>
      </c>
      <c r="EA78">
        <v>207000</v>
      </c>
      <c r="EB78">
        <v>447872</v>
      </c>
      <c r="EC78">
        <v>0</v>
      </c>
      <c r="ED78">
        <v>3905390.5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404670</v>
      </c>
      <c r="EL78">
        <v>0</v>
      </c>
      <c r="EM78">
        <v>832600</v>
      </c>
      <c r="EN78">
        <v>195000</v>
      </c>
      <c r="EO78">
        <v>75000</v>
      </c>
      <c r="EP78">
        <v>905473</v>
      </c>
      <c r="EQ78">
        <v>1573000</v>
      </c>
      <c r="ER78">
        <v>914457</v>
      </c>
      <c r="ES78">
        <v>0</v>
      </c>
      <c r="ET78">
        <v>164087</v>
      </c>
      <c r="EU78">
        <v>0</v>
      </c>
      <c r="EV78">
        <v>0</v>
      </c>
      <c r="EW78">
        <v>1848603.33</v>
      </c>
      <c r="EX78">
        <v>397784.63</v>
      </c>
      <c r="EY78">
        <v>0</v>
      </c>
      <c r="EZ78">
        <v>0</v>
      </c>
      <c r="FA78">
        <v>4687317</v>
      </c>
      <c r="FB78">
        <v>584000</v>
      </c>
      <c r="FC78">
        <v>1100000</v>
      </c>
      <c r="FD78">
        <v>0</v>
      </c>
      <c r="FE78">
        <v>250000</v>
      </c>
      <c r="FF78">
        <v>0</v>
      </c>
      <c r="FG78">
        <v>0</v>
      </c>
      <c r="FH78">
        <v>155000</v>
      </c>
      <c r="FI78">
        <v>3904000</v>
      </c>
      <c r="FJ78">
        <v>1200000</v>
      </c>
      <c r="FK78">
        <v>4500000</v>
      </c>
      <c r="FL78">
        <v>2595350</v>
      </c>
      <c r="FM78">
        <v>500000</v>
      </c>
      <c r="FN78">
        <v>0</v>
      </c>
      <c r="FO78">
        <v>1974045</v>
      </c>
      <c r="FP78">
        <v>2675000</v>
      </c>
      <c r="FQ78">
        <v>900000</v>
      </c>
      <c r="FR78">
        <v>497743</v>
      </c>
      <c r="FS78">
        <v>75000</v>
      </c>
      <c r="FT78">
        <v>130000</v>
      </c>
      <c r="FU78">
        <v>1194000</v>
      </c>
      <c r="FV78">
        <v>400000</v>
      </c>
      <c r="FW78">
        <v>0</v>
      </c>
      <c r="FX78">
        <v>292380</v>
      </c>
      <c r="FY78" s="67"/>
      <c r="FZ78" s="7">
        <f>SUM(C78:FX78)</f>
        <v>941804032.27688003</v>
      </c>
      <c r="GA78" s="18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</row>
    <row r="79" spans="1:195" x14ac:dyDescent="0.35">
      <c r="A79" s="70"/>
      <c r="B79" s="71" t="s">
        <v>545</v>
      </c>
      <c r="C79" s="72">
        <v>1023645.96</v>
      </c>
      <c r="D79" s="72">
        <v>5923407.6999999881</v>
      </c>
      <c r="E79" s="72">
        <v>1501809.63</v>
      </c>
      <c r="F79" s="72">
        <v>1480552.63</v>
      </c>
      <c r="G79" s="72">
        <v>313409.98</v>
      </c>
      <c r="H79" s="72">
        <v>197482.31</v>
      </c>
      <c r="I79" s="73">
        <v>3049421.53</v>
      </c>
      <c r="J79" s="72">
        <v>0</v>
      </c>
      <c r="K79" s="72">
        <v>0</v>
      </c>
      <c r="L79" s="72">
        <v>767975.6099999994</v>
      </c>
      <c r="M79" s="72">
        <v>339255.28999999911</v>
      </c>
      <c r="N79" s="72">
        <v>1003951.56</v>
      </c>
      <c r="O79" s="72">
        <v>3157850.6999999881</v>
      </c>
      <c r="P79" s="72">
        <v>0</v>
      </c>
      <c r="Q79" s="72">
        <v>2551562.3199999998</v>
      </c>
      <c r="R79" s="72">
        <v>93067.899999999907</v>
      </c>
      <c r="S79" s="72">
        <v>147716.44999999925</v>
      </c>
      <c r="T79" s="72">
        <v>0</v>
      </c>
      <c r="U79" s="72">
        <v>0</v>
      </c>
      <c r="V79" s="72">
        <v>0</v>
      </c>
      <c r="W79">
        <v>0</v>
      </c>
      <c r="X79" s="72">
        <v>0</v>
      </c>
      <c r="Y79" s="72">
        <v>0</v>
      </c>
      <c r="Z79" s="72">
        <v>0</v>
      </c>
      <c r="AA79" s="72">
        <v>3107770.19</v>
      </c>
      <c r="AB79" s="73">
        <v>5484100.7199999997</v>
      </c>
      <c r="AC79" s="73">
        <v>179452.74</v>
      </c>
      <c r="AD79" s="73">
        <v>173421.01</v>
      </c>
      <c r="AE79" s="72">
        <v>0</v>
      </c>
      <c r="AF79" s="73">
        <v>0</v>
      </c>
      <c r="AG79" s="72">
        <v>585726.86</v>
      </c>
      <c r="AH79" s="72">
        <v>0</v>
      </c>
      <c r="AI79" s="72">
        <v>0</v>
      </c>
      <c r="AJ79" s="72">
        <v>0</v>
      </c>
      <c r="AK79" s="72">
        <v>0</v>
      </c>
      <c r="AL79" s="72">
        <v>0</v>
      </c>
      <c r="AM79" s="72">
        <v>0</v>
      </c>
      <c r="AN79" s="72">
        <v>23452.35999999987</v>
      </c>
      <c r="AO79" s="72">
        <v>0</v>
      </c>
      <c r="AP79" s="72">
        <v>13961260.089999974</v>
      </c>
      <c r="AQ79" s="72">
        <v>4996.7000000001863</v>
      </c>
      <c r="AR79" s="72">
        <v>4936260.97</v>
      </c>
      <c r="AS79" s="72">
        <v>3140096.46</v>
      </c>
      <c r="AT79" s="72">
        <v>706569</v>
      </c>
      <c r="AU79" s="72">
        <v>183362.49</v>
      </c>
      <c r="AV79" s="72">
        <v>0</v>
      </c>
      <c r="AW79" s="72">
        <v>127133.32</v>
      </c>
      <c r="AX79" s="72">
        <v>17799.04</v>
      </c>
      <c r="AY79" s="72">
        <v>67342.069999999832</v>
      </c>
      <c r="AZ79" s="72">
        <v>5661380.25</v>
      </c>
      <c r="BA79" s="72">
        <v>4239435.37</v>
      </c>
      <c r="BB79" s="72">
        <v>2450915.0699999998</v>
      </c>
      <c r="BC79" s="73">
        <v>13979440.599999994</v>
      </c>
      <c r="BD79" s="72">
        <v>2610812.9700000002</v>
      </c>
      <c r="BE79" s="72">
        <v>691421.59</v>
      </c>
      <c r="BF79" s="72">
        <v>12423538.810000002</v>
      </c>
      <c r="BG79" s="72">
        <v>177371.84</v>
      </c>
      <c r="BH79" s="72">
        <v>272348.34999999998</v>
      </c>
      <c r="BI79" s="72">
        <v>117074.81</v>
      </c>
      <c r="BJ79" s="72">
        <v>2978693.21</v>
      </c>
      <c r="BK79" s="72">
        <v>3075849.87</v>
      </c>
      <c r="BL79" s="72">
        <v>26731.37</v>
      </c>
      <c r="BM79" s="72">
        <v>73715.73</v>
      </c>
      <c r="BN79" s="72">
        <v>0</v>
      </c>
      <c r="BO79" s="72">
        <v>46591.460000000894</v>
      </c>
      <c r="BP79" s="72">
        <v>66821.180000000168</v>
      </c>
      <c r="BQ79" s="72">
        <v>831665.80999999866</v>
      </c>
      <c r="BR79" s="72">
        <v>53981.400000002235</v>
      </c>
      <c r="BS79" s="72">
        <v>0</v>
      </c>
      <c r="BT79" s="72">
        <v>96176.64000000013</v>
      </c>
      <c r="BU79" s="72">
        <v>45796.089999999851</v>
      </c>
      <c r="BV79" s="72">
        <v>680000</v>
      </c>
      <c r="BW79" s="72">
        <v>271620.42</v>
      </c>
      <c r="BX79" s="72">
        <v>30925.080000000075</v>
      </c>
      <c r="BY79" s="72">
        <v>20772.939999999478</v>
      </c>
      <c r="BZ79" s="72">
        <v>128574.8</v>
      </c>
      <c r="CA79" s="72">
        <v>0</v>
      </c>
      <c r="CB79" s="72">
        <v>14199549.600000024</v>
      </c>
      <c r="CC79" s="72">
        <v>51316.119999999879</v>
      </c>
      <c r="CD79" s="72">
        <v>32213.38</v>
      </c>
      <c r="CE79" s="72">
        <v>35823.39000000013</v>
      </c>
      <c r="CF79" s="72">
        <v>60736.420000000158</v>
      </c>
      <c r="CG79" s="72">
        <f>52674.03+119000</f>
        <v>171674.03</v>
      </c>
      <c r="CH79" s="72">
        <v>42137.689999999944</v>
      </c>
      <c r="CI79" s="72">
        <v>191859.43000000063</v>
      </c>
      <c r="CJ79" s="72">
        <v>127581.31</v>
      </c>
      <c r="CK79" s="72">
        <v>0</v>
      </c>
      <c r="CL79" s="72">
        <v>0</v>
      </c>
      <c r="CM79" s="72">
        <v>0</v>
      </c>
      <c r="CN79" s="72">
        <v>5532198.7100000083</v>
      </c>
      <c r="CO79" s="72">
        <v>3311063.7200000137</v>
      </c>
      <c r="CP79" s="72">
        <v>487185.26</v>
      </c>
      <c r="CQ79" s="72">
        <v>0</v>
      </c>
      <c r="CR79" s="72">
        <v>0</v>
      </c>
      <c r="CS79" s="72">
        <v>0</v>
      </c>
      <c r="CT79" s="72">
        <v>0</v>
      </c>
      <c r="CU79" s="72">
        <v>0</v>
      </c>
      <c r="CV79" s="72">
        <v>0</v>
      </c>
      <c r="CW79" s="72">
        <v>2963.7100000001956</v>
      </c>
      <c r="CX79" s="72">
        <v>34454.619999999646</v>
      </c>
      <c r="CY79" s="72">
        <v>0</v>
      </c>
      <c r="CZ79" s="72">
        <v>0</v>
      </c>
      <c r="DA79" s="72">
        <v>0</v>
      </c>
      <c r="DB79" s="72">
        <v>0</v>
      </c>
      <c r="DC79" s="72">
        <v>0</v>
      </c>
      <c r="DD79" s="72">
        <v>31853.880000000121</v>
      </c>
      <c r="DE79" s="72">
        <v>0</v>
      </c>
      <c r="DF79" s="73">
        <v>964429.94000001252</v>
      </c>
      <c r="DG79" s="72">
        <v>0</v>
      </c>
      <c r="DH79" s="72">
        <v>0</v>
      </c>
      <c r="DI79" s="72">
        <v>187923.21999999881</v>
      </c>
      <c r="DJ79" s="72">
        <v>70570.470000000205</v>
      </c>
      <c r="DK79" s="72">
        <v>63148.970000000205</v>
      </c>
      <c r="DL79" s="72">
        <v>0</v>
      </c>
      <c r="DM79" s="72">
        <v>0</v>
      </c>
      <c r="DN79" s="72">
        <v>0</v>
      </c>
      <c r="DO79" s="72">
        <v>0</v>
      </c>
      <c r="DP79" s="72">
        <v>1230.7399999999907</v>
      </c>
      <c r="DQ79" s="72">
        <v>0</v>
      </c>
      <c r="DR79" s="72">
        <v>0</v>
      </c>
      <c r="DS79" s="72">
        <v>0</v>
      </c>
      <c r="DT79" s="72">
        <v>0</v>
      </c>
      <c r="DU79" s="72">
        <v>0</v>
      </c>
      <c r="DV79" s="72">
        <v>0</v>
      </c>
      <c r="DW79" s="72">
        <v>0</v>
      </c>
      <c r="DX79" s="72">
        <v>27492.279999999795</v>
      </c>
      <c r="DY79" s="72">
        <v>0</v>
      </c>
      <c r="DZ79" s="72">
        <v>739613.14999999944</v>
      </c>
      <c r="EA79" s="72">
        <v>139332.39000000001</v>
      </c>
      <c r="EB79" s="72">
        <v>81512.760000000242</v>
      </c>
      <c r="EC79" s="72">
        <v>108091.72</v>
      </c>
      <c r="ED79" s="72">
        <v>1114082.5</v>
      </c>
      <c r="EE79" s="72">
        <v>0</v>
      </c>
      <c r="EF79" s="72">
        <v>0</v>
      </c>
      <c r="EG79" s="72">
        <v>8952.6699999999255</v>
      </c>
      <c r="EH79" s="72">
        <v>6739.7900000000373</v>
      </c>
      <c r="EI79" s="72">
        <v>984513.67000000179</v>
      </c>
      <c r="EJ79" s="72">
        <v>556718.94000000507</v>
      </c>
      <c r="EK79" s="72">
        <v>0</v>
      </c>
      <c r="EL79" s="72">
        <v>19606.400000000001</v>
      </c>
      <c r="EM79" s="72">
        <v>0</v>
      </c>
      <c r="EN79" s="72">
        <v>0</v>
      </c>
      <c r="EO79" s="72">
        <v>0</v>
      </c>
      <c r="EP79" s="72">
        <v>0</v>
      </c>
      <c r="EQ79" s="72">
        <v>773723.74</v>
      </c>
      <c r="ER79" s="72">
        <v>13739.379999999888</v>
      </c>
      <c r="ES79" s="72">
        <v>0</v>
      </c>
      <c r="ET79" s="72">
        <v>0</v>
      </c>
      <c r="EU79" s="72">
        <v>0</v>
      </c>
      <c r="EV79" s="72">
        <v>25108.400000000001</v>
      </c>
      <c r="EW79" s="72">
        <v>2296.6300000003539</v>
      </c>
      <c r="EX79" s="72">
        <v>6362.1400000001304</v>
      </c>
      <c r="EY79" s="72">
        <v>0</v>
      </c>
      <c r="EZ79" s="72">
        <v>3088.3899999998976</v>
      </c>
      <c r="FA79" s="72">
        <v>650000</v>
      </c>
      <c r="FB79" s="72">
        <v>235967.64</v>
      </c>
      <c r="FC79" s="72">
        <v>1157745.67</v>
      </c>
      <c r="FD79" s="72">
        <v>0</v>
      </c>
      <c r="FE79" s="72">
        <v>0</v>
      </c>
      <c r="FF79" s="72">
        <v>0</v>
      </c>
      <c r="FG79" s="72">
        <v>0</v>
      </c>
      <c r="FH79" s="72">
        <v>0</v>
      </c>
      <c r="FI79" s="72">
        <v>464593.6400000006</v>
      </c>
      <c r="FJ79" s="72">
        <v>402051.60000000056</v>
      </c>
      <c r="FK79" s="72">
        <v>263308.68</v>
      </c>
      <c r="FL79" s="72">
        <v>679899.57</v>
      </c>
      <c r="FM79" s="72">
        <v>418806.28000000119</v>
      </c>
      <c r="FN79" s="72">
        <v>2545812.86</v>
      </c>
      <c r="FO79" s="72">
        <v>243119.79</v>
      </c>
      <c r="FP79" s="72">
        <v>520740.68999999948</v>
      </c>
      <c r="FQ79" s="72">
        <v>223101.13</v>
      </c>
      <c r="FR79" s="72">
        <v>0</v>
      </c>
      <c r="FS79" s="72">
        <v>0</v>
      </c>
      <c r="FT79" s="72">
        <v>0</v>
      </c>
      <c r="FU79" s="72">
        <v>0</v>
      </c>
      <c r="FV79" s="72">
        <v>0</v>
      </c>
      <c r="FW79" s="72">
        <v>0</v>
      </c>
      <c r="FX79" s="72">
        <v>0</v>
      </c>
      <c r="FY79" s="67"/>
      <c r="FZ79" s="7">
        <f>SUM(C79:FX79)</f>
        <v>143317546.35999998</v>
      </c>
      <c r="GA79" s="18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</row>
    <row r="80" spans="1:195" x14ac:dyDescent="0.35">
      <c r="A80" s="70"/>
      <c r="B80" s="71" t="s">
        <v>546</v>
      </c>
      <c r="C80" s="71">
        <f t="shared" ref="C80:BN80" si="24">((C275*0.25)+C79)</f>
        <v>20579771.8675</v>
      </c>
      <c r="D80" s="71">
        <f t="shared" si="24"/>
        <v>116291038.09499998</v>
      </c>
      <c r="E80" s="71">
        <f t="shared" si="24"/>
        <v>19691087.307499997</v>
      </c>
      <c r="F80" s="71">
        <f t="shared" si="24"/>
        <v>67209149.819999993</v>
      </c>
      <c r="G80" s="71">
        <f t="shared" si="24"/>
        <v>4812063.2249999996</v>
      </c>
      <c r="H80" s="71">
        <f t="shared" si="24"/>
        <v>3468390.2075</v>
      </c>
      <c r="I80" s="71">
        <f t="shared" si="24"/>
        <v>27811323.265000001</v>
      </c>
      <c r="J80" s="71">
        <f t="shared" si="24"/>
        <v>5911672.2175000003</v>
      </c>
      <c r="K80" s="71">
        <f t="shared" si="24"/>
        <v>1062257.6924999999</v>
      </c>
      <c r="L80" s="71">
        <f t="shared" si="24"/>
        <v>7312237.6799999997</v>
      </c>
      <c r="M80" s="71">
        <f t="shared" si="24"/>
        <v>3711143.147499999</v>
      </c>
      <c r="N80" s="71">
        <f t="shared" si="24"/>
        <v>146237822.69</v>
      </c>
      <c r="O80" s="71">
        <f t="shared" si="24"/>
        <v>39027249.154999986</v>
      </c>
      <c r="P80" s="71">
        <f t="shared" si="24"/>
        <v>1330866.3149999999</v>
      </c>
      <c r="Q80" s="71">
        <f t="shared" si="24"/>
        <v>119519072.145</v>
      </c>
      <c r="R80" s="71">
        <f t="shared" si="24"/>
        <v>16814766.145</v>
      </c>
      <c r="S80" s="71">
        <f t="shared" si="24"/>
        <v>4807536.7074999996</v>
      </c>
      <c r="T80" s="71">
        <f t="shared" si="24"/>
        <v>795142.86750000005</v>
      </c>
      <c r="U80" s="71">
        <f t="shared" si="24"/>
        <v>302589.76500000001</v>
      </c>
      <c r="V80" s="71">
        <f t="shared" si="24"/>
        <v>1027813.4025</v>
      </c>
      <c r="W80" s="71">
        <f t="shared" si="24"/>
        <v>897257.76</v>
      </c>
      <c r="X80" s="71">
        <f t="shared" si="24"/>
        <v>279777.31</v>
      </c>
      <c r="Y80" s="71">
        <f t="shared" si="24"/>
        <v>2762883.06</v>
      </c>
      <c r="Z80" s="71">
        <f t="shared" si="24"/>
        <v>926009.91500000004</v>
      </c>
      <c r="AA80" s="71">
        <f t="shared" si="24"/>
        <v>89073162.50999999</v>
      </c>
      <c r="AB80" s="71">
        <f t="shared" si="24"/>
        <v>82299036.617499992</v>
      </c>
      <c r="AC80" s="71">
        <f t="shared" si="24"/>
        <v>2889682.165</v>
      </c>
      <c r="AD80" s="71">
        <f t="shared" si="24"/>
        <v>4086254.0774999997</v>
      </c>
      <c r="AE80" s="71">
        <f t="shared" si="24"/>
        <v>500630.36</v>
      </c>
      <c r="AF80" s="71">
        <f t="shared" si="24"/>
        <v>829425.39249999996</v>
      </c>
      <c r="AG80" s="71">
        <f t="shared" si="24"/>
        <v>2504569.48</v>
      </c>
      <c r="AH80" s="71">
        <f t="shared" si="24"/>
        <v>2803756.1349999998</v>
      </c>
      <c r="AI80" s="71">
        <f t="shared" si="24"/>
        <v>1328996.2075</v>
      </c>
      <c r="AJ80" s="71">
        <f t="shared" si="24"/>
        <v>830290.73499999999</v>
      </c>
      <c r="AK80" s="71">
        <f t="shared" si="24"/>
        <v>834316.06499999994</v>
      </c>
      <c r="AL80" s="71">
        <f t="shared" si="24"/>
        <v>1099697.7925</v>
      </c>
      <c r="AM80" s="71">
        <f t="shared" si="24"/>
        <v>1286976.0225</v>
      </c>
      <c r="AN80" s="71">
        <f t="shared" si="24"/>
        <v>1199062.3724999998</v>
      </c>
      <c r="AO80" s="71">
        <f t="shared" si="24"/>
        <v>12102550.112500001</v>
      </c>
      <c r="AP80" s="71">
        <f t="shared" si="24"/>
        <v>259925105.71249998</v>
      </c>
      <c r="AQ80" s="71">
        <f t="shared" si="24"/>
        <v>1039946.9075000002</v>
      </c>
      <c r="AR80" s="71">
        <f t="shared" si="24"/>
        <v>177003480.3425</v>
      </c>
      <c r="AS80" s="71">
        <f t="shared" si="24"/>
        <v>22826612.602499999</v>
      </c>
      <c r="AT80" s="71">
        <f t="shared" si="24"/>
        <v>8088441.8499999996</v>
      </c>
      <c r="AU80" s="71">
        <f t="shared" si="24"/>
        <v>1382549.7224999999</v>
      </c>
      <c r="AV80" s="71">
        <f t="shared" si="24"/>
        <v>1213940.7625</v>
      </c>
      <c r="AW80" s="71">
        <f t="shared" si="24"/>
        <v>1201188.1600000001</v>
      </c>
      <c r="AX80" s="71">
        <f t="shared" si="24"/>
        <v>417198.16</v>
      </c>
      <c r="AY80" s="71">
        <f t="shared" si="24"/>
        <v>1532702.5699999998</v>
      </c>
      <c r="AZ80" s="71">
        <f t="shared" si="24"/>
        <v>41200472.192500003</v>
      </c>
      <c r="BA80" s="71">
        <f t="shared" si="24"/>
        <v>29029353.177500002</v>
      </c>
      <c r="BB80" s="71">
        <f t="shared" si="24"/>
        <v>23061393.75</v>
      </c>
      <c r="BC80" s="71">
        <f t="shared" si="24"/>
        <v>86548878.234999999</v>
      </c>
      <c r="BD80" s="71">
        <f t="shared" si="24"/>
        <v>12414090.970000001</v>
      </c>
      <c r="BE80" s="71">
        <f t="shared" si="24"/>
        <v>4354796.43</v>
      </c>
      <c r="BF80" s="71">
        <f t="shared" si="24"/>
        <v>81485448.829999998</v>
      </c>
      <c r="BG80" s="71">
        <f t="shared" si="24"/>
        <v>2964379.4124999996</v>
      </c>
      <c r="BH80" s="71">
        <f t="shared" si="24"/>
        <v>2120390.4849999999</v>
      </c>
      <c r="BI80" s="71">
        <f t="shared" si="24"/>
        <v>1220363.835</v>
      </c>
      <c r="BJ80" s="71">
        <f t="shared" si="24"/>
        <v>19976057.240000002</v>
      </c>
      <c r="BK80" s="71">
        <f t="shared" si="24"/>
        <v>87391249.105000004</v>
      </c>
      <c r="BL80" s="71">
        <f t="shared" si="24"/>
        <v>561220.8075</v>
      </c>
      <c r="BM80" s="71">
        <f t="shared" si="24"/>
        <v>1508228.8174999999</v>
      </c>
      <c r="BN80" s="71">
        <f t="shared" si="24"/>
        <v>8702632.5024999995</v>
      </c>
      <c r="BO80" s="71">
        <f t="shared" ref="BO80:DZ80" si="25">((BO275*0.25)+BO79)</f>
        <v>3671593.5625000009</v>
      </c>
      <c r="BP80" s="71">
        <f t="shared" si="25"/>
        <v>897973.26000000013</v>
      </c>
      <c r="BQ80" s="71">
        <f t="shared" si="25"/>
        <v>18738968.787499998</v>
      </c>
      <c r="BR80" s="71">
        <f t="shared" si="25"/>
        <v>12329481.050000003</v>
      </c>
      <c r="BS80" s="71">
        <f t="shared" si="25"/>
        <v>3480094.4925000002</v>
      </c>
      <c r="BT80" s="71">
        <f t="shared" si="25"/>
        <v>1493084.5625000002</v>
      </c>
      <c r="BU80" s="71">
        <f t="shared" si="25"/>
        <v>1508250.6024999998</v>
      </c>
      <c r="BV80" s="71">
        <f t="shared" si="25"/>
        <v>4210610.0150000006</v>
      </c>
      <c r="BW80" s="71">
        <f t="shared" si="25"/>
        <v>5897047.1974999998</v>
      </c>
      <c r="BX80" s="71">
        <f t="shared" si="25"/>
        <v>454377.77500000008</v>
      </c>
      <c r="BY80" s="71">
        <f t="shared" si="25"/>
        <v>1441029.9574999996</v>
      </c>
      <c r="BZ80" s="71">
        <f t="shared" si="25"/>
        <v>1021130.3575</v>
      </c>
      <c r="CA80" s="71">
        <f t="shared" si="25"/>
        <v>763865.54</v>
      </c>
      <c r="CB80" s="71">
        <f t="shared" si="25"/>
        <v>220671718.89000002</v>
      </c>
      <c r="CC80" s="71">
        <f t="shared" si="25"/>
        <v>902076.25749999983</v>
      </c>
      <c r="CD80" s="71">
        <f t="shared" si="25"/>
        <v>875966.91249999998</v>
      </c>
      <c r="CE80" s="71">
        <f t="shared" si="25"/>
        <v>768740.36500000011</v>
      </c>
      <c r="CF80" s="71">
        <f t="shared" si="25"/>
        <v>620124.20250000013</v>
      </c>
      <c r="CG80" s="71">
        <f t="shared" si="25"/>
        <v>1061762.1950000001</v>
      </c>
      <c r="CH80" s="71">
        <f t="shared" si="25"/>
        <v>594881.10749999993</v>
      </c>
      <c r="CI80" s="71">
        <f t="shared" si="25"/>
        <v>2258371.2650000006</v>
      </c>
      <c r="CJ80" s="71">
        <f t="shared" si="25"/>
        <v>2858752.11</v>
      </c>
      <c r="CK80" s="71">
        <f t="shared" si="25"/>
        <v>15871060.4475</v>
      </c>
      <c r="CL80" s="71">
        <f t="shared" si="25"/>
        <v>3803509.7925</v>
      </c>
      <c r="CM80" s="71">
        <f t="shared" si="25"/>
        <v>2342917.71</v>
      </c>
      <c r="CN80" s="71">
        <f t="shared" si="25"/>
        <v>93299091.49000001</v>
      </c>
      <c r="CO80" s="71">
        <f t="shared" si="25"/>
        <v>42516823.830000013</v>
      </c>
      <c r="CP80" s="71">
        <f t="shared" si="25"/>
        <v>3461265.2675000001</v>
      </c>
      <c r="CQ80" s="71">
        <f t="shared" si="25"/>
        <v>2491411.3075000001</v>
      </c>
      <c r="CR80" s="71">
        <f t="shared" si="25"/>
        <v>986732.01249999995</v>
      </c>
      <c r="CS80" s="71">
        <f t="shared" si="25"/>
        <v>1113085.645</v>
      </c>
      <c r="CT80" s="71">
        <f t="shared" si="25"/>
        <v>560451.99</v>
      </c>
      <c r="CU80" s="71">
        <f t="shared" si="25"/>
        <v>1124259.4350000001</v>
      </c>
      <c r="CV80" s="71">
        <f t="shared" si="25"/>
        <v>262068.7525</v>
      </c>
      <c r="CW80" s="71">
        <f t="shared" si="25"/>
        <v>924121.32750000025</v>
      </c>
      <c r="CX80" s="71">
        <f t="shared" si="25"/>
        <v>1487964.8624999996</v>
      </c>
      <c r="CY80" s="71">
        <f t="shared" si="25"/>
        <v>284921.22499999998</v>
      </c>
      <c r="CZ80" s="71">
        <f t="shared" si="25"/>
        <v>5182404.3449999997</v>
      </c>
      <c r="DA80" s="71">
        <f t="shared" si="25"/>
        <v>878092.1875</v>
      </c>
      <c r="DB80" s="71">
        <f t="shared" si="25"/>
        <v>1172231.3149999999</v>
      </c>
      <c r="DC80" s="71">
        <f t="shared" si="25"/>
        <v>840721.30249999999</v>
      </c>
      <c r="DD80" s="71">
        <f t="shared" si="25"/>
        <v>824235.56500000018</v>
      </c>
      <c r="DE80" s="71">
        <f t="shared" si="25"/>
        <v>1119478.335</v>
      </c>
      <c r="DF80" s="71">
        <f t="shared" si="25"/>
        <v>57774539.350000009</v>
      </c>
      <c r="DG80" s="71">
        <f t="shared" si="25"/>
        <v>580893.47250000003</v>
      </c>
      <c r="DH80" s="71">
        <f t="shared" si="25"/>
        <v>5139006.1825000001</v>
      </c>
      <c r="DI80" s="71">
        <f t="shared" si="25"/>
        <v>7000415.3099999987</v>
      </c>
      <c r="DJ80" s="71">
        <f t="shared" si="25"/>
        <v>2031276.6275000002</v>
      </c>
      <c r="DK80" s="71">
        <f t="shared" si="25"/>
        <v>1636275.6125000003</v>
      </c>
      <c r="DL80" s="71">
        <f t="shared" si="25"/>
        <v>16266938.74</v>
      </c>
      <c r="DM80" s="71">
        <f t="shared" si="25"/>
        <v>1054216.7475000001</v>
      </c>
      <c r="DN80" s="71">
        <f t="shared" si="25"/>
        <v>3952085.3624999998</v>
      </c>
      <c r="DO80" s="71">
        <f t="shared" si="25"/>
        <v>9296692.7624999993</v>
      </c>
      <c r="DP80" s="71">
        <f t="shared" si="25"/>
        <v>931448.51</v>
      </c>
      <c r="DQ80" s="71">
        <f t="shared" si="25"/>
        <v>2475690.48</v>
      </c>
      <c r="DR80" s="71">
        <f t="shared" si="25"/>
        <v>4004225.6825000001</v>
      </c>
      <c r="DS80" s="71">
        <f t="shared" si="25"/>
        <v>2046541.7</v>
      </c>
      <c r="DT80" s="71">
        <f t="shared" si="25"/>
        <v>876304.42249999999</v>
      </c>
      <c r="DU80" s="71">
        <f t="shared" si="25"/>
        <v>1270254.2075</v>
      </c>
      <c r="DV80" s="71">
        <f t="shared" si="25"/>
        <v>944437.32750000001</v>
      </c>
      <c r="DW80" s="71">
        <f t="shared" si="25"/>
        <v>1150793.1200000001</v>
      </c>
      <c r="DX80" s="71">
        <f t="shared" si="25"/>
        <v>919193.33249999979</v>
      </c>
      <c r="DY80" s="71">
        <f t="shared" si="25"/>
        <v>1234529.7324999999</v>
      </c>
      <c r="DZ80" s="71">
        <f t="shared" si="25"/>
        <v>2990912.4824999995</v>
      </c>
      <c r="EA80" s="71">
        <f t="shared" ref="EA80:FX80" si="26">((EA275*0.25)+EA79)</f>
        <v>1850995.5150000001</v>
      </c>
      <c r="EB80" s="71">
        <f t="shared" si="26"/>
        <v>1848802.7925000002</v>
      </c>
      <c r="EC80" s="71">
        <f t="shared" si="26"/>
        <v>1157690.2725</v>
      </c>
      <c r="ED80" s="71">
        <f t="shared" si="26"/>
        <v>6825101.9775</v>
      </c>
      <c r="EE80" s="71">
        <f t="shared" si="26"/>
        <v>872175.45</v>
      </c>
      <c r="EF80" s="71">
        <f t="shared" si="26"/>
        <v>4097994.2374999998</v>
      </c>
      <c r="EG80" s="71">
        <f t="shared" si="26"/>
        <v>992204.85499999998</v>
      </c>
      <c r="EH80" s="71">
        <f t="shared" si="26"/>
        <v>991698.05</v>
      </c>
      <c r="EI80" s="71">
        <f t="shared" si="26"/>
        <v>42106976.647500001</v>
      </c>
      <c r="EJ80" s="71">
        <f t="shared" si="26"/>
        <v>28257270.340000004</v>
      </c>
      <c r="EK80" s="71">
        <f t="shared" si="26"/>
        <v>2007703.63</v>
      </c>
      <c r="EL80" s="71">
        <f t="shared" si="26"/>
        <v>1457082.6675</v>
      </c>
      <c r="EM80" s="71">
        <f t="shared" si="26"/>
        <v>1312373.0349999999</v>
      </c>
      <c r="EN80" s="71">
        <f t="shared" si="26"/>
        <v>2872454.2549999999</v>
      </c>
      <c r="EO80" s="71">
        <f t="shared" si="26"/>
        <v>1143225.1625000001</v>
      </c>
      <c r="EP80" s="71">
        <f t="shared" si="26"/>
        <v>1450246.3474999999</v>
      </c>
      <c r="EQ80" s="71">
        <f t="shared" si="26"/>
        <v>8286365.6074999999</v>
      </c>
      <c r="ER80" s="71">
        <f t="shared" si="26"/>
        <v>1246914.0149999999</v>
      </c>
      <c r="ES80" s="71">
        <f t="shared" si="26"/>
        <v>852244.46250000002</v>
      </c>
      <c r="ET80" s="71">
        <f t="shared" si="26"/>
        <v>998767.62749999994</v>
      </c>
      <c r="EU80" s="71">
        <f t="shared" si="26"/>
        <v>1870184.1675</v>
      </c>
      <c r="EV80" s="71">
        <f t="shared" si="26"/>
        <v>482673.62</v>
      </c>
      <c r="EW80" s="71">
        <f t="shared" si="26"/>
        <v>3204631.3025000002</v>
      </c>
      <c r="EX80" s="71">
        <f t="shared" si="26"/>
        <v>887130.26750000007</v>
      </c>
      <c r="EY80" s="71">
        <f t="shared" si="26"/>
        <v>2157795.7174999998</v>
      </c>
      <c r="EZ80" s="71">
        <f t="shared" si="26"/>
        <v>666019.65749999986</v>
      </c>
      <c r="FA80" s="71">
        <f t="shared" si="26"/>
        <v>11011223.762499999</v>
      </c>
      <c r="FB80" s="71">
        <f t="shared" si="26"/>
        <v>1384132.3250000002</v>
      </c>
      <c r="FC80" s="71">
        <f t="shared" si="26"/>
        <v>6591370.6749999998</v>
      </c>
      <c r="FD80" s="71">
        <f t="shared" si="26"/>
        <v>1370411.14</v>
      </c>
      <c r="FE80" s="71">
        <f t="shared" si="26"/>
        <v>475811.38500000001</v>
      </c>
      <c r="FF80" s="71">
        <f t="shared" si="26"/>
        <v>909751.71750000003</v>
      </c>
      <c r="FG80" s="71">
        <f t="shared" si="26"/>
        <v>672916.97499999998</v>
      </c>
      <c r="FH80" s="71">
        <f t="shared" si="26"/>
        <v>396910.28749999998</v>
      </c>
      <c r="FI80" s="71">
        <f t="shared" si="26"/>
        <v>5405588.9375000009</v>
      </c>
      <c r="FJ80" s="71">
        <f t="shared" si="26"/>
        <v>5925245.0650000004</v>
      </c>
      <c r="FK80" s="71">
        <f t="shared" si="26"/>
        <v>7448326.1524999999</v>
      </c>
      <c r="FL80" s="71">
        <f t="shared" si="26"/>
        <v>23049646.969999999</v>
      </c>
      <c r="FM80" s="71">
        <f t="shared" si="26"/>
        <v>10899056.380000001</v>
      </c>
      <c r="FN80" s="71">
        <f t="shared" si="26"/>
        <v>66051996.954999998</v>
      </c>
      <c r="FO80" s="71">
        <f t="shared" si="26"/>
        <v>3423185.2075</v>
      </c>
      <c r="FP80" s="71">
        <f t="shared" si="26"/>
        <v>7025339.3874999993</v>
      </c>
      <c r="FQ80" s="71">
        <f t="shared" si="26"/>
        <v>3089915.84</v>
      </c>
      <c r="FR80" s="71">
        <f t="shared" si="26"/>
        <v>821022.37749999994</v>
      </c>
      <c r="FS80" s="71">
        <f t="shared" si="26"/>
        <v>839426.26</v>
      </c>
      <c r="FT80" s="71">
        <f t="shared" si="26"/>
        <v>357738.08500000002</v>
      </c>
      <c r="FU80" s="71">
        <f t="shared" si="26"/>
        <v>2603315.2650000001</v>
      </c>
      <c r="FV80" s="71">
        <f t="shared" si="26"/>
        <v>2383361.7275</v>
      </c>
      <c r="FW80" s="71">
        <f t="shared" si="26"/>
        <v>801837.8175</v>
      </c>
      <c r="FX80" s="71">
        <f t="shared" si="26"/>
        <v>351735.26500000001</v>
      </c>
      <c r="FY80" s="7"/>
      <c r="FZ80" s="7">
        <f>SUM(C80:FX80)</f>
        <v>2567256857.8024988</v>
      </c>
      <c r="GA80" s="18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</row>
    <row r="81" spans="1:197" x14ac:dyDescent="0.35">
      <c r="A81" s="74">
        <v>0.08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18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</row>
    <row r="82" spans="1:197" x14ac:dyDescent="0.35">
      <c r="A82" s="7"/>
      <c r="B82" s="43" t="s">
        <v>547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18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</row>
    <row r="83" spans="1:197" x14ac:dyDescent="0.35">
      <c r="A83" s="6" t="s">
        <v>548</v>
      </c>
      <c r="B83" s="7" t="s">
        <v>549</v>
      </c>
      <c r="C83" s="18">
        <f t="shared" ref="C83:BN83" si="27">C15</f>
        <v>6387</v>
      </c>
      <c r="D83" s="18">
        <f t="shared" si="27"/>
        <v>32458</v>
      </c>
      <c r="E83" s="18">
        <f t="shared" si="27"/>
        <v>4641</v>
      </c>
      <c r="F83" s="18">
        <f t="shared" si="27"/>
        <v>21037.5</v>
      </c>
      <c r="G83" s="18">
        <f t="shared" si="27"/>
        <v>1524</v>
      </c>
      <c r="H83" s="18">
        <f t="shared" si="27"/>
        <v>1107</v>
      </c>
      <c r="I83" s="18">
        <f t="shared" si="27"/>
        <v>6596</v>
      </c>
      <c r="J83" s="18">
        <f t="shared" si="27"/>
        <v>2012</v>
      </c>
      <c r="K83" s="18">
        <f t="shared" si="27"/>
        <v>270</v>
      </c>
      <c r="L83" s="18">
        <f t="shared" si="27"/>
        <v>2076</v>
      </c>
      <c r="M83" s="18">
        <f t="shared" si="27"/>
        <v>905</v>
      </c>
      <c r="N83" s="18">
        <f t="shared" si="27"/>
        <v>49153.5</v>
      </c>
      <c r="O83" s="18">
        <f t="shared" si="27"/>
        <v>12695.5</v>
      </c>
      <c r="P83" s="18">
        <f t="shared" si="27"/>
        <v>347</v>
      </c>
      <c r="Q83" s="18">
        <f t="shared" si="27"/>
        <v>36692</v>
      </c>
      <c r="R83" s="18">
        <f t="shared" si="27"/>
        <v>505</v>
      </c>
      <c r="S83" s="18">
        <f t="shared" si="27"/>
        <v>1524</v>
      </c>
      <c r="T83" s="18">
        <f t="shared" si="27"/>
        <v>162</v>
      </c>
      <c r="U83" s="18">
        <f t="shared" si="27"/>
        <v>50</v>
      </c>
      <c r="V83" s="18">
        <f t="shared" si="27"/>
        <v>254.5</v>
      </c>
      <c r="W83" s="18">
        <f t="shared" si="27"/>
        <v>204.5</v>
      </c>
      <c r="X83" s="18">
        <f t="shared" si="27"/>
        <v>30</v>
      </c>
      <c r="Y83" s="18">
        <f t="shared" si="27"/>
        <v>426</v>
      </c>
      <c r="Z83" s="18">
        <f t="shared" si="27"/>
        <v>226</v>
      </c>
      <c r="AA83" s="18">
        <f t="shared" si="27"/>
        <v>30289.5</v>
      </c>
      <c r="AB83" s="18">
        <f t="shared" si="27"/>
        <v>26716.5</v>
      </c>
      <c r="AC83" s="18">
        <f t="shared" si="27"/>
        <v>910</v>
      </c>
      <c r="AD83" s="18">
        <f t="shared" si="27"/>
        <v>1258.5</v>
      </c>
      <c r="AE83" s="18">
        <f t="shared" si="27"/>
        <v>94</v>
      </c>
      <c r="AF83" s="18">
        <f t="shared" si="27"/>
        <v>172</v>
      </c>
      <c r="AG83" s="18">
        <f t="shared" si="27"/>
        <v>582.5</v>
      </c>
      <c r="AH83" s="18">
        <f t="shared" si="27"/>
        <v>939</v>
      </c>
      <c r="AI83" s="18">
        <f t="shared" si="27"/>
        <v>400</v>
      </c>
      <c r="AJ83" s="18">
        <f t="shared" si="27"/>
        <v>166</v>
      </c>
      <c r="AK83" s="18">
        <f t="shared" si="27"/>
        <v>156</v>
      </c>
      <c r="AL83" s="18">
        <f t="shared" si="27"/>
        <v>282</v>
      </c>
      <c r="AM83" s="18">
        <f t="shared" si="27"/>
        <v>340</v>
      </c>
      <c r="AN83" s="18">
        <f t="shared" si="27"/>
        <v>296</v>
      </c>
      <c r="AO83" s="18">
        <f t="shared" si="27"/>
        <v>4037.5</v>
      </c>
      <c r="AP83" s="18">
        <f t="shared" si="27"/>
        <v>81646.5</v>
      </c>
      <c r="AQ83" s="18">
        <f t="shared" si="27"/>
        <v>229.5</v>
      </c>
      <c r="AR83" s="18">
        <f t="shared" si="27"/>
        <v>57970.5</v>
      </c>
      <c r="AS83" s="18">
        <f t="shared" si="27"/>
        <v>6071</v>
      </c>
      <c r="AT83" s="18">
        <f t="shared" si="27"/>
        <v>2393</v>
      </c>
      <c r="AU83" s="18">
        <f t="shared" si="27"/>
        <v>305.5</v>
      </c>
      <c r="AV83" s="18">
        <f t="shared" si="27"/>
        <v>296</v>
      </c>
      <c r="AW83" s="18">
        <f t="shared" si="27"/>
        <v>253.5</v>
      </c>
      <c r="AX83" s="18">
        <f t="shared" si="27"/>
        <v>61</v>
      </c>
      <c r="AY83" s="18">
        <f t="shared" si="27"/>
        <v>418</v>
      </c>
      <c r="AZ83" s="18">
        <f t="shared" si="27"/>
        <v>11883</v>
      </c>
      <c r="BA83" s="18">
        <f t="shared" si="27"/>
        <v>8746.5</v>
      </c>
      <c r="BB83" s="18">
        <f t="shared" si="27"/>
        <v>7035</v>
      </c>
      <c r="BC83" s="18">
        <f t="shared" si="27"/>
        <v>21028.5</v>
      </c>
      <c r="BD83" s="18">
        <f t="shared" si="27"/>
        <v>3630</v>
      </c>
      <c r="BE83" s="18">
        <f t="shared" si="27"/>
        <v>1195</v>
      </c>
      <c r="BF83" s="18">
        <f t="shared" si="27"/>
        <v>24471.5</v>
      </c>
      <c r="BG83" s="18">
        <f t="shared" si="27"/>
        <v>887</v>
      </c>
      <c r="BH83" s="18">
        <f t="shared" si="27"/>
        <v>540.5</v>
      </c>
      <c r="BI83" s="18">
        <f t="shared" si="27"/>
        <v>247</v>
      </c>
      <c r="BJ83" s="18">
        <f t="shared" si="27"/>
        <v>6252.5</v>
      </c>
      <c r="BK83" s="18">
        <f t="shared" si="27"/>
        <v>20290</v>
      </c>
      <c r="BL83" s="18">
        <f t="shared" si="27"/>
        <v>56</v>
      </c>
      <c r="BM83" s="18">
        <f t="shared" si="27"/>
        <v>416</v>
      </c>
      <c r="BN83" s="18">
        <f t="shared" si="27"/>
        <v>2992.5</v>
      </c>
      <c r="BO83" s="18">
        <f t="shared" ref="BO83:DZ83" si="28">BO15</f>
        <v>1236.5</v>
      </c>
      <c r="BP83" s="18">
        <f t="shared" si="28"/>
        <v>150</v>
      </c>
      <c r="BQ83" s="18">
        <f t="shared" si="28"/>
        <v>5693.5</v>
      </c>
      <c r="BR83" s="18">
        <f t="shared" si="28"/>
        <v>4490.5</v>
      </c>
      <c r="BS83" s="18">
        <f t="shared" si="28"/>
        <v>1096.5</v>
      </c>
      <c r="BT83" s="18">
        <f t="shared" si="28"/>
        <v>365</v>
      </c>
      <c r="BU83" s="18">
        <f t="shared" si="28"/>
        <v>415</v>
      </c>
      <c r="BV83" s="18">
        <f t="shared" si="28"/>
        <v>1227</v>
      </c>
      <c r="BW83" s="18">
        <f t="shared" si="28"/>
        <v>1979</v>
      </c>
      <c r="BX83" s="18">
        <f t="shared" si="28"/>
        <v>68</v>
      </c>
      <c r="BY83" s="18">
        <f t="shared" si="28"/>
        <v>440</v>
      </c>
      <c r="BZ83" s="18">
        <f t="shared" si="28"/>
        <v>199</v>
      </c>
      <c r="CA83" s="18">
        <f t="shared" si="28"/>
        <v>143</v>
      </c>
      <c r="CB83" s="18">
        <f t="shared" si="28"/>
        <v>69969.5</v>
      </c>
      <c r="CC83" s="18">
        <f t="shared" si="28"/>
        <v>184</v>
      </c>
      <c r="CD83" s="18">
        <f t="shared" si="28"/>
        <v>201.5</v>
      </c>
      <c r="CE83" s="18">
        <f t="shared" si="28"/>
        <v>148</v>
      </c>
      <c r="CF83" s="18">
        <f t="shared" si="28"/>
        <v>67</v>
      </c>
      <c r="CG83" s="18">
        <f t="shared" si="28"/>
        <v>193</v>
      </c>
      <c r="CH83" s="18">
        <f t="shared" si="28"/>
        <v>97.5</v>
      </c>
      <c r="CI83" s="18">
        <f t="shared" si="28"/>
        <v>686</v>
      </c>
      <c r="CJ83" s="18">
        <f t="shared" si="28"/>
        <v>843</v>
      </c>
      <c r="CK83" s="18">
        <f t="shared" si="28"/>
        <v>4254.5</v>
      </c>
      <c r="CL83" s="18">
        <f t="shared" si="28"/>
        <v>1222</v>
      </c>
      <c r="CM83" s="18">
        <f t="shared" si="28"/>
        <v>705</v>
      </c>
      <c r="CN83" s="18">
        <f t="shared" si="28"/>
        <v>28366.5</v>
      </c>
      <c r="CO83" s="18">
        <f t="shared" si="28"/>
        <v>14165.5</v>
      </c>
      <c r="CP83" s="18">
        <f t="shared" si="28"/>
        <v>913.5</v>
      </c>
      <c r="CQ83" s="18">
        <f t="shared" si="28"/>
        <v>736</v>
      </c>
      <c r="CR83" s="18">
        <f t="shared" si="28"/>
        <v>231</v>
      </c>
      <c r="CS83" s="18">
        <f t="shared" si="28"/>
        <v>277</v>
      </c>
      <c r="CT83" s="18">
        <f t="shared" si="28"/>
        <v>103</v>
      </c>
      <c r="CU83" s="18">
        <f t="shared" si="28"/>
        <v>72.5</v>
      </c>
      <c r="CV83" s="18">
        <f t="shared" si="28"/>
        <v>24</v>
      </c>
      <c r="CW83" s="18">
        <f t="shared" si="28"/>
        <v>206</v>
      </c>
      <c r="CX83" s="18">
        <f t="shared" si="28"/>
        <v>449.5</v>
      </c>
      <c r="CY83" s="18">
        <f t="shared" si="28"/>
        <v>32.5</v>
      </c>
      <c r="CZ83" s="18">
        <f t="shared" si="28"/>
        <v>1751</v>
      </c>
      <c r="DA83" s="18">
        <f t="shared" si="28"/>
        <v>191</v>
      </c>
      <c r="DB83" s="18">
        <f t="shared" si="28"/>
        <v>318.5</v>
      </c>
      <c r="DC83" s="18">
        <f t="shared" si="28"/>
        <v>183</v>
      </c>
      <c r="DD83" s="18">
        <f t="shared" si="28"/>
        <v>152</v>
      </c>
      <c r="DE83" s="18">
        <f t="shared" si="28"/>
        <v>287.5</v>
      </c>
      <c r="DF83" s="18">
        <f t="shared" si="28"/>
        <v>18732.5</v>
      </c>
      <c r="DG83" s="18">
        <f t="shared" si="28"/>
        <v>104</v>
      </c>
      <c r="DH83" s="18">
        <f t="shared" si="28"/>
        <v>1759</v>
      </c>
      <c r="DI83" s="18">
        <f t="shared" si="28"/>
        <v>2370</v>
      </c>
      <c r="DJ83" s="18">
        <f t="shared" si="28"/>
        <v>637</v>
      </c>
      <c r="DK83" s="18">
        <f t="shared" si="28"/>
        <v>500</v>
      </c>
      <c r="DL83" s="18">
        <f t="shared" si="28"/>
        <v>5698.5</v>
      </c>
      <c r="DM83" s="18">
        <f t="shared" si="28"/>
        <v>226.5</v>
      </c>
      <c r="DN83" s="18">
        <f t="shared" si="28"/>
        <v>1318</v>
      </c>
      <c r="DO83" s="18">
        <f t="shared" si="28"/>
        <v>3247</v>
      </c>
      <c r="DP83" s="18">
        <f t="shared" si="28"/>
        <v>190</v>
      </c>
      <c r="DQ83" s="18">
        <f t="shared" si="28"/>
        <v>834</v>
      </c>
      <c r="DR83" s="18">
        <f t="shared" si="28"/>
        <v>1304.5</v>
      </c>
      <c r="DS83" s="18">
        <f t="shared" si="28"/>
        <v>579</v>
      </c>
      <c r="DT83" s="18">
        <f t="shared" si="28"/>
        <v>169.5</v>
      </c>
      <c r="DU83" s="18">
        <f t="shared" si="28"/>
        <v>361</v>
      </c>
      <c r="DV83" s="18">
        <f t="shared" si="28"/>
        <v>214</v>
      </c>
      <c r="DW83" s="18">
        <f t="shared" si="28"/>
        <v>300</v>
      </c>
      <c r="DX83" s="18">
        <f t="shared" si="28"/>
        <v>154</v>
      </c>
      <c r="DY83" s="18">
        <f t="shared" si="28"/>
        <v>293.5</v>
      </c>
      <c r="DZ83" s="18">
        <f t="shared" si="28"/>
        <v>684</v>
      </c>
      <c r="EA83" s="18">
        <f t="shared" ref="EA83:FX83" si="29">EA15</f>
        <v>517</v>
      </c>
      <c r="EB83" s="18">
        <f t="shared" si="29"/>
        <v>502</v>
      </c>
      <c r="EC83" s="18">
        <f t="shared" si="29"/>
        <v>275.5</v>
      </c>
      <c r="ED83" s="18">
        <f t="shared" si="29"/>
        <v>1517</v>
      </c>
      <c r="EE83" s="18">
        <f t="shared" si="29"/>
        <v>183.5</v>
      </c>
      <c r="EF83" s="18">
        <f t="shared" si="29"/>
        <v>1335</v>
      </c>
      <c r="EG83" s="18">
        <f t="shared" si="29"/>
        <v>242</v>
      </c>
      <c r="EH83" s="18">
        <f t="shared" si="29"/>
        <v>242.5</v>
      </c>
      <c r="EI83" s="18">
        <f t="shared" si="29"/>
        <v>13634</v>
      </c>
      <c r="EJ83" s="18">
        <f t="shared" si="29"/>
        <v>10020.5</v>
      </c>
      <c r="EK83" s="18">
        <f t="shared" si="29"/>
        <v>679.5</v>
      </c>
      <c r="EL83" s="18">
        <f t="shared" si="29"/>
        <v>474.5</v>
      </c>
      <c r="EM83" s="18">
        <f t="shared" si="29"/>
        <v>365</v>
      </c>
      <c r="EN83" s="18">
        <f t="shared" si="29"/>
        <v>889</v>
      </c>
      <c r="EO83" s="18">
        <f t="shared" si="29"/>
        <v>292</v>
      </c>
      <c r="EP83" s="18">
        <f t="shared" si="29"/>
        <v>417</v>
      </c>
      <c r="EQ83" s="18">
        <f t="shared" si="29"/>
        <v>2430.5</v>
      </c>
      <c r="ER83" s="18">
        <f t="shared" si="29"/>
        <v>316</v>
      </c>
      <c r="ES83" s="18">
        <f t="shared" si="29"/>
        <v>180.5</v>
      </c>
      <c r="ET83" s="18">
        <f t="shared" si="29"/>
        <v>189</v>
      </c>
      <c r="EU83" s="18">
        <f t="shared" si="29"/>
        <v>558</v>
      </c>
      <c r="EV83" s="18">
        <f t="shared" si="29"/>
        <v>70</v>
      </c>
      <c r="EW83" s="18">
        <f t="shared" si="29"/>
        <v>771</v>
      </c>
      <c r="EX83" s="18">
        <f t="shared" si="29"/>
        <v>167</v>
      </c>
      <c r="EY83" s="18">
        <f t="shared" si="29"/>
        <v>210</v>
      </c>
      <c r="EZ83" s="18">
        <f t="shared" si="29"/>
        <v>126</v>
      </c>
      <c r="FA83" s="18">
        <f t="shared" si="29"/>
        <v>3395.5</v>
      </c>
      <c r="FB83" s="18">
        <f t="shared" si="29"/>
        <v>275</v>
      </c>
      <c r="FC83" s="18">
        <f t="shared" si="29"/>
        <v>1716</v>
      </c>
      <c r="FD83" s="18">
        <f t="shared" si="29"/>
        <v>399</v>
      </c>
      <c r="FE83" s="18">
        <f t="shared" si="29"/>
        <v>80</v>
      </c>
      <c r="FF83" s="18">
        <f t="shared" si="29"/>
        <v>194.5</v>
      </c>
      <c r="FG83" s="18">
        <f t="shared" si="29"/>
        <v>122</v>
      </c>
      <c r="FH83" s="18">
        <f t="shared" si="29"/>
        <v>69</v>
      </c>
      <c r="FI83" s="18">
        <f t="shared" si="29"/>
        <v>1671</v>
      </c>
      <c r="FJ83" s="18">
        <f t="shared" si="29"/>
        <v>2033</v>
      </c>
      <c r="FK83" s="18">
        <f t="shared" si="29"/>
        <v>2572</v>
      </c>
      <c r="FL83" s="18">
        <f t="shared" si="29"/>
        <v>8294</v>
      </c>
      <c r="FM83" s="18">
        <f t="shared" si="29"/>
        <v>3881</v>
      </c>
      <c r="FN83" s="18">
        <f t="shared" si="29"/>
        <v>21868</v>
      </c>
      <c r="FO83" s="18">
        <f t="shared" si="29"/>
        <v>1076</v>
      </c>
      <c r="FP83" s="18">
        <f t="shared" si="29"/>
        <v>2241</v>
      </c>
      <c r="FQ83" s="18">
        <f t="shared" si="29"/>
        <v>980</v>
      </c>
      <c r="FR83" s="18">
        <f t="shared" si="29"/>
        <v>165</v>
      </c>
      <c r="FS83" s="18">
        <f t="shared" si="29"/>
        <v>163</v>
      </c>
      <c r="FT83" s="18">
        <f t="shared" si="29"/>
        <v>59</v>
      </c>
      <c r="FU83" s="18">
        <f t="shared" si="29"/>
        <v>783.5</v>
      </c>
      <c r="FV83" s="18">
        <f t="shared" si="29"/>
        <v>782</v>
      </c>
      <c r="FW83" s="18">
        <f t="shared" si="29"/>
        <v>142</v>
      </c>
      <c r="FX83" s="18">
        <f t="shared" si="29"/>
        <v>56.5</v>
      </c>
      <c r="FY83" s="7"/>
      <c r="FZ83" s="18">
        <f t="shared" ref="FZ83:FZ88" si="30">SUM(C83:FX83)</f>
        <v>781070.5</v>
      </c>
      <c r="GA83" s="20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</row>
    <row r="84" spans="1:197" x14ac:dyDescent="0.35">
      <c r="A84" s="6" t="s">
        <v>550</v>
      </c>
      <c r="B84" s="7" t="s">
        <v>551</v>
      </c>
      <c r="C84" s="18">
        <f t="shared" ref="C84:BN87" si="31">C23</f>
        <v>6332.5</v>
      </c>
      <c r="D84" s="18">
        <f t="shared" si="31"/>
        <v>33220</v>
      </c>
      <c r="E84" s="18">
        <f t="shared" si="31"/>
        <v>4999.5</v>
      </c>
      <c r="F84" s="18">
        <f t="shared" si="31"/>
        <v>20597.5</v>
      </c>
      <c r="G84" s="18">
        <f t="shared" si="31"/>
        <v>1573</v>
      </c>
      <c r="H84" s="18">
        <f t="shared" si="31"/>
        <v>1094</v>
      </c>
      <c r="I84" s="18">
        <f t="shared" si="31"/>
        <v>7057.5</v>
      </c>
      <c r="J84" s="18">
        <f t="shared" si="31"/>
        <v>2039</v>
      </c>
      <c r="K84" s="18">
        <f t="shared" si="31"/>
        <v>263</v>
      </c>
      <c r="L84" s="18">
        <f t="shared" si="31"/>
        <v>2102</v>
      </c>
      <c r="M84" s="18">
        <f t="shared" si="31"/>
        <v>933</v>
      </c>
      <c r="N84" s="18">
        <f t="shared" si="31"/>
        <v>49949</v>
      </c>
      <c r="O84" s="18">
        <f t="shared" si="31"/>
        <v>12783.5</v>
      </c>
      <c r="P84" s="18">
        <f t="shared" si="31"/>
        <v>330</v>
      </c>
      <c r="Q84" s="18">
        <f t="shared" si="31"/>
        <v>36546</v>
      </c>
      <c r="R84" s="18">
        <f t="shared" si="31"/>
        <v>497</v>
      </c>
      <c r="S84" s="18">
        <f t="shared" si="31"/>
        <v>1567.5</v>
      </c>
      <c r="T84" s="18">
        <f t="shared" si="31"/>
        <v>160</v>
      </c>
      <c r="U84" s="18">
        <f t="shared" si="31"/>
        <v>50</v>
      </c>
      <c r="V84" s="18">
        <f t="shared" si="31"/>
        <v>261.5</v>
      </c>
      <c r="W84" s="18">
        <f t="shared" si="31"/>
        <v>209.5</v>
      </c>
      <c r="X84" s="18">
        <f t="shared" si="31"/>
        <v>27</v>
      </c>
      <c r="Y84" s="18">
        <f t="shared" si="31"/>
        <v>428</v>
      </c>
      <c r="Z84" s="18">
        <f t="shared" si="31"/>
        <v>227</v>
      </c>
      <c r="AA84" s="18">
        <f t="shared" si="31"/>
        <v>30394.5</v>
      </c>
      <c r="AB84" s="18">
        <f t="shared" si="31"/>
        <v>26932</v>
      </c>
      <c r="AC84" s="18">
        <f t="shared" si="31"/>
        <v>909</v>
      </c>
      <c r="AD84" s="18">
        <f t="shared" si="31"/>
        <v>1255</v>
      </c>
      <c r="AE84" s="18">
        <f t="shared" si="31"/>
        <v>94</v>
      </c>
      <c r="AF84" s="18">
        <f t="shared" si="31"/>
        <v>162.5</v>
      </c>
      <c r="AG84" s="18">
        <f t="shared" si="31"/>
        <v>590</v>
      </c>
      <c r="AH84" s="18">
        <f t="shared" si="31"/>
        <v>955</v>
      </c>
      <c r="AI84" s="18">
        <f t="shared" si="31"/>
        <v>385.5</v>
      </c>
      <c r="AJ84" s="18">
        <f t="shared" si="31"/>
        <v>164</v>
      </c>
      <c r="AK84" s="18">
        <f t="shared" si="31"/>
        <v>159</v>
      </c>
      <c r="AL84" s="18">
        <f t="shared" si="31"/>
        <v>276</v>
      </c>
      <c r="AM84" s="18">
        <f t="shared" si="31"/>
        <v>343</v>
      </c>
      <c r="AN84" s="18">
        <f t="shared" si="31"/>
        <v>309</v>
      </c>
      <c r="AO84" s="18">
        <f t="shared" si="31"/>
        <v>4127.5</v>
      </c>
      <c r="AP84" s="18">
        <f t="shared" si="31"/>
        <v>82476.5</v>
      </c>
      <c r="AQ84" s="18">
        <f t="shared" si="31"/>
        <v>232</v>
      </c>
      <c r="AR84" s="18">
        <f t="shared" si="31"/>
        <v>58489.5</v>
      </c>
      <c r="AS84" s="18">
        <f t="shared" si="31"/>
        <v>6165</v>
      </c>
      <c r="AT84" s="18">
        <f t="shared" si="31"/>
        <v>2332.5</v>
      </c>
      <c r="AU84" s="18">
        <f t="shared" si="31"/>
        <v>291</v>
      </c>
      <c r="AV84" s="18">
        <f t="shared" si="31"/>
        <v>297</v>
      </c>
      <c r="AW84" s="18">
        <f t="shared" si="31"/>
        <v>256</v>
      </c>
      <c r="AX84" s="18">
        <f t="shared" si="31"/>
        <v>63</v>
      </c>
      <c r="AY84" s="18">
        <f t="shared" si="31"/>
        <v>415</v>
      </c>
      <c r="AZ84" s="18">
        <f t="shared" si="31"/>
        <v>12050</v>
      </c>
      <c r="BA84" s="18">
        <f t="shared" si="31"/>
        <v>8756</v>
      </c>
      <c r="BB84" s="18">
        <f t="shared" si="31"/>
        <v>7341</v>
      </c>
      <c r="BC84" s="18">
        <f t="shared" si="31"/>
        <v>20943.5</v>
      </c>
      <c r="BD84" s="18">
        <f t="shared" si="31"/>
        <v>3609.5</v>
      </c>
      <c r="BE84" s="18">
        <f t="shared" si="31"/>
        <v>1207</v>
      </c>
      <c r="BF84" s="18">
        <f t="shared" si="31"/>
        <v>24346</v>
      </c>
      <c r="BG84" s="18">
        <f t="shared" si="31"/>
        <v>884.5</v>
      </c>
      <c r="BH84" s="18">
        <f t="shared" si="31"/>
        <v>542</v>
      </c>
      <c r="BI84" s="18">
        <f t="shared" si="31"/>
        <v>253.5</v>
      </c>
      <c r="BJ84" s="18">
        <f t="shared" si="31"/>
        <v>6224.5</v>
      </c>
      <c r="BK84" s="18">
        <f t="shared" si="31"/>
        <v>19735</v>
      </c>
      <c r="BL84" s="18">
        <f t="shared" si="31"/>
        <v>58</v>
      </c>
      <c r="BM84" s="18">
        <f t="shared" si="31"/>
        <v>360.5</v>
      </c>
      <c r="BN84" s="18">
        <f t="shared" si="31"/>
        <v>3019.5</v>
      </c>
      <c r="BO84" s="18">
        <f t="shared" ref="BO84:DZ87" si="32">BO23</f>
        <v>1251</v>
      </c>
      <c r="BP84" s="18">
        <f t="shared" si="32"/>
        <v>152</v>
      </c>
      <c r="BQ84" s="18">
        <f t="shared" si="32"/>
        <v>5653</v>
      </c>
      <c r="BR84" s="18">
        <f t="shared" si="32"/>
        <v>4483</v>
      </c>
      <c r="BS84" s="18">
        <f t="shared" si="32"/>
        <v>1106</v>
      </c>
      <c r="BT84" s="18">
        <f t="shared" si="32"/>
        <v>362</v>
      </c>
      <c r="BU84" s="18">
        <f t="shared" si="32"/>
        <v>410</v>
      </c>
      <c r="BV84" s="18">
        <f t="shared" si="32"/>
        <v>1223</v>
      </c>
      <c r="BW84" s="18">
        <f t="shared" si="32"/>
        <v>1985.5</v>
      </c>
      <c r="BX84" s="18">
        <f t="shared" si="32"/>
        <v>67</v>
      </c>
      <c r="BY84" s="18">
        <f t="shared" si="32"/>
        <v>439.5</v>
      </c>
      <c r="BZ84" s="18">
        <f t="shared" si="32"/>
        <v>195</v>
      </c>
      <c r="CA84" s="18">
        <f t="shared" si="32"/>
        <v>139</v>
      </c>
      <c r="CB84" s="18">
        <f t="shared" si="32"/>
        <v>71260.5</v>
      </c>
      <c r="CC84" s="18">
        <f t="shared" si="32"/>
        <v>192</v>
      </c>
      <c r="CD84" s="18">
        <f t="shared" si="32"/>
        <v>204</v>
      </c>
      <c r="CE84" s="18">
        <f t="shared" si="32"/>
        <v>151</v>
      </c>
      <c r="CF84" s="18">
        <f t="shared" si="32"/>
        <v>110</v>
      </c>
      <c r="CG84" s="18">
        <f t="shared" si="32"/>
        <v>201.5</v>
      </c>
      <c r="CH84" s="18">
        <f t="shared" si="32"/>
        <v>99</v>
      </c>
      <c r="CI84" s="18">
        <f t="shared" si="32"/>
        <v>691</v>
      </c>
      <c r="CJ84" s="18">
        <f t="shared" si="32"/>
        <v>873</v>
      </c>
      <c r="CK84" s="18">
        <f t="shared" si="32"/>
        <v>4272.5</v>
      </c>
      <c r="CL84" s="18">
        <f t="shared" si="32"/>
        <v>1244.5</v>
      </c>
      <c r="CM84" s="18">
        <f t="shared" si="32"/>
        <v>701</v>
      </c>
      <c r="CN84" s="18">
        <f t="shared" si="32"/>
        <v>28337.5</v>
      </c>
      <c r="CO84" s="18">
        <f t="shared" si="32"/>
        <v>14308.5</v>
      </c>
      <c r="CP84" s="18">
        <f t="shared" si="32"/>
        <v>937</v>
      </c>
      <c r="CQ84" s="18">
        <f t="shared" si="32"/>
        <v>740</v>
      </c>
      <c r="CR84" s="18">
        <f t="shared" si="32"/>
        <v>230.5</v>
      </c>
      <c r="CS84" s="18">
        <f t="shared" si="32"/>
        <v>290</v>
      </c>
      <c r="CT84" s="18">
        <f t="shared" si="32"/>
        <v>101</v>
      </c>
      <c r="CU84" s="18">
        <f t="shared" si="32"/>
        <v>73</v>
      </c>
      <c r="CV84" s="18">
        <f t="shared" si="32"/>
        <v>23.5</v>
      </c>
      <c r="CW84" s="18">
        <f t="shared" si="32"/>
        <v>205</v>
      </c>
      <c r="CX84" s="18">
        <f t="shared" si="32"/>
        <v>470.5</v>
      </c>
      <c r="CY84" s="18">
        <f t="shared" si="32"/>
        <v>29.5</v>
      </c>
      <c r="CZ84" s="18">
        <f t="shared" si="32"/>
        <v>1759</v>
      </c>
      <c r="DA84" s="18">
        <f t="shared" si="32"/>
        <v>201</v>
      </c>
      <c r="DB84" s="18">
        <f t="shared" si="32"/>
        <v>322.5</v>
      </c>
      <c r="DC84" s="18">
        <f t="shared" si="32"/>
        <v>182</v>
      </c>
      <c r="DD84" s="18">
        <f t="shared" si="32"/>
        <v>156</v>
      </c>
      <c r="DE84" s="18">
        <f t="shared" si="32"/>
        <v>287.5</v>
      </c>
      <c r="DF84" s="18">
        <f t="shared" si="32"/>
        <v>19273</v>
      </c>
      <c r="DG84" s="18">
        <f t="shared" si="32"/>
        <v>95</v>
      </c>
      <c r="DH84" s="18">
        <f t="shared" si="32"/>
        <v>1764</v>
      </c>
      <c r="DI84" s="18">
        <f t="shared" si="32"/>
        <v>2394.5</v>
      </c>
      <c r="DJ84" s="18">
        <f t="shared" si="32"/>
        <v>623</v>
      </c>
      <c r="DK84" s="18">
        <f t="shared" si="32"/>
        <v>485.5</v>
      </c>
      <c r="DL84" s="18">
        <f t="shared" si="32"/>
        <v>5690.5</v>
      </c>
      <c r="DM84" s="18">
        <f t="shared" si="32"/>
        <v>228.5</v>
      </c>
      <c r="DN84" s="18">
        <f t="shared" si="32"/>
        <v>1263.5</v>
      </c>
      <c r="DO84" s="18">
        <f t="shared" si="32"/>
        <v>3230</v>
      </c>
      <c r="DP84" s="18">
        <f t="shared" si="32"/>
        <v>191</v>
      </c>
      <c r="DQ84" s="18">
        <f t="shared" si="32"/>
        <v>817</v>
      </c>
      <c r="DR84" s="18">
        <f t="shared" si="32"/>
        <v>1318.5</v>
      </c>
      <c r="DS84" s="18">
        <f t="shared" si="32"/>
        <v>589</v>
      </c>
      <c r="DT84" s="18">
        <f t="shared" si="32"/>
        <v>180.5</v>
      </c>
      <c r="DU84" s="18">
        <f t="shared" si="32"/>
        <v>355</v>
      </c>
      <c r="DV84" s="18">
        <f t="shared" si="32"/>
        <v>206.5</v>
      </c>
      <c r="DW84" s="18">
        <f t="shared" si="32"/>
        <v>301</v>
      </c>
      <c r="DX84" s="18">
        <f t="shared" si="32"/>
        <v>159</v>
      </c>
      <c r="DY84" s="18">
        <f t="shared" si="32"/>
        <v>296</v>
      </c>
      <c r="DZ84" s="18">
        <f t="shared" si="32"/>
        <v>675</v>
      </c>
      <c r="EA84" s="18">
        <f t="shared" ref="EA84:FX87" si="33">EA23</f>
        <v>510.5</v>
      </c>
      <c r="EB84" s="18">
        <f t="shared" si="33"/>
        <v>527</v>
      </c>
      <c r="EC84" s="18">
        <f t="shared" si="33"/>
        <v>281.5</v>
      </c>
      <c r="ED84" s="18">
        <f t="shared" si="33"/>
        <v>1523</v>
      </c>
      <c r="EE84" s="18">
        <f t="shared" si="33"/>
        <v>189</v>
      </c>
      <c r="EF84" s="18">
        <f t="shared" si="33"/>
        <v>1350</v>
      </c>
      <c r="EG84" s="18">
        <f t="shared" si="33"/>
        <v>246</v>
      </c>
      <c r="EH84" s="18">
        <f t="shared" si="33"/>
        <v>250</v>
      </c>
      <c r="EI84" s="18">
        <f t="shared" si="33"/>
        <v>13862.5</v>
      </c>
      <c r="EJ84" s="18">
        <f t="shared" si="33"/>
        <v>10059</v>
      </c>
      <c r="EK84" s="18">
        <f t="shared" si="33"/>
        <v>686</v>
      </c>
      <c r="EL84" s="18">
        <f t="shared" si="33"/>
        <v>467.5</v>
      </c>
      <c r="EM84" s="18">
        <f t="shared" si="33"/>
        <v>373</v>
      </c>
      <c r="EN84" s="18">
        <f t="shared" si="33"/>
        <v>899</v>
      </c>
      <c r="EO84" s="18">
        <f t="shared" si="33"/>
        <v>296</v>
      </c>
      <c r="EP84" s="18">
        <f t="shared" si="33"/>
        <v>417.5</v>
      </c>
      <c r="EQ84" s="18">
        <f t="shared" si="33"/>
        <v>2509</v>
      </c>
      <c r="ER84" s="18">
        <f t="shared" si="33"/>
        <v>310.5</v>
      </c>
      <c r="ES84" s="18">
        <f t="shared" si="33"/>
        <v>174.5</v>
      </c>
      <c r="ET84" s="18">
        <f t="shared" si="33"/>
        <v>182</v>
      </c>
      <c r="EU84" s="18">
        <f t="shared" si="33"/>
        <v>569</v>
      </c>
      <c r="EV84" s="18">
        <f t="shared" si="33"/>
        <v>71</v>
      </c>
      <c r="EW84" s="18">
        <f t="shared" si="33"/>
        <v>801</v>
      </c>
      <c r="EX84" s="18">
        <f t="shared" si="33"/>
        <v>170</v>
      </c>
      <c r="EY84" s="18">
        <f t="shared" si="33"/>
        <v>216</v>
      </c>
      <c r="EZ84" s="18">
        <f t="shared" si="33"/>
        <v>131</v>
      </c>
      <c r="FA84" s="18">
        <f t="shared" si="33"/>
        <v>3409</v>
      </c>
      <c r="FB84" s="18">
        <f t="shared" si="33"/>
        <v>266.5</v>
      </c>
      <c r="FC84" s="18">
        <f t="shared" si="33"/>
        <v>1815</v>
      </c>
      <c r="FD84" s="18">
        <f t="shared" si="33"/>
        <v>399</v>
      </c>
      <c r="FE84" s="18">
        <f t="shared" si="33"/>
        <v>82</v>
      </c>
      <c r="FF84" s="18">
        <f t="shared" si="33"/>
        <v>183</v>
      </c>
      <c r="FG84" s="18">
        <f t="shared" si="33"/>
        <v>124</v>
      </c>
      <c r="FH84" s="18">
        <f t="shared" si="33"/>
        <v>68</v>
      </c>
      <c r="FI84" s="18">
        <f t="shared" si="33"/>
        <v>1691</v>
      </c>
      <c r="FJ84" s="18">
        <f t="shared" si="33"/>
        <v>2017</v>
      </c>
      <c r="FK84" s="18">
        <f t="shared" si="33"/>
        <v>2536</v>
      </c>
      <c r="FL84" s="18">
        <f t="shared" si="33"/>
        <v>8175.5</v>
      </c>
      <c r="FM84" s="18">
        <f t="shared" si="33"/>
        <v>3824.5</v>
      </c>
      <c r="FN84" s="18">
        <f t="shared" si="33"/>
        <v>21727</v>
      </c>
      <c r="FO84" s="18">
        <f t="shared" si="33"/>
        <v>1082</v>
      </c>
      <c r="FP84" s="18">
        <f t="shared" si="33"/>
        <v>2224.5</v>
      </c>
      <c r="FQ84" s="18">
        <f t="shared" si="33"/>
        <v>956.5</v>
      </c>
      <c r="FR84" s="18">
        <f t="shared" si="33"/>
        <v>164</v>
      </c>
      <c r="FS84" s="18">
        <f t="shared" si="33"/>
        <v>168</v>
      </c>
      <c r="FT84" s="18">
        <f t="shared" si="33"/>
        <v>58</v>
      </c>
      <c r="FU84" s="18">
        <f t="shared" si="33"/>
        <v>785</v>
      </c>
      <c r="FV84" s="18">
        <f t="shared" si="33"/>
        <v>691.5</v>
      </c>
      <c r="FW84" s="18">
        <f t="shared" si="33"/>
        <v>147</v>
      </c>
      <c r="FX84" s="18">
        <f t="shared" si="33"/>
        <v>57.5</v>
      </c>
      <c r="FY84" s="7"/>
      <c r="FZ84" s="18">
        <f t="shared" si="30"/>
        <v>786630</v>
      </c>
      <c r="GA84" s="20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</row>
    <row r="85" spans="1:197" x14ac:dyDescent="0.35">
      <c r="A85" s="6" t="s">
        <v>552</v>
      </c>
      <c r="B85" s="7" t="s">
        <v>553</v>
      </c>
      <c r="C85" s="18">
        <f t="shared" si="31"/>
        <v>6372</v>
      </c>
      <c r="D85" s="18">
        <f t="shared" si="31"/>
        <v>34363.5</v>
      </c>
      <c r="E85" s="18">
        <f t="shared" si="31"/>
        <v>5274</v>
      </c>
      <c r="F85" s="18">
        <f t="shared" si="31"/>
        <v>20215.5</v>
      </c>
      <c r="G85" s="18">
        <f t="shared" si="31"/>
        <v>1234</v>
      </c>
      <c r="H85" s="18">
        <f t="shared" si="31"/>
        <v>1129</v>
      </c>
      <c r="I85" s="18">
        <f t="shared" si="31"/>
        <v>7427.5</v>
      </c>
      <c r="J85" s="18">
        <f t="shared" si="31"/>
        <v>2111.5</v>
      </c>
      <c r="K85" s="18">
        <f t="shared" si="31"/>
        <v>249</v>
      </c>
      <c r="L85" s="18">
        <f t="shared" si="31"/>
        <v>2195</v>
      </c>
      <c r="M85" s="18">
        <f t="shared" si="31"/>
        <v>998.5</v>
      </c>
      <c r="N85" s="18">
        <f t="shared" si="31"/>
        <v>50787.5</v>
      </c>
      <c r="O85" s="18">
        <f t="shared" si="31"/>
        <v>13067.5</v>
      </c>
      <c r="P85" s="18">
        <f t="shared" si="31"/>
        <v>303.5</v>
      </c>
      <c r="Q85" s="18">
        <f t="shared" si="31"/>
        <v>36575</v>
      </c>
      <c r="R85" s="18">
        <f t="shared" si="31"/>
        <v>477.5</v>
      </c>
      <c r="S85" s="18">
        <f t="shared" si="31"/>
        <v>1644</v>
      </c>
      <c r="T85" s="18">
        <f t="shared" si="31"/>
        <v>166.5</v>
      </c>
      <c r="U85" s="18">
        <f t="shared" si="31"/>
        <v>48.5</v>
      </c>
      <c r="V85" s="18">
        <f t="shared" si="31"/>
        <v>265.5</v>
      </c>
      <c r="W85" s="18">
        <f t="shared" si="31"/>
        <v>130.5</v>
      </c>
      <c r="X85" s="18">
        <f t="shared" si="31"/>
        <v>30</v>
      </c>
      <c r="Y85" s="18">
        <f t="shared" si="31"/>
        <v>456</v>
      </c>
      <c r="Z85" s="18">
        <f t="shared" si="31"/>
        <v>235.5</v>
      </c>
      <c r="AA85" s="18">
        <f t="shared" si="31"/>
        <v>30979.5</v>
      </c>
      <c r="AB85" s="18">
        <f t="shared" si="31"/>
        <v>27171.5</v>
      </c>
      <c r="AC85" s="18">
        <f t="shared" si="31"/>
        <v>951</v>
      </c>
      <c r="AD85" s="18">
        <f t="shared" si="31"/>
        <v>1259.5</v>
      </c>
      <c r="AE85" s="18">
        <f t="shared" si="31"/>
        <v>92</v>
      </c>
      <c r="AF85" s="18">
        <f t="shared" si="31"/>
        <v>172</v>
      </c>
      <c r="AG85" s="18">
        <f t="shared" si="31"/>
        <v>609</v>
      </c>
      <c r="AH85" s="18">
        <f t="shared" si="31"/>
        <v>991.5</v>
      </c>
      <c r="AI85" s="18">
        <f t="shared" si="31"/>
        <v>365.5</v>
      </c>
      <c r="AJ85" s="18">
        <f t="shared" si="31"/>
        <v>153</v>
      </c>
      <c r="AK85" s="18">
        <f t="shared" si="31"/>
        <v>166.5</v>
      </c>
      <c r="AL85" s="18">
        <f t="shared" si="31"/>
        <v>259.5</v>
      </c>
      <c r="AM85" s="18">
        <f t="shared" si="31"/>
        <v>380</v>
      </c>
      <c r="AN85" s="18">
        <f t="shared" si="31"/>
        <v>318.5</v>
      </c>
      <c r="AO85" s="18">
        <f t="shared" si="31"/>
        <v>4241</v>
      </c>
      <c r="AP85" s="18">
        <f t="shared" si="31"/>
        <v>82330</v>
      </c>
      <c r="AQ85" s="18">
        <f t="shared" si="31"/>
        <v>244.5</v>
      </c>
      <c r="AR85" s="18">
        <f t="shared" si="31"/>
        <v>59455.5</v>
      </c>
      <c r="AS85" s="18">
        <f t="shared" si="31"/>
        <v>6343.5</v>
      </c>
      <c r="AT85" s="18">
        <f t="shared" si="31"/>
        <v>2293.5</v>
      </c>
      <c r="AU85" s="18">
        <f t="shared" si="31"/>
        <v>275</v>
      </c>
      <c r="AV85" s="18">
        <f t="shared" si="31"/>
        <v>329.5</v>
      </c>
      <c r="AW85" s="18">
        <f t="shared" si="31"/>
        <v>248.5</v>
      </c>
      <c r="AX85" s="18">
        <f t="shared" si="31"/>
        <v>69.5</v>
      </c>
      <c r="AY85" s="18">
        <f t="shared" si="31"/>
        <v>409.5</v>
      </c>
      <c r="AZ85" s="18">
        <f t="shared" si="31"/>
        <v>12298.5</v>
      </c>
      <c r="BA85" s="18">
        <f t="shared" si="31"/>
        <v>9225.5</v>
      </c>
      <c r="BB85" s="18">
        <f t="shared" si="31"/>
        <v>7727</v>
      </c>
      <c r="BC85" s="18">
        <f t="shared" si="31"/>
        <v>21009</v>
      </c>
      <c r="BD85" s="18">
        <f t="shared" si="31"/>
        <v>3622.5</v>
      </c>
      <c r="BE85" s="18">
        <f t="shared" si="31"/>
        <v>1286</v>
      </c>
      <c r="BF85" s="18">
        <f t="shared" si="31"/>
        <v>24490.5</v>
      </c>
      <c r="BG85" s="18">
        <f t="shared" si="31"/>
        <v>894</v>
      </c>
      <c r="BH85" s="18">
        <f t="shared" si="31"/>
        <v>566</v>
      </c>
      <c r="BI85" s="18">
        <f t="shared" si="31"/>
        <v>270</v>
      </c>
      <c r="BJ85" s="18">
        <f t="shared" si="31"/>
        <v>6299.5</v>
      </c>
      <c r="BK85" s="18">
        <f t="shared" si="31"/>
        <v>18861.5</v>
      </c>
      <c r="BL85" s="18">
        <f t="shared" si="31"/>
        <v>75.5</v>
      </c>
      <c r="BM85" s="18">
        <f t="shared" si="31"/>
        <v>303</v>
      </c>
      <c r="BN85" s="18">
        <f t="shared" si="31"/>
        <v>3219</v>
      </c>
      <c r="BO85" s="18">
        <f t="shared" si="32"/>
        <v>1303.5</v>
      </c>
      <c r="BP85" s="18">
        <f t="shared" si="32"/>
        <v>175</v>
      </c>
      <c r="BQ85" s="18">
        <f t="shared" si="32"/>
        <v>5661.5</v>
      </c>
      <c r="BR85" s="18">
        <f t="shared" si="32"/>
        <v>4525</v>
      </c>
      <c r="BS85" s="18">
        <f t="shared" si="32"/>
        <v>1123.5</v>
      </c>
      <c r="BT85" s="18">
        <f t="shared" si="32"/>
        <v>379.5</v>
      </c>
      <c r="BU85" s="18">
        <f t="shared" si="32"/>
        <v>395.5</v>
      </c>
      <c r="BV85" s="18">
        <f t="shared" si="32"/>
        <v>1232</v>
      </c>
      <c r="BW85" s="18">
        <f t="shared" si="32"/>
        <v>1990</v>
      </c>
      <c r="BX85" s="18">
        <f t="shared" si="32"/>
        <v>72.5</v>
      </c>
      <c r="BY85" s="18">
        <f t="shared" si="32"/>
        <v>451</v>
      </c>
      <c r="BZ85" s="18">
        <f t="shared" si="32"/>
        <v>217</v>
      </c>
      <c r="CA85" s="18">
        <f t="shared" si="32"/>
        <v>167.5</v>
      </c>
      <c r="CB85" s="18">
        <f t="shared" si="32"/>
        <v>72924.5</v>
      </c>
      <c r="CC85" s="18">
        <f t="shared" si="32"/>
        <v>186</v>
      </c>
      <c r="CD85" s="18">
        <f t="shared" si="32"/>
        <v>223</v>
      </c>
      <c r="CE85" s="18">
        <f t="shared" si="32"/>
        <v>156.5</v>
      </c>
      <c r="CF85" s="18">
        <f t="shared" si="32"/>
        <v>119</v>
      </c>
      <c r="CG85" s="18">
        <f t="shared" si="32"/>
        <v>202.5</v>
      </c>
      <c r="CH85" s="18">
        <f t="shared" si="32"/>
        <v>101.5</v>
      </c>
      <c r="CI85" s="18">
        <f t="shared" si="32"/>
        <v>715.5</v>
      </c>
      <c r="CJ85" s="18">
        <f t="shared" si="32"/>
        <v>900</v>
      </c>
      <c r="CK85" s="18">
        <f t="shared" si="32"/>
        <v>4395</v>
      </c>
      <c r="CL85" s="18">
        <f t="shared" si="32"/>
        <v>1269</v>
      </c>
      <c r="CM85" s="18">
        <f t="shared" si="32"/>
        <v>698</v>
      </c>
      <c r="CN85" s="18">
        <f t="shared" si="32"/>
        <v>28615</v>
      </c>
      <c r="CO85" s="18">
        <f t="shared" si="32"/>
        <v>14617</v>
      </c>
      <c r="CP85" s="18">
        <f t="shared" si="32"/>
        <v>983</v>
      </c>
      <c r="CQ85" s="18">
        <f t="shared" si="32"/>
        <v>805</v>
      </c>
      <c r="CR85" s="18">
        <f t="shared" si="32"/>
        <v>238</v>
      </c>
      <c r="CS85" s="18">
        <f t="shared" si="32"/>
        <v>308</v>
      </c>
      <c r="CT85" s="18">
        <f t="shared" si="32"/>
        <v>107.5</v>
      </c>
      <c r="CU85" s="18">
        <f t="shared" si="32"/>
        <v>69</v>
      </c>
      <c r="CV85" s="18">
        <f t="shared" si="32"/>
        <v>29.5</v>
      </c>
      <c r="CW85" s="18">
        <f t="shared" si="32"/>
        <v>195.5</v>
      </c>
      <c r="CX85" s="18">
        <f t="shared" si="32"/>
        <v>467.5</v>
      </c>
      <c r="CY85" s="18">
        <f t="shared" si="32"/>
        <v>37</v>
      </c>
      <c r="CZ85" s="18">
        <f t="shared" si="32"/>
        <v>1845</v>
      </c>
      <c r="DA85" s="18">
        <f t="shared" si="32"/>
        <v>203.5</v>
      </c>
      <c r="DB85" s="18">
        <f t="shared" si="32"/>
        <v>316</v>
      </c>
      <c r="DC85" s="18">
        <f t="shared" si="32"/>
        <v>162</v>
      </c>
      <c r="DD85" s="18">
        <f t="shared" si="32"/>
        <v>157</v>
      </c>
      <c r="DE85" s="18">
        <f t="shared" si="32"/>
        <v>291.5</v>
      </c>
      <c r="DF85" s="18">
        <f t="shared" si="32"/>
        <v>19957.5</v>
      </c>
      <c r="DG85" s="18">
        <f t="shared" si="32"/>
        <v>85</v>
      </c>
      <c r="DH85" s="18">
        <f t="shared" si="32"/>
        <v>1945</v>
      </c>
      <c r="DI85" s="18">
        <f t="shared" si="32"/>
        <v>2362.5</v>
      </c>
      <c r="DJ85" s="18">
        <f t="shared" si="32"/>
        <v>631.5</v>
      </c>
      <c r="DK85" s="18">
        <f t="shared" si="32"/>
        <v>468</v>
      </c>
      <c r="DL85" s="18">
        <f t="shared" si="32"/>
        <v>5726</v>
      </c>
      <c r="DM85" s="18">
        <f t="shared" si="32"/>
        <v>236</v>
      </c>
      <c r="DN85" s="18">
        <f t="shared" si="32"/>
        <v>1296.5</v>
      </c>
      <c r="DO85" s="18">
        <f t="shared" si="32"/>
        <v>3203</v>
      </c>
      <c r="DP85" s="18">
        <f t="shared" si="32"/>
        <v>208.5</v>
      </c>
      <c r="DQ85" s="18">
        <f t="shared" si="32"/>
        <v>798</v>
      </c>
      <c r="DR85" s="18">
        <f t="shared" si="32"/>
        <v>1356.5</v>
      </c>
      <c r="DS85" s="18">
        <f t="shared" si="32"/>
        <v>632</v>
      </c>
      <c r="DT85" s="18">
        <f t="shared" si="32"/>
        <v>163</v>
      </c>
      <c r="DU85" s="18">
        <f t="shared" si="32"/>
        <v>346.5</v>
      </c>
      <c r="DV85" s="18">
        <f t="shared" si="32"/>
        <v>218</v>
      </c>
      <c r="DW85" s="18">
        <f t="shared" si="32"/>
        <v>314</v>
      </c>
      <c r="DX85" s="18">
        <f t="shared" si="32"/>
        <v>160.5</v>
      </c>
      <c r="DY85" s="18">
        <f t="shared" si="32"/>
        <v>309.5</v>
      </c>
      <c r="DZ85" s="18">
        <f t="shared" si="32"/>
        <v>729.5</v>
      </c>
      <c r="EA85" s="18">
        <f t="shared" si="33"/>
        <v>533.5</v>
      </c>
      <c r="EB85" s="18">
        <f t="shared" si="33"/>
        <v>556.5</v>
      </c>
      <c r="EC85" s="18">
        <f t="shared" si="33"/>
        <v>306.5</v>
      </c>
      <c r="ED85" s="18">
        <f t="shared" si="33"/>
        <v>1552.5</v>
      </c>
      <c r="EE85" s="18">
        <f t="shared" si="33"/>
        <v>198</v>
      </c>
      <c r="EF85" s="18">
        <f t="shared" si="33"/>
        <v>1414</v>
      </c>
      <c r="EG85" s="18">
        <f t="shared" si="33"/>
        <v>252.5</v>
      </c>
      <c r="EH85" s="18">
        <f t="shared" si="33"/>
        <v>248.5</v>
      </c>
      <c r="EI85" s="18">
        <f t="shared" si="33"/>
        <v>14340.5</v>
      </c>
      <c r="EJ85" s="18">
        <f t="shared" si="33"/>
        <v>10073.5</v>
      </c>
      <c r="EK85" s="18">
        <f t="shared" si="33"/>
        <v>673.5</v>
      </c>
      <c r="EL85" s="18">
        <f t="shared" si="33"/>
        <v>457.5</v>
      </c>
      <c r="EM85" s="18">
        <f t="shared" si="33"/>
        <v>391.5</v>
      </c>
      <c r="EN85" s="18">
        <f t="shared" si="33"/>
        <v>896.5</v>
      </c>
      <c r="EO85" s="18">
        <f t="shared" si="33"/>
        <v>322</v>
      </c>
      <c r="EP85" s="18">
        <f t="shared" si="33"/>
        <v>424.5</v>
      </c>
      <c r="EQ85" s="18">
        <f t="shared" si="33"/>
        <v>2592.5</v>
      </c>
      <c r="ER85" s="18">
        <f t="shared" si="33"/>
        <v>316.5</v>
      </c>
      <c r="ES85" s="18">
        <f t="shared" si="33"/>
        <v>168.5</v>
      </c>
      <c r="ET85" s="18">
        <f t="shared" si="33"/>
        <v>166</v>
      </c>
      <c r="EU85" s="18">
        <f t="shared" si="33"/>
        <v>581</v>
      </c>
      <c r="EV85" s="18">
        <f t="shared" si="33"/>
        <v>80</v>
      </c>
      <c r="EW85" s="18">
        <f t="shared" si="33"/>
        <v>871</v>
      </c>
      <c r="EX85" s="18">
        <f t="shared" si="33"/>
        <v>165.5</v>
      </c>
      <c r="EY85" s="18">
        <f t="shared" si="33"/>
        <v>208.5</v>
      </c>
      <c r="EZ85" s="18">
        <f t="shared" si="33"/>
        <v>114</v>
      </c>
      <c r="FA85" s="18">
        <f t="shared" si="33"/>
        <v>3486</v>
      </c>
      <c r="FB85" s="18">
        <f t="shared" si="33"/>
        <v>286.5</v>
      </c>
      <c r="FC85" s="18">
        <f t="shared" si="33"/>
        <v>1944</v>
      </c>
      <c r="FD85" s="18">
        <f t="shared" si="33"/>
        <v>415</v>
      </c>
      <c r="FE85" s="18">
        <f t="shared" si="33"/>
        <v>82</v>
      </c>
      <c r="FF85" s="18">
        <f t="shared" si="33"/>
        <v>188</v>
      </c>
      <c r="FG85" s="18">
        <f t="shared" si="33"/>
        <v>124</v>
      </c>
      <c r="FH85" s="18">
        <f t="shared" si="33"/>
        <v>72</v>
      </c>
      <c r="FI85" s="18">
        <f t="shared" si="33"/>
        <v>1752</v>
      </c>
      <c r="FJ85" s="18">
        <f t="shared" si="33"/>
        <v>1998.5</v>
      </c>
      <c r="FK85" s="18">
        <f t="shared" si="33"/>
        <v>2612.5</v>
      </c>
      <c r="FL85" s="18">
        <f t="shared" si="33"/>
        <v>7995.5</v>
      </c>
      <c r="FM85" s="18">
        <f t="shared" si="33"/>
        <v>3731.5</v>
      </c>
      <c r="FN85" s="18">
        <f t="shared" si="33"/>
        <v>21573.5</v>
      </c>
      <c r="FO85" s="18">
        <f t="shared" si="33"/>
        <v>1104</v>
      </c>
      <c r="FP85" s="18">
        <f t="shared" si="33"/>
        <v>2342</v>
      </c>
      <c r="FQ85" s="18">
        <f t="shared" si="33"/>
        <v>994.5</v>
      </c>
      <c r="FR85" s="18">
        <f t="shared" si="33"/>
        <v>169.5</v>
      </c>
      <c r="FS85" s="18">
        <f t="shared" si="33"/>
        <v>179</v>
      </c>
      <c r="FT85" s="18">
        <f t="shared" si="33"/>
        <v>58</v>
      </c>
      <c r="FU85" s="18">
        <f t="shared" si="33"/>
        <v>832.5</v>
      </c>
      <c r="FV85" s="18">
        <f t="shared" si="33"/>
        <v>689</v>
      </c>
      <c r="FW85" s="18">
        <f t="shared" si="33"/>
        <v>156</v>
      </c>
      <c r="FX85" s="18">
        <f t="shared" si="33"/>
        <v>57.5</v>
      </c>
      <c r="FY85" s="18"/>
      <c r="FZ85" s="18">
        <f t="shared" si="30"/>
        <v>796939.5</v>
      </c>
      <c r="GA85" s="20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</row>
    <row r="86" spans="1:197" x14ac:dyDescent="0.35">
      <c r="A86" s="6" t="s">
        <v>554</v>
      </c>
      <c r="B86" s="7" t="s">
        <v>555</v>
      </c>
      <c r="C86" s="18">
        <f t="shared" si="31"/>
        <v>6356.5</v>
      </c>
      <c r="D86" s="18">
        <f t="shared" si="31"/>
        <v>34775</v>
      </c>
      <c r="E86" s="18">
        <f t="shared" si="31"/>
        <v>5544</v>
      </c>
      <c r="F86" s="18">
        <f t="shared" si="31"/>
        <v>19613</v>
      </c>
      <c r="G86" s="18">
        <f t="shared" si="31"/>
        <v>1207.5</v>
      </c>
      <c r="H86" s="18">
        <f t="shared" si="31"/>
        <v>1096.5</v>
      </c>
      <c r="I86" s="18">
        <f t="shared" si="31"/>
        <v>7781</v>
      </c>
      <c r="J86" s="18">
        <f t="shared" si="31"/>
        <v>2171.5</v>
      </c>
      <c r="K86" s="18">
        <f t="shared" si="31"/>
        <v>233.5</v>
      </c>
      <c r="L86" s="18">
        <f t="shared" si="31"/>
        <v>2219.5</v>
      </c>
      <c r="M86" s="18">
        <f t="shared" si="31"/>
        <v>1047</v>
      </c>
      <c r="N86" s="18">
        <f t="shared" si="31"/>
        <v>51486.5</v>
      </c>
      <c r="O86" s="18">
        <f t="shared" si="31"/>
        <v>13342.5</v>
      </c>
      <c r="P86" s="18">
        <f t="shared" si="31"/>
        <v>270.5</v>
      </c>
      <c r="Q86" s="18">
        <f t="shared" si="31"/>
        <v>36070.5</v>
      </c>
      <c r="R86" s="18">
        <f t="shared" si="31"/>
        <v>474.5</v>
      </c>
      <c r="S86" s="18">
        <f t="shared" si="31"/>
        <v>1662.5</v>
      </c>
      <c r="T86" s="18">
        <f t="shared" si="31"/>
        <v>144.5</v>
      </c>
      <c r="U86" s="18">
        <f t="shared" si="31"/>
        <v>54.5</v>
      </c>
      <c r="V86" s="18">
        <f t="shared" si="31"/>
        <v>250</v>
      </c>
      <c r="W86" s="18">
        <f t="shared" si="31"/>
        <v>142</v>
      </c>
      <c r="X86" s="18">
        <f t="shared" si="31"/>
        <v>44</v>
      </c>
      <c r="Y86" s="18">
        <f t="shared" si="31"/>
        <v>434</v>
      </c>
      <c r="Z86" s="18">
        <f t="shared" si="31"/>
        <v>219</v>
      </c>
      <c r="AA86" s="18">
        <f t="shared" si="31"/>
        <v>30848.5</v>
      </c>
      <c r="AB86" s="18">
        <f t="shared" si="31"/>
        <v>27335.5</v>
      </c>
      <c r="AC86" s="18">
        <f t="shared" si="31"/>
        <v>960</v>
      </c>
      <c r="AD86" s="18">
        <f t="shared" si="31"/>
        <v>1252.5</v>
      </c>
      <c r="AE86" s="18">
        <f t="shared" si="31"/>
        <v>92.5</v>
      </c>
      <c r="AF86" s="18">
        <f t="shared" si="31"/>
        <v>174.5</v>
      </c>
      <c r="AG86" s="18">
        <f t="shared" si="31"/>
        <v>632</v>
      </c>
      <c r="AH86" s="18">
        <f t="shared" si="31"/>
        <v>1008</v>
      </c>
      <c r="AI86" s="18">
        <f t="shared" si="31"/>
        <v>331.5</v>
      </c>
      <c r="AJ86" s="18">
        <f t="shared" si="31"/>
        <v>140.5</v>
      </c>
      <c r="AK86" s="18">
        <f t="shared" si="31"/>
        <v>177.5</v>
      </c>
      <c r="AL86" s="18">
        <f t="shared" si="31"/>
        <v>237.5</v>
      </c>
      <c r="AM86" s="18">
        <f t="shared" si="31"/>
        <v>403</v>
      </c>
      <c r="AN86" s="18">
        <f t="shared" si="31"/>
        <v>331.5</v>
      </c>
      <c r="AO86" s="18">
        <f t="shared" si="31"/>
        <v>4360.5</v>
      </c>
      <c r="AP86" s="18">
        <f t="shared" si="31"/>
        <v>83793</v>
      </c>
      <c r="AQ86" s="18">
        <f t="shared" si="31"/>
        <v>241</v>
      </c>
      <c r="AR86" s="18">
        <f t="shared" si="31"/>
        <v>60239.5</v>
      </c>
      <c r="AS86" s="18">
        <f t="shared" si="31"/>
        <v>6425.5</v>
      </c>
      <c r="AT86" s="18">
        <f t="shared" si="31"/>
        <v>2232</v>
      </c>
      <c r="AU86" s="18">
        <f t="shared" si="31"/>
        <v>255</v>
      </c>
      <c r="AV86" s="18">
        <f t="shared" si="31"/>
        <v>304</v>
      </c>
      <c r="AW86" s="18">
        <f t="shared" si="31"/>
        <v>254</v>
      </c>
      <c r="AX86" s="18">
        <f t="shared" si="31"/>
        <v>71.5</v>
      </c>
      <c r="AY86" s="18">
        <f t="shared" si="31"/>
        <v>426</v>
      </c>
      <c r="AZ86" s="18">
        <f t="shared" si="31"/>
        <v>12587</v>
      </c>
      <c r="BA86" s="18">
        <f t="shared" si="31"/>
        <v>8981</v>
      </c>
      <c r="BB86" s="18">
        <f t="shared" si="31"/>
        <v>7862.5</v>
      </c>
      <c r="BC86" s="18">
        <f t="shared" si="31"/>
        <v>21479.5</v>
      </c>
      <c r="BD86" s="18">
        <f t="shared" si="31"/>
        <v>3545</v>
      </c>
      <c r="BE86" s="18">
        <f t="shared" si="31"/>
        <v>1295.5</v>
      </c>
      <c r="BF86" s="18">
        <f t="shared" si="31"/>
        <v>24154.5</v>
      </c>
      <c r="BG86" s="18">
        <f t="shared" si="31"/>
        <v>891.5</v>
      </c>
      <c r="BH86" s="18">
        <f t="shared" si="31"/>
        <v>546.5</v>
      </c>
      <c r="BI86" s="18">
        <f t="shared" si="31"/>
        <v>258</v>
      </c>
      <c r="BJ86" s="18">
        <f t="shared" si="31"/>
        <v>6328.5</v>
      </c>
      <c r="BK86" s="18">
        <f t="shared" si="31"/>
        <v>18568.5</v>
      </c>
      <c r="BL86" s="18">
        <f t="shared" si="31"/>
        <v>109.5</v>
      </c>
      <c r="BM86" s="18">
        <f t="shared" si="31"/>
        <v>288</v>
      </c>
      <c r="BN86" s="18">
        <f t="shared" si="31"/>
        <v>3258</v>
      </c>
      <c r="BO86" s="18">
        <f t="shared" si="32"/>
        <v>1341</v>
      </c>
      <c r="BP86" s="18">
        <f t="shared" si="32"/>
        <v>194</v>
      </c>
      <c r="BQ86" s="18">
        <f t="shared" si="32"/>
        <v>5572.5</v>
      </c>
      <c r="BR86" s="18">
        <f t="shared" si="32"/>
        <v>4487</v>
      </c>
      <c r="BS86" s="18">
        <f t="shared" si="32"/>
        <v>1138.5</v>
      </c>
      <c r="BT86" s="18">
        <f t="shared" si="32"/>
        <v>412.5</v>
      </c>
      <c r="BU86" s="18">
        <f t="shared" si="32"/>
        <v>398</v>
      </c>
      <c r="BV86" s="18">
        <f t="shared" si="32"/>
        <v>1248.5</v>
      </c>
      <c r="BW86" s="18">
        <f t="shared" si="32"/>
        <v>2006.5</v>
      </c>
      <c r="BX86" s="18">
        <f t="shared" si="32"/>
        <v>69</v>
      </c>
      <c r="BY86" s="18">
        <f t="shared" si="32"/>
        <v>466</v>
      </c>
      <c r="BZ86" s="18">
        <f t="shared" si="32"/>
        <v>199</v>
      </c>
      <c r="CA86" s="18">
        <f t="shared" si="32"/>
        <v>153</v>
      </c>
      <c r="CB86" s="18">
        <f t="shared" si="32"/>
        <v>73784</v>
      </c>
      <c r="CC86" s="18">
        <f t="shared" si="32"/>
        <v>187</v>
      </c>
      <c r="CD86" s="18">
        <f t="shared" si="32"/>
        <v>84</v>
      </c>
      <c r="CE86" s="18">
        <f t="shared" si="32"/>
        <v>125.5</v>
      </c>
      <c r="CF86" s="18">
        <f t="shared" si="32"/>
        <v>141.5</v>
      </c>
      <c r="CG86" s="18">
        <f t="shared" si="32"/>
        <v>209</v>
      </c>
      <c r="CH86" s="18">
        <f t="shared" si="32"/>
        <v>102</v>
      </c>
      <c r="CI86" s="18">
        <f t="shared" si="32"/>
        <v>687.5</v>
      </c>
      <c r="CJ86" s="18">
        <f t="shared" si="32"/>
        <v>925.5</v>
      </c>
      <c r="CK86" s="18">
        <f t="shared" si="32"/>
        <v>4431.5</v>
      </c>
      <c r="CL86" s="18">
        <f t="shared" si="32"/>
        <v>1311.5</v>
      </c>
      <c r="CM86" s="18">
        <f t="shared" si="32"/>
        <v>688</v>
      </c>
      <c r="CN86" s="18">
        <f t="shared" si="32"/>
        <v>28349</v>
      </c>
      <c r="CO86" s="18">
        <f t="shared" si="32"/>
        <v>14746.5</v>
      </c>
      <c r="CP86" s="18">
        <f t="shared" si="32"/>
        <v>997</v>
      </c>
      <c r="CQ86" s="18">
        <f t="shared" si="32"/>
        <v>789.5</v>
      </c>
      <c r="CR86" s="18">
        <f t="shared" si="32"/>
        <v>214.5</v>
      </c>
      <c r="CS86" s="18">
        <f t="shared" si="32"/>
        <v>314</v>
      </c>
      <c r="CT86" s="18">
        <f t="shared" si="32"/>
        <v>101.5</v>
      </c>
      <c r="CU86" s="18">
        <f t="shared" si="32"/>
        <v>83</v>
      </c>
      <c r="CV86" s="18">
        <f t="shared" si="32"/>
        <v>28</v>
      </c>
      <c r="CW86" s="18">
        <f t="shared" si="32"/>
        <v>188.5</v>
      </c>
      <c r="CX86" s="18">
        <f t="shared" si="32"/>
        <v>454</v>
      </c>
      <c r="CY86" s="18">
        <f t="shared" si="32"/>
        <v>36.5</v>
      </c>
      <c r="CZ86" s="18">
        <f t="shared" si="32"/>
        <v>1888</v>
      </c>
      <c r="DA86" s="18">
        <f t="shared" si="32"/>
        <v>197</v>
      </c>
      <c r="DB86" s="18">
        <f t="shared" si="32"/>
        <v>308.5</v>
      </c>
      <c r="DC86" s="18">
        <f t="shared" si="32"/>
        <v>142</v>
      </c>
      <c r="DD86" s="18">
        <f t="shared" si="32"/>
        <v>156</v>
      </c>
      <c r="DE86" s="18">
        <f t="shared" si="32"/>
        <v>287.5</v>
      </c>
      <c r="DF86" s="18">
        <f t="shared" si="32"/>
        <v>20440</v>
      </c>
      <c r="DG86" s="18">
        <f t="shared" si="32"/>
        <v>79</v>
      </c>
      <c r="DH86" s="18">
        <f t="shared" si="32"/>
        <v>1945</v>
      </c>
      <c r="DI86" s="18">
        <f t="shared" si="32"/>
        <v>2491</v>
      </c>
      <c r="DJ86" s="18">
        <f t="shared" si="32"/>
        <v>662.5</v>
      </c>
      <c r="DK86" s="18">
        <f t="shared" si="32"/>
        <v>454</v>
      </c>
      <c r="DL86" s="18">
        <f t="shared" si="32"/>
        <v>5766</v>
      </c>
      <c r="DM86" s="18">
        <f t="shared" si="32"/>
        <v>238</v>
      </c>
      <c r="DN86" s="18">
        <f t="shared" si="32"/>
        <v>1321</v>
      </c>
      <c r="DO86" s="18">
        <f t="shared" si="32"/>
        <v>3212.5</v>
      </c>
      <c r="DP86" s="18">
        <f t="shared" si="32"/>
        <v>203.5</v>
      </c>
      <c r="DQ86" s="18">
        <f t="shared" si="32"/>
        <v>764</v>
      </c>
      <c r="DR86" s="18">
        <f t="shared" si="32"/>
        <v>1354</v>
      </c>
      <c r="DS86" s="18">
        <f t="shared" si="32"/>
        <v>679.5</v>
      </c>
      <c r="DT86" s="18">
        <f t="shared" si="32"/>
        <v>150</v>
      </c>
      <c r="DU86" s="18">
        <f t="shared" si="32"/>
        <v>367.5</v>
      </c>
      <c r="DV86" s="18">
        <f t="shared" si="32"/>
        <v>217</v>
      </c>
      <c r="DW86" s="18">
        <f t="shared" si="32"/>
        <v>311.5</v>
      </c>
      <c r="DX86" s="18">
        <f t="shared" si="32"/>
        <v>174</v>
      </c>
      <c r="DY86" s="18">
        <f t="shared" si="32"/>
        <v>310.5</v>
      </c>
      <c r="DZ86" s="18">
        <f t="shared" si="32"/>
        <v>759</v>
      </c>
      <c r="EA86" s="18">
        <f t="shared" si="33"/>
        <v>525.5</v>
      </c>
      <c r="EB86" s="18">
        <f t="shared" si="33"/>
        <v>582</v>
      </c>
      <c r="EC86" s="18">
        <f t="shared" si="33"/>
        <v>311</v>
      </c>
      <c r="ED86" s="18">
        <f t="shared" si="33"/>
        <v>1635.5</v>
      </c>
      <c r="EE86" s="18">
        <f t="shared" si="33"/>
        <v>181</v>
      </c>
      <c r="EF86" s="18">
        <f t="shared" si="33"/>
        <v>1471</v>
      </c>
      <c r="EG86" s="18">
        <f t="shared" si="33"/>
        <v>247</v>
      </c>
      <c r="EH86" s="18">
        <f t="shared" si="33"/>
        <v>242.5</v>
      </c>
      <c r="EI86" s="18">
        <f t="shared" si="33"/>
        <v>14421.5</v>
      </c>
      <c r="EJ86" s="18">
        <f t="shared" si="33"/>
        <v>10062.5</v>
      </c>
      <c r="EK86" s="18">
        <f t="shared" si="33"/>
        <v>681</v>
      </c>
      <c r="EL86" s="18">
        <f t="shared" si="33"/>
        <v>468</v>
      </c>
      <c r="EM86" s="18">
        <f t="shared" si="33"/>
        <v>406</v>
      </c>
      <c r="EN86" s="18">
        <f t="shared" si="33"/>
        <v>930</v>
      </c>
      <c r="EO86" s="18">
        <f t="shared" si="33"/>
        <v>329</v>
      </c>
      <c r="EP86" s="18">
        <f t="shared" si="33"/>
        <v>398.5</v>
      </c>
      <c r="EQ86" s="18">
        <f t="shared" si="33"/>
        <v>2589.5</v>
      </c>
      <c r="ER86" s="18">
        <f t="shared" si="33"/>
        <v>302</v>
      </c>
      <c r="ES86" s="18">
        <f t="shared" si="33"/>
        <v>145.5</v>
      </c>
      <c r="ET86" s="18">
        <f t="shared" si="33"/>
        <v>202</v>
      </c>
      <c r="EU86" s="18">
        <f t="shared" si="33"/>
        <v>582.5</v>
      </c>
      <c r="EV86" s="18">
        <f t="shared" si="33"/>
        <v>74</v>
      </c>
      <c r="EW86" s="18">
        <f t="shared" si="33"/>
        <v>879.5</v>
      </c>
      <c r="EX86" s="18">
        <f t="shared" si="33"/>
        <v>174.5</v>
      </c>
      <c r="EY86" s="18">
        <f t="shared" si="33"/>
        <v>210.5</v>
      </c>
      <c r="EZ86" s="18">
        <f t="shared" si="33"/>
        <v>134.5</v>
      </c>
      <c r="FA86" s="18">
        <f t="shared" si="33"/>
        <v>3492</v>
      </c>
      <c r="FB86" s="18">
        <f t="shared" si="33"/>
        <v>336</v>
      </c>
      <c r="FC86" s="18">
        <f t="shared" si="33"/>
        <v>2023.5</v>
      </c>
      <c r="FD86" s="18">
        <f t="shared" si="33"/>
        <v>399.5</v>
      </c>
      <c r="FE86" s="18">
        <f t="shared" si="33"/>
        <v>86</v>
      </c>
      <c r="FF86" s="18">
        <f t="shared" si="33"/>
        <v>201</v>
      </c>
      <c r="FG86" s="18">
        <f t="shared" si="33"/>
        <v>125</v>
      </c>
      <c r="FH86" s="18">
        <f t="shared" si="33"/>
        <v>65</v>
      </c>
      <c r="FI86" s="18">
        <f t="shared" si="33"/>
        <v>1785</v>
      </c>
      <c r="FJ86" s="18">
        <f t="shared" si="33"/>
        <v>1999.5</v>
      </c>
      <c r="FK86" s="18">
        <f t="shared" si="33"/>
        <v>2534</v>
      </c>
      <c r="FL86" s="18">
        <f t="shared" si="33"/>
        <v>7895.5</v>
      </c>
      <c r="FM86" s="18">
        <f t="shared" si="33"/>
        <v>3662</v>
      </c>
      <c r="FN86" s="18">
        <f t="shared" si="33"/>
        <v>21110.5</v>
      </c>
      <c r="FO86" s="18">
        <f t="shared" si="33"/>
        <v>1090.5</v>
      </c>
      <c r="FP86" s="18">
        <f t="shared" si="33"/>
        <v>2312.5</v>
      </c>
      <c r="FQ86" s="18">
        <f t="shared" si="33"/>
        <v>1016.5</v>
      </c>
      <c r="FR86" s="18">
        <f t="shared" si="33"/>
        <v>179</v>
      </c>
      <c r="FS86" s="18">
        <f t="shared" si="33"/>
        <v>183</v>
      </c>
      <c r="FT86" s="18">
        <f t="shared" si="33"/>
        <v>59.5</v>
      </c>
      <c r="FU86" s="18">
        <f t="shared" si="33"/>
        <v>818.5</v>
      </c>
      <c r="FV86" s="18">
        <f t="shared" si="33"/>
        <v>700.5</v>
      </c>
      <c r="FW86" s="18">
        <f t="shared" si="33"/>
        <v>172.5</v>
      </c>
      <c r="FX86" s="18">
        <f t="shared" si="33"/>
        <v>53.5</v>
      </c>
      <c r="FY86" s="18"/>
      <c r="FZ86" s="18">
        <f t="shared" si="30"/>
        <v>801350.5</v>
      </c>
      <c r="GA86" s="20"/>
      <c r="GB86" s="18"/>
      <c r="GC86" s="18"/>
      <c r="GD86" s="18"/>
      <c r="GE86" s="18"/>
      <c r="GF86" s="18"/>
      <c r="GG86" s="7"/>
      <c r="GH86" s="7"/>
      <c r="GI86" s="7"/>
      <c r="GJ86" s="7"/>
      <c r="GK86" s="7"/>
      <c r="GL86" s="7"/>
      <c r="GM86" s="7"/>
    </row>
    <row r="87" spans="1:197" x14ac:dyDescent="0.35">
      <c r="A87" s="6" t="s">
        <v>556</v>
      </c>
      <c r="B87" s="7" t="s">
        <v>557</v>
      </c>
      <c r="C87" s="18">
        <f t="shared" si="31"/>
        <v>6206.5</v>
      </c>
      <c r="D87" s="18">
        <f t="shared" si="31"/>
        <v>35353</v>
      </c>
      <c r="E87" s="18">
        <f t="shared" si="31"/>
        <v>5620</v>
      </c>
      <c r="F87" s="18">
        <f t="shared" si="31"/>
        <v>18697</v>
      </c>
      <c r="G87" s="18">
        <f t="shared" si="31"/>
        <v>1129</v>
      </c>
      <c r="H87" s="18">
        <f t="shared" si="31"/>
        <v>1008.5</v>
      </c>
      <c r="I87" s="18">
        <f t="shared" si="31"/>
        <v>7839.5</v>
      </c>
      <c r="J87" s="18">
        <f t="shared" si="31"/>
        <v>2173</v>
      </c>
      <c r="K87" s="18">
        <f t="shared" si="31"/>
        <v>227.5</v>
      </c>
      <c r="L87" s="18">
        <f t="shared" si="31"/>
        <v>2253</v>
      </c>
      <c r="M87" s="18">
        <f t="shared" si="31"/>
        <v>1130.5</v>
      </c>
      <c r="N87" s="18">
        <f t="shared" si="31"/>
        <v>52424.5</v>
      </c>
      <c r="O87" s="18">
        <f t="shared" si="31"/>
        <v>13743.5</v>
      </c>
      <c r="P87" s="18">
        <f t="shared" si="31"/>
        <v>225.5</v>
      </c>
      <c r="Q87" s="18">
        <f t="shared" si="31"/>
        <v>35788.5</v>
      </c>
      <c r="R87" s="18">
        <f t="shared" si="31"/>
        <v>461</v>
      </c>
      <c r="S87" s="18">
        <f t="shared" si="31"/>
        <v>1567</v>
      </c>
      <c r="T87" s="18">
        <f t="shared" si="31"/>
        <v>134.5</v>
      </c>
      <c r="U87" s="18">
        <f t="shared" si="31"/>
        <v>55.5</v>
      </c>
      <c r="V87" s="18">
        <f t="shared" si="31"/>
        <v>265.5</v>
      </c>
      <c r="W87" s="18">
        <f t="shared" si="31"/>
        <v>131.5</v>
      </c>
      <c r="X87" s="18">
        <f t="shared" si="31"/>
        <v>46</v>
      </c>
      <c r="Y87" s="18">
        <f t="shared" si="31"/>
        <v>410</v>
      </c>
      <c r="Z87" s="18">
        <f t="shared" si="31"/>
        <v>202.5</v>
      </c>
      <c r="AA87" s="18">
        <f t="shared" si="31"/>
        <v>30000.5</v>
      </c>
      <c r="AB87" s="18">
        <f t="shared" si="31"/>
        <v>27543.5</v>
      </c>
      <c r="AC87" s="18">
        <f t="shared" si="31"/>
        <v>891.5</v>
      </c>
      <c r="AD87" s="18">
        <f t="shared" si="31"/>
        <v>1188.5</v>
      </c>
      <c r="AE87" s="18">
        <f t="shared" si="31"/>
        <v>92</v>
      </c>
      <c r="AF87" s="18">
        <f t="shared" si="31"/>
        <v>164.5</v>
      </c>
      <c r="AG87" s="18">
        <f t="shared" si="31"/>
        <v>635.5</v>
      </c>
      <c r="AH87" s="18">
        <f t="shared" si="31"/>
        <v>994</v>
      </c>
      <c r="AI87" s="18">
        <f t="shared" si="31"/>
        <v>335.5</v>
      </c>
      <c r="AJ87" s="18">
        <f t="shared" si="31"/>
        <v>145</v>
      </c>
      <c r="AK87" s="18">
        <f t="shared" si="31"/>
        <v>193</v>
      </c>
      <c r="AL87" s="18">
        <f t="shared" si="31"/>
        <v>242</v>
      </c>
      <c r="AM87" s="18">
        <f t="shared" si="31"/>
        <v>393</v>
      </c>
      <c r="AN87" s="18">
        <f t="shared" si="31"/>
        <v>316.5</v>
      </c>
      <c r="AO87" s="18">
        <f t="shared" si="31"/>
        <v>4455</v>
      </c>
      <c r="AP87" s="18">
        <f t="shared" si="31"/>
        <v>85068.5</v>
      </c>
      <c r="AQ87" s="18">
        <f t="shared" si="31"/>
        <v>212.5</v>
      </c>
      <c r="AR87" s="18">
        <f t="shared" si="31"/>
        <v>60561</v>
      </c>
      <c r="AS87" s="18">
        <f t="shared" si="31"/>
        <v>6434</v>
      </c>
      <c r="AT87" s="18">
        <f t="shared" si="31"/>
        <v>2065.5</v>
      </c>
      <c r="AU87" s="18">
        <f t="shared" si="31"/>
        <v>229.5</v>
      </c>
      <c r="AV87" s="18">
        <f t="shared" si="31"/>
        <v>281.5</v>
      </c>
      <c r="AW87" s="18">
        <f t="shared" si="31"/>
        <v>250.5</v>
      </c>
      <c r="AX87" s="18">
        <f t="shared" si="31"/>
        <v>64</v>
      </c>
      <c r="AY87" s="18">
        <f t="shared" si="31"/>
        <v>433</v>
      </c>
      <c r="AZ87" s="18">
        <f t="shared" si="31"/>
        <v>12480.5</v>
      </c>
      <c r="BA87" s="18">
        <f t="shared" si="31"/>
        <v>8836.5</v>
      </c>
      <c r="BB87" s="18">
        <f t="shared" si="31"/>
        <v>7811.5</v>
      </c>
      <c r="BC87" s="18">
        <f t="shared" si="31"/>
        <v>22495.5</v>
      </c>
      <c r="BD87" s="18">
        <f t="shared" si="31"/>
        <v>3592.5</v>
      </c>
      <c r="BE87" s="18">
        <f t="shared" si="31"/>
        <v>1312.5</v>
      </c>
      <c r="BF87" s="18">
        <f t="shared" si="31"/>
        <v>23847</v>
      </c>
      <c r="BG87" s="18">
        <f t="shared" si="31"/>
        <v>941.5</v>
      </c>
      <c r="BH87" s="18">
        <f t="shared" si="31"/>
        <v>554</v>
      </c>
      <c r="BI87" s="18">
        <f t="shared" si="31"/>
        <v>236</v>
      </c>
      <c r="BJ87" s="18">
        <f t="shared" si="31"/>
        <v>6205.5</v>
      </c>
      <c r="BK87" s="18">
        <f t="shared" si="31"/>
        <v>17370</v>
      </c>
      <c r="BL87" s="18">
        <f t="shared" si="31"/>
        <v>152</v>
      </c>
      <c r="BM87" s="18">
        <f t="shared" si="31"/>
        <v>229</v>
      </c>
      <c r="BN87" s="18">
        <f t="shared" ref="BN87" si="34">BN26</f>
        <v>3248.5</v>
      </c>
      <c r="BO87" s="18">
        <f t="shared" si="32"/>
        <v>1291.5</v>
      </c>
      <c r="BP87" s="18">
        <f t="shared" si="32"/>
        <v>177</v>
      </c>
      <c r="BQ87" s="18">
        <f t="shared" si="32"/>
        <v>5543.1</v>
      </c>
      <c r="BR87" s="18">
        <f t="shared" si="32"/>
        <v>4380.5</v>
      </c>
      <c r="BS87" s="18">
        <f t="shared" si="32"/>
        <v>1082</v>
      </c>
      <c r="BT87" s="18">
        <f t="shared" si="32"/>
        <v>409</v>
      </c>
      <c r="BU87" s="18">
        <f t="shared" si="32"/>
        <v>400.5</v>
      </c>
      <c r="BV87" s="18">
        <f t="shared" si="32"/>
        <v>1232</v>
      </c>
      <c r="BW87" s="18">
        <f t="shared" si="32"/>
        <v>2002.5</v>
      </c>
      <c r="BX87" s="18">
        <f t="shared" si="32"/>
        <v>55.5</v>
      </c>
      <c r="BY87" s="18">
        <f t="shared" si="32"/>
        <v>500</v>
      </c>
      <c r="BZ87" s="18">
        <f t="shared" si="32"/>
        <v>196</v>
      </c>
      <c r="CA87" s="18">
        <f t="shared" si="32"/>
        <v>135.5</v>
      </c>
      <c r="CB87" s="18">
        <f t="shared" si="32"/>
        <v>76761</v>
      </c>
      <c r="CC87" s="18">
        <f t="shared" si="32"/>
        <v>188</v>
      </c>
      <c r="CD87" s="18">
        <f t="shared" si="32"/>
        <v>39</v>
      </c>
      <c r="CE87" s="18">
        <f t="shared" si="32"/>
        <v>140.5</v>
      </c>
      <c r="CF87" s="18">
        <f t="shared" si="32"/>
        <v>137</v>
      </c>
      <c r="CG87" s="18">
        <f t="shared" si="32"/>
        <v>192</v>
      </c>
      <c r="CH87" s="18">
        <f t="shared" si="32"/>
        <v>101</v>
      </c>
      <c r="CI87" s="18">
        <f t="shared" si="32"/>
        <v>681</v>
      </c>
      <c r="CJ87" s="18">
        <f t="shared" si="32"/>
        <v>932</v>
      </c>
      <c r="CK87" s="18">
        <f t="shared" si="32"/>
        <v>4386</v>
      </c>
      <c r="CL87" s="18">
        <f t="shared" si="32"/>
        <v>1306</v>
      </c>
      <c r="CM87" s="18">
        <f t="shared" si="32"/>
        <v>712.5</v>
      </c>
      <c r="CN87" s="18">
        <f t="shared" si="32"/>
        <v>28365.5</v>
      </c>
      <c r="CO87" s="18">
        <f t="shared" si="32"/>
        <v>14463</v>
      </c>
      <c r="CP87" s="18">
        <f t="shared" si="32"/>
        <v>992</v>
      </c>
      <c r="CQ87" s="18">
        <f t="shared" si="32"/>
        <v>784.5</v>
      </c>
      <c r="CR87" s="18">
        <f t="shared" si="32"/>
        <v>204</v>
      </c>
      <c r="CS87" s="18">
        <f t="shared" si="32"/>
        <v>319</v>
      </c>
      <c r="CT87" s="18">
        <f t="shared" si="32"/>
        <v>90</v>
      </c>
      <c r="CU87" s="18">
        <f t="shared" si="32"/>
        <v>71</v>
      </c>
      <c r="CV87" s="18">
        <f t="shared" si="32"/>
        <v>37</v>
      </c>
      <c r="CW87" s="18">
        <f t="shared" si="32"/>
        <v>195.5</v>
      </c>
      <c r="CX87" s="18">
        <f t="shared" si="32"/>
        <v>437</v>
      </c>
      <c r="CY87" s="18">
        <f t="shared" si="32"/>
        <v>39</v>
      </c>
      <c r="CZ87" s="18">
        <f t="shared" si="32"/>
        <v>1973.5</v>
      </c>
      <c r="DA87" s="18">
        <f t="shared" si="32"/>
        <v>173.5</v>
      </c>
      <c r="DB87" s="18">
        <f t="shared" si="32"/>
        <v>308.5</v>
      </c>
      <c r="DC87" s="18">
        <f t="shared" si="32"/>
        <v>140.5</v>
      </c>
      <c r="DD87" s="18">
        <f t="shared" si="32"/>
        <v>159</v>
      </c>
      <c r="DE87" s="18">
        <f t="shared" si="32"/>
        <v>335.5</v>
      </c>
      <c r="DF87" s="18">
        <f t="shared" si="32"/>
        <v>20321.5</v>
      </c>
      <c r="DG87" s="18">
        <f t="shared" si="32"/>
        <v>81</v>
      </c>
      <c r="DH87" s="18">
        <f t="shared" si="32"/>
        <v>1890</v>
      </c>
      <c r="DI87" s="18">
        <f t="shared" si="32"/>
        <v>2497.5</v>
      </c>
      <c r="DJ87" s="18">
        <f t="shared" si="32"/>
        <v>613</v>
      </c>
      <c r="DK87" s="18">
        <f t="shared" si="32"/>
        <v>437.5</v>
      </c>
      <c r="DL87" s="18">
        <f t="shared" si="32"/>
        <v>5575.5</v>
      </c>
      <c r="DM87" s="18">
        <f t="shared" si="32"/>
        <v>234.5</v>
      </c>
      <c r="DN87" s="18">
        <f t="shared" si="32"/>
        <v>1260.5</v>
      </c>
      <c r="DO87" s="18">
        <f t="shared" si="32"/>
        <v>3148.5</v>
      </c>
      <c r="DP87" s="18">
        <f t="shared" si="32"/>
        <v>198</v>
      </c>
      <c r="DQ87" s="18">
        <f t="shared" si="32"/>
        <v>701.5</v>
      </c>
      <c r="DR87" s="18">
        <f t="shared" si="32"/>
        <v>1384.5</v>
      </c>
      <c r="DS87" s="18">
        <f t="shared" si="32"/>
        <v>715.5</v>
      </c>
      <c r="DT87" s="18">
        <f t="shared" si="32"/>
        <v>165</v>
      </c>
      <c r="DU87" s="18">
        <f t="shared" si="32"/>
        <v>369.5</v>
      </c>
      <c r="DV87" s="18">
        <f t="shared" si="32"/>
        <v>205</v>
      </c>
      <c r="DW87" s="18">
        <f t="shared" si="32"/>
        <v>312</v>
      </c>
      <c r="DX87" s="18">
        <f t="shared" si="32"/>
        <v>173.5</v>
      </c>
      <c r="DY87" s="18">
        <f t="shared" si="32"/>
        <v>317</v>
      </c>
      <c r="DZ87" s="18">
        <f t="shared" ref="DZ87" si="35">DZ26</f>
        <v>724.5</v>
      </c>
      <c r="EA87" s="18">
        <f t="shared" si="33"/>
        <v>560</v>
      </c>
      <c r="EB87" s="18">
        <f t="shared" si="33"/>
        <v>593</v>
      </c>
      <c r="EC87" s="18">
        <f t="shared" si="33"/>
        <v>301</v>
      </c>
      <c r="ED87" s="18">
        <f t="shared" si="33"/>
        <v>1584</v>
      </c>
      <c r="EE87" s="18">
        <f t="shared" si="33"/>
        <v>171.5</v>
      </c>
      <c r="EF87" s="18">
        <f t="shared" si="33"/>
        <v>1443.5</v>
      </c>
      <c r="EG87" s="18">
        <f t="shared" si="33"/>
        <v>257</v>
      </c>
      <c r="EH87" s="18">
        <f t="shared" si="33"/>
        <v>247.5</v>
      </c>
      <c r="EI87" s="18">
        <f t="shared" si="33"/>
        <v>14573.5</v>
      </c>
      <c r="EJ87" s="18">
        <f t="shared" si="33"/>
        <v>10050.5</v>
      </c>
      <c r="EK87" s="18">
        <f t="shared" si="33"/>
        <v>643</v>
      </c>
      <c r="EL87" s="18">
        <f t="shared" si="33"/>
        <v>458</v>
      </c>
      <c r="EM87" s="18">
        <f t="shared" si="33"/>
        <v>382</v>
      </c>
      <c r="EN87" s="18">
        <f t="shared" si="33"/>
        <v>1009.5</v>
      </c>
      <c r="EO87" s="18">
        <f t="shared" si="33"/>
        <v>332</v>
      </c>
      <c r="EP87" s="18">
        <f t="shared" si="33"/>
        <v>354</v>
      </c>
      <c r="EQ87" s="18">
        <f t="shared" si="33"/>
        <v>2533</v>
      </c>
      <c r="ER87" s="18">
        <f t="shared" si="33"/>
        <v>277</v>
      </c>
      <c r="ES87" s="18">
        <f t="shared" si="33"/>
        <v>132.5</v>
      </c>
      <c r="ET87" s="18">
        <f t="shared" si="33"/>
        <v>217</v>
      </c>
      <c r="EU87" s="18">
        <f t="shared" si="33"/>
        <v>565</v>
      </c>
      <c r="EV87" s="18">
        <f t="shared" si="33"/>
        <v>74</v>
      </c>
      <c r="EW87" s="18">
        <f t="shared" si="33"/>
        <v>872.5</v>
      </c>
      <c r="EX87" s="18">
        <f t="shared" si="33"/>
        <v>162</v>
      </c>
      <c r="EY87" s="18">
        <f t="shared" si="33"/>
        <v>225</v>
      </c>
      <c r="EZ87" s="18">
        <f t="shared" si="33"/>
        <v>126</v>
      </c>
      <c r="FA87" s="18">
        <f t="shared" si="33"/>
        <v>3331</v>
      </c>
      <c r="FB87" s="18">
        <f t="shared" si="33"/>
        <v>313.5</v>
      </c>
      <c r="FC87" s="18">
        <f t="shared" si="33"/>
        <v>2271.5</v>
      </c>
      <c r="FD87" s="18">
        <f t="shared" si="33"/>
        <v>381</v>
      </c>
      <c r="FE87" s="18">
        <f t="shared" si="33"/>
        <v>87</v>
      </c>
      <c r="FF87" s="18">
        <f t="shared" si="33"/>
        <v>210.5</v>
      </c>
      <c r="FG87" s="18">
        <f t="shared" si="33"/>
        <v>139</v>
      </c>
      <c r="FH87" s="18">
        <f t="shared" si="33"/>
        <v>70</v>
      </c>
      <c r="FI87" s="18">
        <f t="shared" si="33"/>
        <v>1796.5</v>
      </c>
      <c r="FJ87" s="18">
        <f t="shared" si="33"/>
        <v>1954.5</v>
      </c>
      <c r="FK87" s="18">
        <f t="shared" si="33"/>
        <v>2442.5</v>
      </c>
      <c r="FL87" s="18">
        <f t="shared" si="33"/>
        <v>7316</v>
      </c>
      <c r="FM87" s="18">
        <f t="shared" si="33"/>
        <v>3616.5</v>
      </c>
      <c r="FN87" s="18">
        <f t="shared" si="33"/>
        <v>21483</v>
      </c>
      <c r="FO87" s="18">
        <f t="shared" si="33"/>
        <v>1044.5</v>
      </c>
      <c r="FP87" s="18">
        <f t="shared" si="33"/>
        <v>2128.5</v>
      </c>
      <c r="FQ87" s="18">
        <f t="shared" si="33"/>
        <v>898.5</v>
      </c>
      <c r="FR87" s="18">
        <f t="shared" si="33"/>
        <v>165</v>
      </c>
      <c r="FS87" s="18">
        <f t="shared" si="33"/>
        <v>206.5</v>
      </c>
      <c r="FT87" s="18">
        <f t="shared" si="33"/>
        <v>54</v>
      </c>
      <c r="FU87" s="18">
        <f t="shared" si="33"/>
        <v>849</v>
      </c>
      <c r="FV87" s="18">
        <f t="shared" si="33"/>
        <v>698.5</v>
      </c>
      <c r="FW87" s="18">
        <f t="shared" si="33"/>
        <v>178.5</v>
      </c>
      <c r="FX87" s="18">
        <f t="shared" si="33"/>
        <v>56</v>
      </c>
      <c r="FY87" s="18"/>
      <c r="FZ87" s="18">
        <f t="shared" si="30"/>
        <v>802825.6</v>
      </c>
      <c r="GA87" s="21"/>
      <c r="GB87" s="18"/>
      <c r="GC87" s="18"/>
      <c r="GD87" s="18"/>
      <c r="GE87" s="18"/>
      <c r="GF87" s="18"/>
      <c r="GG87" s="7"/>
      <c r="GH87" s="7"/>
      <c r="GI87" s="7"/>
      <c r="GJ87" s="7"/>
      <c r="GK87" s="7"/>
      <c r="GL87" s="7"/>
      <c r="GM87" s="7"/>
      <c r="GN87" s="23"/>
      <c r="GO87" s="23"/>
    </row>
    <row r="88" spans="1:197" x14ac:dyDescent="0.35">
      <c r="A88" s="6" t="s">
        <v>558</v>
      </c>
      <c r="B88" s="7" t="s">
        <v>559</v>
      </c>
      <c r="C88" s="18">
        <f t="shared" ref="C88:BN88" si="36">ROUND(MAX(C83,ROUND(AVERAGE(C83:C84),1),ROUND(AVERAGE(C83:C85),1),ROUND(AVERAGE(C83:C86),1),ROUND(AVERAGE(C83:C87),1)),1)</f>
        <v>6387</v>
      </c>
      <c r="D88" s="18">
        <f t="shared" si="36"/>
        <v>34033.9</v>
      </c>
      <c r="E88" s="18">
        <f t="shared" si="36"/>
        <v>5215.7</v>
      </c>
      <c r="F88" s="18">
        <f t="shared" si="36"/>
        <v>21037.5</v>
      </c>
      <c r="G88" s="18">
        <f t="shared" si="36"/>
        <v>1548.5</v>
      </c>
      <c r="H88" s="18">
        <f t="shared" si="36"/>
        <v>1110</v>
      </c>
      <c r="I88" s="18">
        <f t="shared" si="36"/>
        <v>7340.3</v>
      </c>
      <c r="J88" s="18">
        <f t="shared" si="36"/>
        <v>2101.4</v>
      </c>
      <c r="K88" s="18">
        <f t="shared" si="36"/>
        <v>270</v>
      </c>
      <c r="L88" s="18">
        <f t="shared" si="36"/>
        <v>2169.1</v>
      </c>
      <c r="M88" s="18">
        <f t="shared" si="36"/>
        <v>1002.8</v>
      </c>
      <c r="N88" s="18">
        <f t="shared" si="36"/>
        <v>50760.2</v>
      </c>
      <c r="O88" s="18">
        <f t="shared" si="36"/>
        <v>13126.5</v>
      </c>
      <c r="P88" s="18">
        <f t="shared" si="36"/>
        <v>347</v>
      </c>
      <c r="Q88" s="18">
        <f t="shared" si="36"/>
        <v>36692</v>
      </c>
      <c r="R88" s="18">
        <f t="shared" si="36"/>
        <v>505</v>
      </c>
      <c r="S88" s="18">
        <f t="shared" si="36"/>
        <v>1599.5</v>
      </c>
      <c r="T88" s="18">
        <f t="shared" si="36"/>
        <v>162.80000000000001</v>
      </c>
      <c r="U88" s="18">
        <f t="shared" si="36"/>
        <v>51.7</v>
      </c>
      <c r="V88" s="18">
        <f t="shared" si="36"/>
        <v>260.5</v>
      </c>
      <c r="W88" s="18">
        <f t="shared" si="36"/>
        <v>207</v>
      </c>
      <c r="X88" s="18">
        <f t="shared" si="36"/>
        <v>35.4</v>
      </c>
      <c r="Y88" s="18">
        <f t="shared" si="36"/>
        <v>436.7</v>
      </c>
      <c r="Z88" s="18">
        <f t="shared" si="36"/>
        <v>229.5</v>
      </c>
      <c r="AA88" s="18">
        <f t="shared" si="36"/>
        <v>30628</v>
      </c>
      <c r="AB88" s="18">
        <f t="shared" si="36"/>
        <v>27139.8</v>
      </c>
      <c r="AC88" s="18">
        <f t="shared" si="36"/>
        <v>932.5</v>
      </c>
      <c r="AD88" s="18">
        <f t="shared" si="36"/>
        <v>1258.5</v>
      </c>
      <c r="AE88" s="18">
        <f t="shared" si="36"/>
        <v>94</v>
      </c>
      <c r="AF88" s="18">
        <f t="shared" si="36"/>
        <v>172</v>
      </c>
      <c r="AG88" s="18">
        <f t="shared" si="36"/>
        <v>609.79999999999995</v>
      </c>
      <c r="AH88" s="18">
        <f t="shared" si="36"/>
        <v>977.5</v>
      </c>
      <c r="AI88" s="18">
        <f t="shared" si="36"/>
        <v>400</v>
      </c>
      <c r="AJ88" s="18">
        <f t="shared" si="36"/>
        <v>166</v>
      </c>
      <c r="AK88" s="18">
        <f t="shared" si="36"/>
        <v>170.4</v>
      </c>
      <c r="AL88" s="18">
        <f t="shared" si="36"/>
        <v>282</v>
      </c>
      <c r="AM88" s="18">
        <f t="shared" si="36"/>
        <v>371.8</v>
      </c>
      <c r="AN88" s="18">
        <f t="shared" si="36"/>
        <v>314.3</v>
      </c>
      <c r="AO88" s="18">
        <f t="shared" si="36"/>
        <v>4244.3</v>
      </c>
      <c r="AP88" s="18">
        <f t="shared" si="36"/>
        <v>83062.899999999994</v>
      </c>
      <c r="AQ88" s="18">
        <f t="shared" si="36"/>
        <v>236.8</v>
      </c>
      <c r="AR88" s="18">
        <f t="shared" si="36"/>
        <v>59343.199999999997</v>
      </c>
      <c r="AS88" s="18">
        <f t="shared" si="36"/>
        <v>6287.8</v>
      </c>
      <c r="AT88" s="18">
        <f t="shared" si="36"/>
        <v>2393</v>
      </c>
      <c r="AU88" s="18">
        <f t="shared" si="36"/>
        <v>305.5</v>
      </c>
      <c r="AV88" s="18">
        <f t="shared" si="36"/>
        <v>307.5</v>
      </c>
      <c r="AW88" s="18">
        <f t="shared" si="36"/>
        <v>254.8</v>
      </c>
      <c r="AX88" s="18">
        <f t="shared" si="36"/>
        <v>66.3</v>
      </c>
      <c r="AY88" s="18">
        <f t="shared" si="36"/>
        <v>420.3</v>
      </c>
      <c r="AZ88" s="18">
        <f t="shared" si="36"/>
        <v>12259.8</v>
      </c>
      <c r="BA88" s="18">
        <f t="shared" si="36"/>
        <v>8927.2999999999993</v>
      </c>
      <c r="BB88" s="18">
        <f t="shared" si="36"/>
        <v>7555.4</v>
      </c>
      <c r="BC88" s="18">
        <f t="shared" si="36"/>
        <v>21391.200000000001</v>
      </c>
      <c r="BD88" s="18">
        <f t="shared" si="36"/>
        <v>3630</v>
      </c>
      <c r="BE88" s="18">
        <f t="shared" si="36"/>
        <v>1259.2</v>
      </c>
      <c r="BF88" s="18">
        <f t="shared" si="36"/>
        <v>24471.5</v>
      </c>
      <c r="BG88" s="18">
        <f t="shared" si="36"/>
        <v>899.7</v>
      </c>
      <c r="BH88" s="18">
        <f t="shared" si="36"/>
        <v>549.79999999999995</v>
      </c>
      <c r="BI88" s="18">
        <f t="shared" si="36"/>
        <v>257.10000000000002</v>
      </c>
      <c r="BJ88" s="18">
        <f t="shared" si="36"/>
        <v>6276.3</v>
      </c>
      <c r="BK88" s="18">
        <f t="shared" si="36"/>
        <v>20290</v>
      </c>
      <c r="BL88" s="18">
        <f t="shared" si="36"/>
        <v>90.2</v>
      </c>
      <c r="BM88" s="18">
        <f t="shared" si="36"/>
        <v>416</v>
      </c>
      <c r="BN88" s="18">
        <f t="shared" si="36"/>
        <v>3147.5</v>
      </c>
      <c r="BO88" s="18">
        <f t="shared" ref="BO88:DZ88" si="37">ROUND(MAX(BO83,ROUND(AVERAGE(BO83:BO84),1),ROUND(AVERAGE(BO83:BO85),1),ROUND(AVERAGE(BO83:BO86),1),ROUND(AVERAGE(BO83:BO87),1)),1)</f>
        <v>1284.7</v>
      </c>
      <c r="BP88" s="18">
        <f t="shared" si="37"/>
        <v>169.6</v>
      </c>
      <c r="BQ88" s="18">
        <f t="shared" si="37"/>
        <v>5693.5</v>
      </c>
      <c r="BR88" s="18">
        <f t="shared" si="37"/>
        <v>4499.5</v>
      </c>
      <c r="BS88" s="18">
        <f t="shared" si="37"/>
        <v>1116.0999999999999</v>
      </c>
      <c r="BT88" s="18">
        <f t="shared" si="37"/>
        <v>385.6</v>
      </c>
      <c r="BU88" s="18">
        <f t="shared" si="37"/>
        <v>415</v>
      </c>
      <c r="BV88" s="18">
        <f t="shared" si="37"/>
        <v>1232.5999999999999</v>
      </c>
      <c r="BW88" s="18">
        <f t="shared" si="37"/>
        <v>1992.7</v>
      </c>
      <c r="BX88" s="18">
        <f t="shared" si="37"/>
        <v>69.2</v>
      </c>
      <c r="BY88" s="18">
        <f t="shared" si="37"/>
        <v>459.3</v>
      </c>
      <c r="BZ88" s="18">
        <f t="shared" si="37"/>
        <v>203.7</v>
      </c>
      <c r="CA88" s="18">
        <f>ROUND(MAX(CA83,ROUND(AVERAGE(CA83:CA84),1),ROUND(AVERAGE(CA83:CA85),1),ROUND(AVERAGE(CA83:CA86),1),ROUND(AVERAGE(CA83:CA87),1)),1)</f>
        <v>150.6</v>
      </c>
      <c r="CB88" s="18">
        <f t="shared" si="37"/>
        <v>72939.899999999994</v>
      </c>
      <c r="CC88" s="18">
        <f t="shared" si="37"/>
        <v>188</v>
      </c>
      <c r="CD88" s="18">
        <f t="shared" si="37"/>
        <v>209.5</v>
      </c>
      <c r="CE88" s="18">
        <f t="shared" si="37"/>
        <v>151.80000000000001</v>
      </c>
      <c r="CF88" s="18">
        <f t="shared" si="37"/>
        <v>114.9</v>
      </c>
      <c r="CG88" s="18">
        <f t="shared" si="37"/>
        <v>201.5</v>
      </c>
      <c r="CH88" s="18">
        <f t="shared" si="37"/>
        <v>100.2</v>
      </c>
      <c r="CI88" s="18">
        <f t="shared" si="37"/>
        <v>697.5</v>
      </c>
      <c r="CJ88" s="18">
        <f t="shared" si="37"/>
        <v>894.7</v>
      </c>
      <c r="CK88" s="18">
        <f t="shared" si="37"/>
        <v>4347.8999999999996</v>
      </c>
      <c r="CL88" s="18">
        <f t="shared" si="37"/>
        <v>1270.5999999999999</v>
      </c>
      <c r="CM88" s="18">
        <f t="shared" si="37"/>
        <v>705</v>
      </c>
      <c r="CN88" s="18">
        <f t="shared" si="37"/>
        <v>28439.7</v>
      </c>
      <c r="CO88" s="18">
        <f t="shared" si="37"/>
        <v>14460.1</v>
      </c>
      <c r="CP88" s="18">
        <f t="shared" si="37"/>
        <v>964.5</v>
      </c>
      <c r="CQ88" s="18">
        <f t="shared" si="37"/>
        <v>771</v>
      </c>
      <c r="CR88" s="18">
        <f t="shared" si="37"/>
        <v>233.2</v>
      </c>
      <c r="CS88" s="18">
        <f t="shared" si="37"/>
        <v>301.60000000000002</v>
      </c>
      <c r="CT88" s="18">
        <f t="shared" si="37"/>
        <v>103.8</v>
      </c>
      <c r="CU88" s="18">
        <f t="shared" si="37"/>
        <v>74.400000000000006</v>
      </c>
      <c r="CV88" s="18">
        <f t="shared" si="37"/>
        <v>28.4</v>
      </c>
      <c r="CW88" s="18">
        <f t="shared" si="37"/>
        <v>206</v>
      </c>
      <c r="CX88" s="18">
        <f t="shared" si="37"/>
        <v>462.5</v>
      </c>
      <c r="CY88" s="18">
        <f t="shared" si="37"/>
        <v>34.9</v>
      </c>
      <c r="CZ88" s="18">
        <f t="shared" si="37"/>
        <v>1843.3</v>
      </c>
      <c r="DA88" s="18">
        <f t="shared" si="37"/>
        <v>198.5</v>
      </c>
      <c r="DB88" s="18">
        <f t="shared" si="37"/>
        <v>320.5</v>
      </c>
      <c r="DC88" s="18">
        <f t="shared" si="37"/>
        <v>183</v>
      </c>
      <c r="DD88" s="18">
        <f t="shared" si="37"/>
        <v>156</v>
      </c>
      <c r="DE88" s="18">
        <f t="shared" si="37"/>
        <v>297.89999999999998</v>
      </c>
      <c r="DF88" s="18">
        <f t="shared" si="37"/>
        <v>19744.900000000001</v>
      </c>
      <c r="DG88" s="18">
        <f t="shared" si="37"/>
        <v>104</v>
      </c>
      <c r="DH88" s="18">
        <f t="shared" si="37"/>
        <v>1860.6</v>
      </c>
      <c r="DI88" s="18">
        <f t="shared" si="37"/>
        <v>2423.1</v>
      </c>
      <c r="DJ88" s="18">
        <f t="shared" si="37"/>
        <v>638.5</v>
      </c>
      <c r="DK88" s="18">
        <f t="shared" si="37"/>
        <v>500</v>
      </c>
      <c r="DL88" s="18">
        <f t="shared" si="37"/>
        <v>5720.3</v>
      </c>
      <c r="DM88" s="18">
        <f t="shared" si="37"/>
        <v>232.7</v>
      </c>
      <c r="DN88" s="18">
        <f t="shared" si="37"/>
        <v>1318</v>
      </c>
      <c r="DO88" s="18">
        <f t="shared" si="37"/>
        <v>3247</v>
      </c>
      <c r="DP88" s="18">
        <f t="shared" si="37"/>
        <v>198.3</v>
      </c>
      <c r="DQ88" s="18">
        <f t="shared" si="37"/>
        <v>834</v>
      </c>
      <c r="DR88" s="18">
        <f t="shared" si="37"/>
        <v>1343.6</v>
      </c>
      <c r="DS88" s="18">
        <f t="shared" si="37"/>
        <v>639</v>
      </c>
      <c r="DT88" s="18">
        <f t="shared" si="37"/>
        <v>175</v>
      </c>
      <c r="DU88" s="18">
        <f t="shared" si="37"/>
        <v>361</v>
      </c>
      <c r="DV88" s="18">
        <f t="shared" si="37"/>
        <v>214</v>
      </c>
      <c r="DW88" s="18">
        <f t="shared" si="37"/>
        <v>307.7</v>
      </c>
      <c r="DX88" s="18">
        <f t="shared" si="37"/>
        <v>164.2</v>
      </c>
      <c r="DY88" s="18">
        <f t="shared" si="37"/>
        <v>305.3</v>
      </c>
      <c r="DZ88" s="18">
        <f t="shared" si="37"/>
        <v>714.4</v>
      </c>
      <c r="EA88" s="18">
        <f t="shared" ref="EA88:FX88" si="38">ROUND(MAX(EA83,ROUND(AVERAGE(EA83:EA84),1),ROUND(AVERAGE(EA83:EA85),1),ROUND(AVERAGE(EA83:EA86),1),ROUND(AVERAGE(EA83:EA87),1)),1)</f>
        <v>529.29999999999995</v>
      </c>
      <c r="EB88" s="18">
        <f t="shared" si="38"/>
        <v>552.1</v>
      </c>
      <c r="EC88" s="18">
        <f t="shared" si="38"/>
        <v>295.10000000000002</v>
      </c>
      <c r="ED88" s="18">
        <f t="shared" si="38"/>
        <v>1562.4</v>
      </c>
      <c r="EE88" s="18">
        <f t="shared" si="38"/>
        <v>190.2</v>
      </c>
      <c r="EF88" s="18">
        <f t="shared" si="38"/>
        <v>1402.7</v>
      </c>
      <c r="EG88" s="18">
        <f t="shared" si="38"/>
        <v>248.9</v>
      </c>
      <c r="EH88" s="18">
        <f t="shared" si="38"/>
        <v>247</v>
      </c>
      <c r="EI88" s="18">
        <f t="shared" si="38"/>
        <v>14166.4</v>
      </c>
      <c r="EJ88" s="18">
        <f t="shared" si="38"/>
        <v>10053.9</v>
      </c>
      <c r="EK88" s="18">
        <f t="shared" si="38"/>
        <v>682.8</v>
      </c>
      <c r="EL88" s="18">
        <f t="shared" si="38"/>
        <v>474.5</v>
      </c>
      <c r="EM88" s="18">
        <f t="shared" si="38"/>
        <v>383.9</v>
      </c>
      <c r="EN88" s="18">
        <f t="shared" si="38"/>
        <v>924.8</v>
      </c>
      <c r="EO88" s="18">
        <f t="shared" si="38"/>
        <v>314.2</v>
      </c>
      <c r="EP88" s="18">
        <f t="shared" si="38"/>
        <v>419.7</v>
      </c>
      <c r="EQ88" s="18">
        <f t="shared" si="38"/>
        <v>2530.9</v>
      </c>
      <c r="ER88" s="18">
        <f t="shared" si="38"/>
        <v>316</v>
      </c>
      <c r="ES88" s="18">
        <f t="shared" si="38"/>
        <v>180.5</v>
      </c>
      <c r="ET88" s="18">
        <f t="shared" si="38"/>
        <v>191.2</v>
      </c>
      <c r="EU88" s="18">
        <f t="shared" si="38"/>
        <v>572.6</v>
      </c>
      <c r="EV88" s="18">
        <f t="shared" si="38"/>
        <v>73.8</v>
      </c>
      <c r="EW88" s="18">
        <f t="shared" si="38"/>
        <v>839</v>
      </c>
      <c r="EX88" s="18">
        <f t="shared" si="38"/>
        <v>169.3</v>
      </c>
      <c r="EY88" s="18">
        <f t="shared" si="38"/>
        <v>214</v>
      </c>
      <c r="EZ88" s="18">
        <f t="shared" si="38"/>
        <v>128.5</v>
      </c>
      <c r="FA88" s="18">
        <f t="shared" si="38"/>
        <v>3445.6</v>
      </c>
      <c r="FB88" s="18">
        <f t="shared" si="38"/>
        <v>295.5</v>
      </c>
      <c r="FC88" s="18">
        <f t="shared" si="38"/>
        <v>1954</v>
      </c>
      <c r="FD88" s="18">
        <f t="shared" si="38"/>
        <v>404.3</v>
      </c>
      <c r="FE88" s="18">
        <f t="shared" si="38"/>
        <v>83.4</v>
      </c>
      <c r="FF88" s="18">
        <f t="shared" si="38"/>
        <v>195.4</v>
      </c>
      <c r="FG88" s="18">
        <f t="shared" si="38"/>
        <v>126.8</v>
      </c>
      <c r="FH88" s="18">
        <f t="shared" si="38"/>
        <v>69.7</v>
      </c>
      <c r="FI88" s="18">
        <f t="shared" si="38"/>
        <v>1739.1</v>
      </c>
      <c r="FJ88" s="18">
        <f t="shared" si="38"/>
        <v>2033</v>
      </c>
      <c r="FK88" s="18">
        <f>ROUND(MAX(FK83,ROUND(AVERAGE(FK83:FK84),1),ROUND(AVERAGE(FK83:FK85),1),ROUND(AVERAGE(FK83:FK86),1),ROUND(AVERAGE(FK83:FK87),1)),1)</f>
        <v>2573.5</v>
      </c>
      <c r="FL88" s="18">
        <f t="shared" si="38"/>
        <v>8294</v>
      </c>
      <c r="FM88" s="18">
        <f t="shared" si="38"/>
        <v>3881</v>
      </c>
      <c r="FN88" s="18">
        <f t="shared" si="38"/>
        <v>21868</v>
      </c>
      <c r="FO88" s="18">
        <f t="shared" si="38"/>
        <v>1088.0999999999999</v>
      </c>
      <c r="FP88" s="18">
        <f t="shared" si="38"/>
        <v>2280</v>
      </c>
      <c r="FQ88" s="18">
        <f t="shared" si="38"/>
        <v>986.9</v>
      </c>
      <c r="FR88" s="18">
        <f t="shared" si="38"/>
        <v>169.4</v>
      </c>
      <c r="FS88" s="18">
        <f t="shared" si="38"/>
        <v>179.9</v>
      </c>
      <c r="FT88" s="18">
        <f t="shared" si="38"/>
        <v>59</v>
      </c>
      <c r="FU88" s="18">
        <f t="shared" si="38"/>
        <v>813.7</v>
      </c>
      <c r="FV88" s="18">
        <f t="shared" si="38"/>
        <v>782</v>
      </c>
      <c r="FW88" s="18">
        <f t="shared" si="38"/>
        <v>159.19999999999999</v>
      </c>
      <c r="FX88" s="18">
        <f t="shared" si="38"/>
        <v>57.2</v>
      </c>
      <c r="FY88" s="18"/>
      <c r="FZ88" s="18">
        <f t="shared" si="30"/>
        <v>799310.89999999967</v>
      </c>
      <c r="GA88" s="75">
        <v>799310.9</v>
      </c>
      <c r="GB88" s="18">
        <f>FZ88-GA88</f>
        <v>0</v>
      </c>
      <c r="GC88" s="18"/>
      <c r="GD88" s="18"/>
      <c r="GE88" s="18"/>
      <c r="GF88" s="18"/>
      <c r="GG88" s="7"/>
      <c r="GH88" s="7"/>
      <c r="GI88" s="7"/>
      <c r="GJ88" s="7"/>
      <c r="GK88" s="7"/>
      <c r="GL88" s="7"/>
      <c r="GM88" s="7"/>
      <c r="GN88" s="23"/>
      <c r="GO88" s="23"/>
    </row>
    <row r="89" spans="1:197" x14ac:dyDescent="0.35">
      <c r="A89" s="7"/>
      <c r="B89" s="7" t="s">
        <v>560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18"/>
      <c r="FZ89" s="20"/>
      <c r="GA89" s="21"/>
      <c r="GB89" s="18"/>
      <c r="GC89" s="18"/>
      <c r="GD89" s="18"/>
      <c r="GE89" s="18"/>
      <c r="GF89" s="18"/>
      <c r="GG89" s="7"/>
      <c r="GH89" s="7"/>
      <c r="GI89" s="7"/>
      <c r="GJ89" s="7"/>
      <c r="GK89" s="7"/>
      <c r="GL89" s="7"/>
      <c r="GM89" s="7"/>
      <c r="GN89" s="23"/>
      <c r="GO89" s="23"/>
    </row>
    <row r="90" spans="1:197" x14ac:dyDescent="0.35">
      <c r="A90" s="7"/>
      <c r="B90" s="7" t="s">
        <v>561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18"/>
      <c r="FZ90" s="20"/>
      <c r="GA90" s="21"/>
      <c r="GB90" s="18"/>
      <c r="GC90" s="18"/>
      <c r="GD90" s="18"/>
      <c r="GE90" s="18"/>
      <c r="GF90" s="18"/>
      <c r="GG90" s="7"/>
      <c r="GH90" s="7"/>
      <c r="GI90" s="7"/>
      <c r="GJ90" s="7"/>
      <c r="GK90" s="7"/>
      <c r="GL90" s="7"/>
      <c r="GM90" s="7"/>
      <c r="GN90" s="23"/>
      <c r="GO90" s="23"/>
    </row>
    <row r="91" spans="1:197" x14ac:dyDescent="0.35">
      <c r="A91" s="6" t="s">
        <v>562</v>
      </c>
      <c r="B91" s="7" t="s">
        <v>563</v>
      </c>
      <c r="C91" s="50">
        <f t="shared" ref="C91:BN91" si="39">ROUND(C10*2*$A$81,2)</f>
        <v>0</v>
      </c>
      <c r="D91" s="50">
        <f t="shared" si="39"/>
        <v>0</v>
      </c>
      <c r="E91" s="50">
        <f t="shared" si="39"/>
        <v>0.16</v>
      </c>
      <c r="F91" s="50">
        <f t="shared" si="39"/>
        <v>0</v>
      </c>
      <c r="G91" s="50">
        <f t="shared" si="39"/>
        <v>0</v>
      </c>
      <c r="H91" s="50">
        <f t="shared" si="39"/>
        <v>0</v>
      </c>
      <c r="I91" s="50">
        <f t="shared" si="39"/>
        <v>0.08</v>
      </c>
      <c r="J91" s="50">
        <f t="shared" si="39"/>
        <v>0</v>
      </c>
      <c r="K91" s="50">
        <f t="shared" si="39"/>
        <v>0</v>
      </c>
      <c r="L91" s="50">
        <f t="shared" si="39"/>
        <v>0</v>
      </c>
      <c r="M91" s="50">
        <f t="shared" si="39"/>
        <v>0</v>
      </c>
      <c r="N91" s="50">
        <f t="shared" si="39"/>
        <v>3.44</v>
      </c>
      <c r="O91" s="50">
        <f t="shared" si="39"/>
        <v>0</v>
      </c>
      <c r="P91" s="50">
        <f t="shared" si="39"/>
        <v>0</v>
      </c>
      <c r="Q91" s="50">
        <f t="shared" si="39"/>
        <v>4.96</v>
      </c>
      <c r="R91" s="50">
        <f t="shared" si="39"/>
        <v>0</v>
      </c>
      <c r="S91" s="50">
        <f t="shared" si="39"/>
        <v>0.8</v>
      </c>
      <c r="T91" s="50">
        <f t="shared" si="39"/>
        <v>0</v>
      </c>
      <c r="U91" s="50">
        <f t="shared" si="39"/>
        <v>0</v>
      </c>
      <c r="V91" s="50">
        <f t="shared" si="39"/>
        <v>0.08</v>
      </c>
      <c r="W91" s="50">
        <f t="shared" si="39"/>
        <v>0.88</v>
      </c>
      <c r="X91" s="50">
        <f t="shared" si="39"/>
        <v>0</v>
      </c>
      <c r="Y91" s="50">
        <f t="shared" si="39"/>
        <v>0</v>
      </c>
      <c r="Z91" s="50">
        <f t="shared" si="39"/>
        <v>0</v>
      </c>
      <c r="AA91" s="50">
        <f t="shared" si="39"/>
        <v>4.4000000000000004</v>
      </c>
      <c r="AB91" s="50">
        <f t="shared" si="39"/>
        <v>0.16</v>
      </c>
      <c r="AC91" s="50">
        <f t="shared" si="39"/>
        <v>0</v>
      </c>
      <c r="AD91" s="50">
        <f t="shared" si="39"/>
        <v>0.08</v>
      </c>
      <c r="AE91" s="50">
        <f t="shared" si="39"/>
        <v>0</v>
      </c>
      <c r="AF91" s="50">
        <f t="shared" si="39"/>
        <v>0</v>
      </c>
      <c r="AG91" s="50">
        <f t="shared" si="39"/>
        <v>0</v>
      </c>
      <c r="AH91" s="50">
        <f t="shared" si="39"/>
        <v>0</v>
      </c>
      <c r="AI91" s="50">
        <f t="shared" si="39"/>
        <v>0</v>
      </c>
      <c r="AJ91" s="50">
        <f t="shared" si="39"/>
        <v>0</v>
      </c>
      <c r="AK91" s="50">
        <f t="shared" si="39"/>
        <v>0</v>
      </c>
      <c r="AL91" s="50">
        <f t="shared" si="39"/>
        <v>0</v>
      </c>
      <c r="AM91" s="50">
        <f t="shared" si="39"/>
        <v>0</v>
      </c>
      <c r="AN91" s="50">
        <f t="shared" si="39"/>
        <v>0</v>
      </c>
      <c r="AO91" s="50">
        <f t="shared" si="39"/>
        <v>0.56000000000000005</v>
      </c>
      <c r="AP91" s="50">
        <f t="shared" si="39"/>
        <v>0.08</v>
      </c>
      <c r="AQ91" s="50">
        <f t="shared" si="39"/>
        <v>0</v>
      </c>
      <c r="AR91" s="50">
        <f t="shared" si="39"/>
        <v>14.56</v>
      </c>
      <c r="AS91" s="50">
        <f t="shared" si="39"/>
        <v>0</v>
      </c>
      <c r="AT91" s="50">
        <f t="shared" si="39"/>
        <v>2.4</v>
      </c>
      <c r="AU91" s="50">
        <f t="shared" si="39"/>
        <v>0</v>
      </c>
      <c r="AV91" s="50">
        <f t="shared" si="39"/>
        <v>0</v>
      </c>
      <c r="AW91" s="50">
        <f t="shared" si="39"/>
        <v>0</v>
      </c>
      <c r="AX91" s="50">
        <f t="shared" si="39"/>
        <v>0</v>
      </c>
      <c r="AY91" s="50">
        <f t="shared" si="39"/>
        <v>0</v>
      </c>
      <c r="AZ91" s="50">
        <f t="shared" si="39"/>
        <v>2.2400000000000002</v>
      </c>
      <c r="BA91" s="50">
        <f t="shared" si="39"/>
        <v>0</v>
      </c>
      <c r="BB91" s="50">
        <f t="shared" si="39"/>
        <v>0.08</v>
      </c>
      <c r="BC91" s="50">
        <f t="shared" si="39"/>
        <v>5.52</v>
      </c>
      <c r="BD91" s="50">
        <f t="shared" si="39"/>
        <v>0</v>
      </c>
      <c r="BE91" s="50">
        <f t="shared" si="39"/>
        <v>0</v>
      </c>
      <c r="BF91" s="50">
        <f t="shared" si="39"/>
        <v>29.68</v>
      </c>
      <c r="BG91" s="50">
        <f t="shared" si="39"/>
        <v>0</v>
      </c>
      <c r="BH91" s="50">
        <f t="shared" si="39"/>
        <v>0</v>
      </c>
      <c r="BI91" s="50">
        <f t="shared" si="39"/>
        <v>0</v>
      </c>
      <c r="BJ91" s="50">
        <f t="shared" si="39"/>
        <v>2.96</v>
      </c>
      <c r="BK91" s="50">
        <f t="shared" si="39"/>
        <v>36.4</v>
      </c>
      <c r="BL91" s="50">
        <f t="shared" si="39"/>
        <v>0</v>
      </c>
      <c r="BM91" s="50">
        <f t="shared" si="39"/>
        <v>0</v>
      </c>
      <c r="BN91" s="50">
        <f t="shared" si="39"/>
        <v>0.08</v>
      </c>
      <c r="BO91" s="50">
        <f t="shared" ref="BO91:DZ91" si="40">ROUND(BO10*2*$A$81,2)</f>
        <v>0</v>
      </c>
      <c r="BP91" s="50">
        <f t="shared" si="40"/>
        <v>0</v>
      </c>
      <c r="BQ91" s="50">
        <f t="shared" si="40"/>
        <v>0</v>
      </c>
      <c r="BR91" s="50">
        <f t="shared" si="40"/>
        <v>0.08</v>
      </c>
      <c r="BS91" s="50">
        <f t="shared" si="40"/>
        <v>0</v>
      </c>
      <c r="BT91" s="50">
        <f t="shared" si="40"/>
        <v>0</v>
      </c>
      <c r="BU91" s="50">
        <f t="shared" si="40"/>
        <v>0</v>
      </c>
      <c r="BV91" s="50">
        <f t="shared" si="40"/>
        <v>0</v>
      </c>
      <c r="BW91" s="50">
        <f t="shared" si="40"/>
        <v>0.16</v>
      </c>
      <c r="BX91" s="50">
        <f t="shared" si="40"/>
        <v>0</v>
      </c>
      <c r="BY91" s="50">
        <f t="shared" si="40"/>
        <v>0</v>
      </c>
      <c r="BZ91" s="50">
        <f t="shared" si="40"/>
        <v>0</v>
      </c>
      <c r="CA91" s="50">
        <f t="shared" si="40"/>
        <v>0</v>
      </c>
      <c r="CB91" s="50">
        <f t="shared" si="40"/>
        <v>11.68</v>
      </c>
      <c r="CC91" s="50">
        <f t="shared" si="40"/>
        <v>0</v>
      </c>
      <c r="CD91" s="50">
        <f t="shared" si="40"/>
        <v>1.84</v>
      </c>
      <c r="CE91" s="50">
        <f t="shared" si="40"/>
        <v>0</v>
      </c>
      <c r="CF91" s="50">
        <f t="shared" si="40"/>
        <v>0</v>
      </c>
      <c r="CG91" s="50">
        <f t="shared" si="40"/>
        <v>0</v>
      </c>
      <c r="CH91" s="50">
        <f t="shared" si="40"/>
        <v>0</v>
      </c>
      <c r="CI91" s="50">
        <f t="shared" si="40"/>
        <v>0</v>
      </c>
      <c r="CJ91" s="50">
        <f t="shared" si="40"/>
        <v>0</v>
      </c>
      <c r="CK91" s="50">
        <f t="shared" si="40"/>
        <v>1.04</v>
      </c>
      <c r="CL91" s="50">
        <f t="shared" si="40"/>
        <v>0.16</v>
      </c>
      <c r="CM91" s="50">
        <f t="shared" si="40"/>
        <v>1.2</v>
      </c>
      <c r="CN91" s="50">
        <f t="shared" si="40"/>
        <v>33.840000000000003</v>
      </c>
      <c r="CO91" s="50">
        <f t="shared" si="40"/>
        <v>4</v>
      </c>
      <c r="CP91" s="50">
        <f t="shared" si="40"/>
        <v>0.24</v>
      </c>
      <c r="CQ91" s="50">
        <f t="shared" si="40"/>
        <v>0</v>
      </c>
      <c r="CR91" s="50">
        <f t="shared" si="40"/>
        <v>0</v>
      </c>
      <c r="CS91" s="50">
        <f t="shared" si="40"/>
        <v>0</v>
      </c>
      <c r="CT91" s="50">
        <f t="shared" si="40"/>
        <v>0</v>
      </c>
      <c r="CU91" s="50">
        <f t="shared" si="40"/>
        <v>0</v>
      </c>
      <c r="CV91" s="50">
        <f t="shared" si="40"/>
        <v>0</v>
      </c>
      <c r="CW91" s="50">
        <f t="shared" si="40"/>
        <v>0</v>
      </c>
      <c r="CX91" s="50">
        <f t="shared" si="40"/>
        <v>0</v>
      </c>
      <c r="CY91" s="50">
        <f t="shared" si="40"/>
        <v>0</v>
      </c>
      <c r="CZ91" s="50">
        <f t="shared" si="40"/>
        <v>0</v>
      </c>
      <c r="DA91" s="50">
        <f t="shared" si="40"/>
        <v>0</v>
      </c>
      <c r="DB91" s="50">
        <f t="shared" si="40"/>
        <v>0</v>
      </c>
      <c r="DC91" s="50">
        <f t="shared" si="40"/>
        <v>0</v>
      </c>
      <c r="DD91" s="50">
        <f t="shared" si="40"/>
        <v>0</v>
      </c>
      <c r="DE91" s="50">
        <f t="shared" si="40"/>
        <v>0</v>
      </c>
      <c r="DF91" s="50">
        <f t="shared" si="40"/>
        <v>1.92</v>
      </c>
      <c r="DG91" s="50">
        <f t="shared" si="40"/>
        <v>0</v>
      </c>
      <c r="DH91" s="50">
        <f t="shared" si="40"/>
        <v>0</v>
      </c>
      <c r="DI91" s="50">
        <f t="shared" si="40"/>
        <v>0.24</v>
      </c>
      <c r="DJ91" s="50">
        <f t="shared" si="40"/>
        <v>0</v>
      </c>
      <c r="DK91" s="50">
        <f t="shared" si="40"/>
        <v>0</v>
      </c>
      <c r="DL91" s="50">
        <f t="shared" si="40"/>
        <v>0.08</v>
      </c>
      <c r="DM91" s="50">
        <f t="shared" si="40"/>
        <v>0.08</v>
      </c>
      <c r="DN91" s="50">
        <f t="shared" si="40"/>
        <v>0</v>
      </c>
      <c r="DO91" s="50">
        <f t="shared" si="40"/>
        <v>0</v>
      </c>
      <c r="DP91" s="50">
        <f t="shared" si="40"/>
        <v>0</v>
      </c>
      <c r="DQ91" s="50">
        <f t="shared" si="40"/>
        <v>0</v>
      </c>
      <c r="DR91" s="50">
        <f t="shared" si="40"/>
        <v>0</v>
      </c>
      <c r="DS91" s="50">
        <f t="shared" si="40"/>
        <v>0</v>
      </c>
      <c r="DT91" s="50">
        <f t="shared" si="40"/>
        <v>0</v>
      </c>
      <c r="DU91" s="50">
        <f t="shared" si="40"/>
        <v>0</v>
      </c>
      <c r="DV91" s="50">
        <f t="shared" si="40"/>
        <v>0</v>
      </c>
      <c r="DW91" s="50">
        <f t="shared" si="40"/>
        <v>0</v>
      </c>
      <c r="DX91" s="50">
        <f t="shared" si="40"/>
        <v>0</v>
      </c>
      <c r="DY91" s="50">
        <f t="shared" si="40"/>
        <v>0</v>
      </c>
      <c r="DZ91" s="50">
        <f t="shared" si="40"/>
        <v>0</v>
      </c>
      <c r="EA91" s="50">
        <f t="shared" ref="EA91:FX91" si="41">ROUND(EA10*2*$A$81,2)</f>
        <v>0</v>
      </c>
      <c r="EB91" s="50">
        <f t="shared" si="41"/>
        <v>0</v>
      </c>
      <c r="EC91" s="50">
        <f t="shared" si="41"/>
        <v>0</v>
      </c>
      <c r="ED91" s="50">
        <f t="shared" si="41"/>
        <v>0</v>
      </c>
      <c r="EE91" s="50">
        <f t="shared" si="41"/>
        <v>0</v>
      </c>
      <c r="EF91" s="50">
        <f t="shared" si="41"/>
        <v>0</v>
      </c>
      <c r="EG91" s="50">
        <f t="shared" si="41"/>
        <v>0</v>
      </c>
      <c r="EH91" s="50">
        <f t="shared" si="41"/>
        <v>0</v>
      </c>
      <c r="EI91" s="50">
        <f t="shared" si="41"/>
        <v>0</v>
      </c>
      <c r="EJ91" s="50">
        <f t="shared" si="41"/>
        <v>0.08</v>
      </c>
      <c r="EK91" s="50">
        <f t="shared" si="41"/>
        <v>0</v>
      </c>
      <c r="EL91" s="50">
        <f t="shared" si="41"/>
        <v>0</v>
      </c>
      <c r="EM91" s="50">
        <f t="shared" si="41"/>
        <v>0</v>
      </c>
      <c r="EN91" s="50">
        <f t="shared" si="41"/>
        <v>0</v>
      </c>
      <c r="EO91" s="50">
        <f t="shared" si="41"/>
        <v>0</v>
      </c>
      <c r="EP91" s="50">
        <f t="shared" si="41"/>
        <v>0</v>
      </c>
      <c r="EQ91" s="50">
        <f t="shared" si="41"/>
        <v>0</v>
      </c>
      <c r="ER91" s="50">
        <f t="shared" si="41"/>
        <v>0</v>
      </c>
      <c r="ES91" s="50">
        <f t="shared" si="41"/>
        <v>0.88</v>
      </c>
      <c r="ET91" s="50">
        <f t="shared" si="41"/>
        <v>0</v>
      </c>
      <c r="EU91" s="50">
        <f t="shared" si="41"/>
        <v>0</v>
      </c>
      <c r="EV91" s="50">
        <f t="shared" si="41"/>
        <v>0</v>
      </c>
      <c r="EW91" s="50">
        <f t="shared" si="41"/>
        <v>0</v>
      </c>
      <c r="EX91" s="50">
        <f t="shared" si="41"/>
        <v>0</v>
      </c>
      <c r="EY91" s="50">
        <f t="shared" si="41"/>
        <v>0</v>
      </c>
      <c r="EZ91" s="50">
        <f t="shared" si="41"/>
        <v>0</v>
      </c>
      <c r="FA91" s="50">
        <f t="shared" si="41"/>
        <v>0</v>
      </c>
      <c r="FB91" s="50">
        <f t="shared" si="41"/>
        <v>0</v>
      </c>
      <c r="FC91" s="50">
        <f t="shared" si="41"/>
        <v>0.72</v>
      </c>
      <c r="FD91" s="50">
        <f t="shared" si="41"/>
        <v>0</v>
      </c>
      <c r="FE91" s="50">
        <f t="shared" si="41"/>
        <v>0</v>
      </c>
      <c r="FF91" s="50">
        <f t="shared" si="41"/>
        <v>0</v>
      </c>
      <c r="FG91" s="50">
        <f t="shared" si="41"/>
        <v>0</v>
      </c>
      <c r="FH91" s="50">
        <f t="shared" si="41"/>
        <v>0</v>
      </c>
      <c r="FI91" s="50">
        <f t="shared" si="41"/>
        <v>0</v>
      </c>
      <c r="FJ91" s="50">
        <f t="shared" si="41"/>
        <v>0</v>
      </c>
      <c r="FK91" s="50">
        <f t="shared" si="41"/>
        <v>0</v>
      </c>
      <c r="FL91" s="50">
        <f t="shared" si="41"/>
        <v>0</v>
      </c>
      <c r="FM91" s="50">
        <f t="shared" si="41"/>
        <v>0</v>
      </c>
      <c r="FN91" s="50">
        <f t="shared" si="41"/>
        <v>1.36</v>
      </c>
      <c r="FO91" s="50">
        <f t="shared" si="41"/>
        <v>0</v>
      </c>
      <c r="FP91" s="50">
        <f t="shared" si="41"/>
        <v>0</v>
      </c>
      <c r="FQ91" s="50">
        <f t="shared" si="41"/>
        <v>0</v>
      </c>
      <c r="FR91" s="50">
        <f t="shared" si="41"/>
        <v>0</v>
      </c>
      <c r="FS91" s="50">
        <f t="shared" si="41"/>
        <v>0</v>
      </c>
      <c r="FT91" s="50">
        <f t="shared" si="41"/>
        <v>0</v>
      </c>
      <c r="FU91" s="50">
        <f t="shared" si="41"/>
        <v>0</v>
      </c>
      <c r="FV91" s="50">
        <f t="shared" si="41"/>
        <v>0</v>
      </c>
      <c r="FW91" s="50">
        <f t="shared" si="41"/>
        <v>0</v>
      </c>
      <c r="FX91" s="50">
        <f t="shared" si="41"/>
        <v>0</v>
      </c>
      <c r="FY91" s="7"/>
      <c r="FZ91" s="7">
        <f>SUM(C91:FX91)</f>
        <v>169.20000000000005</v>
      </c>
      <c r="GA91" s="21"/>
      <c r="GB91" s="20"/>
      <c r="GC91" s="20"/>
      <c r="GD91" s="20"/>
      <c r="GE91" s="20"/>
      <c r="GF91" s="7"/>
      <c r="GG91" s="7"/>
      <c r="GH91" s="18"/>
      <c r="GI91" s="18"/>
      <c r="GJ91" s="18"/>
      <c r="GK91" s="18"/>
      <c r="GL91" s="18"/>
      <c r="GM91" s="18"/>
      <c r="GN91" s="23"/>
      <c r="GO91" s="23"/>
    </row>
    <row r="92" spans="1:197" x14ac:dyDescent="0.35">
      <c r="A92" s="6" t="s">
        <v>564</v>
      </c>
      <c r="B92" s="7" t="s">
        <v>565</v>
      </c>
      <c r="C92" s="21">
        <f>C34</f>
        <v>0</v>
      </c>
      <c r="D92" s="21">
        <f t="shared" ref="D92:BO92" si="42">D34</f>
        <v>4707.3</v>
      </c>
      <c r="E92" s="21">
        <f t="shared" si="42"/>
        <v>815.8</v>
      </c>
      <c r="F92" s="21">
        <f t="shared" si="42"/>
        <v>875.8</v>
      </c>
      <c r="G92" s="21">
        <f t="shared" si="42"/>
        <v>0</v>
      </c>
      <c r="H92" s="21">
        <f t="shared" si="42"/>
        <v>0</v>
      </c>
      <c r="I92" s="21">
        <f t="shared" si="42"/>
        <v>969.1</v>
      </c>
      <c r="J92" s="21">
        <f t="shared" si="42"/>
        <v>0</v>
      </c>
      <c r="K92" s="21">
        <f t="shared" si="42"/>
        <v>0</v>
      </c>
      <c r="L92" s="21">
        <f t="shared" si="42"/>
        <v>0</v>
      </c>
      <c r="M92" s="21">
        <f t="shared" si="42"/>
        <v>0</v>
      </c>
      <c r="N92" s="21">
        <f t="shared" si="42"/>
        <v>0</v>
      </c>
      <c r="O92" s="21">
        <f t="shared" si="42"/>
        <v>0</v>
      </c>
      <c r="P92" s="21">
        <f t="shared" si="42"/>
        <v>0</v>
      </c>
      <c r="Q92" s="21">
        <f t="shared" si="42"/>
        <v>1060.3</v>
      </c>
      <c r="R92" s="21">
        <f t="shared" si="42"/>
        <v>0</v>
      </c>
      <c r="S92" s="21">
        <f t="shared" si="42"/>
        <v>0</v>
      </c>
      <c r="T92" s="21">
        <f t="shared" si="42"/>
        <v>0</v>
      </c>
      <c r="U92" s="21">
        <f t="shared" si="42"/>
        <v>0</v>
      </c>
      <c r="V92" s="21">
        <f t="shared" si="42"/>
        <v>0</v>
      </c>
      <c r="W92" s="21">
        <f t="shared" si="42"/>
        <v>0</v>
      </c>
      <c r="X92" s="21">
        <f t="shared" si="42"/>
        <v>0</v>
      </c>
      <c r="Y92" s="21">
        <f t="shared" si="42"/>
        <v>0</v>
      </c>
      <c r="Z92" s="21">
        <f t="shared" si="42"/>
        <v>0</v>
      </c>
      <c r="AA92" s="21">
        <f t="shared" si="42"/>
        <v>0</v>
      </c>
      <c r="AB92" s="21">
        <f t="shared" si="42"/>
        <v>0</v>
      </c>
      <c r="AC92" s="21">
        <f t="shared" si="42"/>
        <v>0</v>
      </c>
      <c r="AD92" s="21">
        <f t="shared" si="42"/>
        <v>151</v>
      </c>
      <c r="AE92" s="21">
        <f t="shared" si="42"/>
        <v>0</v>
      </c>
      <c r="AF92" s="21">
        <f t="shared" si="42"/>
        <v>0</v>
      </c>
      <c r="AG92" s="21">
        <f t="shared" si="42"/>
        <v>0</v>
      </c>
      <c r="AH92" s="21">
        <f t="shared" si="42"/>
        <v>0</v>
      </c>
      <c r="AI92" s="21">
        <f t="shared" si="42"/>
        <v>0</v>
      </c>
      <c r="AJ92" s="21">
        <f t="shared" si="42"/>
        <v>0</v>
      </c>
      <c r="AK92" s="21">
        <f t="shared" si="42"/>
        <v>0</v>
      </c>
      <c r="AL92" s="21">
        <f t="shared" si="42"/>
        <v>0</v>
      </c>
      <c r="AM92" s="21">
        <f t="shared" si="42"/>
        <v>0</v>
      </c>
      <c r="AN92" s="21">
        <f t="shared" si="42"/>
        <v>0</v>
      </c>
      <c r="AO92" s="21">
        <f t="shared" si="42"/>
        <v>0</v>
      </c>
      <c r="AP92" s="21">
        <f t="shared" si="42"/>
        <v>0</v>
      </c>
      <c r="AQ92" s="21">
        <f t="shared" si="42"/>
        <v>0</v>
      </c>
      <c r="AR92" s="21">
        <f t="shared" si="42"/>
        <v>2205</v>
      </c>
      <c r="AS92" s="21">
        <f t="shared" si="42"/>
        <v>307.60000000000002</v>
      </c>
      <c r="AT92" s="21">
        <f t="shared" si="42"/>
        <v>0</v>
      </c>
      <c r="AU92" s="21">
        <f t="shared" si="42"/>
        <v>0</v>
      </c>
      <c r="AV92" s="21">
        <f t="shared" si="42"/>
        <v>0</v>
      </c>
      <c r="AW92" s="21">
        <f t="shared" si="42"/>
        <v>0</v>
      </c>
      <c r="AX92" s="21">
        <f t="shared" si="42"/>
        <v>0</v>
      </c>
      <c r="AY92" s="21">
        <f t="shared" si="42"/>
        <v>0</v>
      </c>
      <c r="AZ92" s="21">
        <f t="shared" si="42"/>
        <v>0</v>
      </c>
      <c r="BA92" s="21">
        <f t="shared" si="42"/>
        <v>0</v>
      </c>
      <c r="BB92" s="21">
        <f t="shared" si="42"/>
        <v>0</v>
      </c>
      <c r="BC92" s="21">
        <f t="shared" si="42"/>
        <v>3884.1</v>
      </c>
      <c r="BD92" s="21">
        <f t="shared" si="42"/>
        <v>0</v>
      </c>
      <c r="BE92" s="21">
        <f t="shared" si="42"/>
        <v>0</v>
      </c>
      <c r="BF92" s="21">
        <f t="shared" si="42"/>
        <v>0</v>
      </c>
      <c r="BG92" s="21">
        <f t="shared" si="42"/>
        <v>0</v>
      </c>
      <c r="BH92" s="21">
        <f t="shared" si="42"/>
        <v>0</v>
      </c>
      <c r="BI92" s="21">
        <f t="shared" si="42"/>
        <v>0</v>
      </c>
      <c r="BJ92" s="21">
        <f t="shared" si="42"/>
        <v>0</v>
      </c>
      <c r="BK92" s="21">
        <f t="shared" si="42"/>
        <v>0</v>
      </c>
      <c r="BL92" s="21">
        <f t="shared" si="42"/>
        <v>0</v>
      </c>
      <c r="BM92" s="21">
        <f t="shared" si="42"/>
        <v>0</v>
      </c>
      <c r="BN92" s="21">
        <f t="shared" si="42"/>
        <v>0</v>
      </c>
      <c r="BO92" s="21">
        <f t="shared" si="42"/>
        <v>0</v>
      </c>
      <c r="BP92" s="21">
        <f t="shared" ref="BP92:EA92" si="43">BP34</f>
        <v>0</v>
      </c>
      <c r="BQ92" s="21">
        <f t="shared" si="43"/>
        <v>275.60000000000002</v>
      </c>
      <c r="BR92" s="21">
        <f t="shared" si="43"/>
        <v>0</v>
      </c>
      <c r="BS92" s="21">
        <f t="shared" si="43"/>
        <v>0</v>
      </c>
      <c r="BT92" s="21">
        <f t="shared" si="43"/>
        <v>0</v>
      </c>
      <c r="BU92" s="21">
        <f t="shared" si="43"/>
        <v>0</v>
      </c>
      <c r="BV92" s="21">
        <f t="shared" si="43"/>
        <v>0</v>
      </c>
      <c r="BW92" s="21">
        <f t="shared" si="43"/>
        <v>0</v>
      </c>
      <c r="BX92" s="21">
        <f t="shared" si="43"/>
        <v>0</v>
      </c>
      <c r="BY92" s="21">
        <f t="shared" si="43"/>
        <v>0</v>
      </c>
      <c r="BZ92" s="21">
        <f t="shared" si="43"/>
        <v>0</v>
      </c>
      <c r="CA92" s="21">
        <f t="shared" si="43"/>
        <v>0</v>
      </c>
      <c r="CB92" s="21">
        <f t="shared" si="43"/>
        <v>825.8</v>
      </c>
      <c r="CC92" s="21">
        <f t="shared" si="43"/>
        <v>0</v>
      </c>
      <c r="CD92" s="21">
        <f t="shared" si="43"/>
        <v>0</v>
      </c>
      <c r="CE92" s="21">
        <f t="shared" si="43"/>
        <v>0</v>
      </c>
      <c r="CF92" s="21">
        <f t="shared" si="43"/>
        <v>0</v>
      </c>
      <c r="CG92" s="21">
        <f t="shared" si="43"/>
        <v>0</v>
      </c>
      <c r="CH92" s="21">
        <f t="shared" si="43"/>
        <v>0</v>
      </c>
      <c r="CI92" s="21">
        <f t="shared" si="43"/>
        <v>0</v>
      </c>
      <c r="CJ92" s="21">
        <f t="shared" si="43"/>
        <v>0</v>
      </c>
      <c r="CK92" s="21">
        <f t="shared" si="43"/>
        <v>581</v>
      </c>
      <c r="CL92" s="21">
        <f t="shared" si="43"/>
        <v>0</v>
      </c>
      <c r="CM92" s="21">
        <f t="shared" si="43"/>
        <v>0</v>
      </c>
      <c r="CN92" s="21">
        <f t="shared" si="43"/>
        <v>3313.3</v>
      </c>
      <c r="CO92" s="21">
        <f t="shared" si="43"/>
        <v>0</v>
      </c>
      <c r="CP92" s="21">
        <f t="shared" si="43"/>
        <v>0</v>
      </c>
      <c r="CQ92" s="21">
        <f t="shared" si="43"/>
        <v>0</v>
      </c>
      <c r="CR92" s="21">
        <f t="shared" si="43"/>
        <v>0</v>
      </c>
      <c r="CS92" s="21">
        <f t="shared" si="43"/>
        <v>0</v>
      </c>
      <c r="CT92" s="21">
        <f t="shared" si="43"/>
        <v>0</v>
      </c>
      <c r="CU92" s="21">
        <f t="shared" si="43"/>
        <v>0</v>
      </c>
      <c r="CV92" s="21">
        <f t="shared" si="43"/>
        <v>0</v>
      </c>
      <c r="CW92" s="21">
        <f t="shared" si="43"/>
        <v>0</v>
      </c>
      <c r="CX92" s="21">
        <f t="shared" si="43"/>
        <v>0</v>
      </c>
      <c r="CY92" s="21">
        <f t="shared" si="43"/>
        <v>0</v>
      </c>
      <c r="CZ92" s="21">
        <f t="shared" si="43"/>
        <v>0</v>
      </c>
      <c r="DA92" s="21">
        <f t="shared" si="43"/>
        <v>0</v>
      </c>
      <c r="DB92" s="21">
        <f t="shared" si="43"/>
        <v>0</v>
      </c>
      <c r="DC92" s="21">
        <f t="shared" si="43"/>
        <v>0</v>
      </c>
      <c r="DD92" s="21">
        <f t="shared" si="43"/>
        <v>0</v>
      </c>
      <c r="DE92" s="21">
        <f t="shared" si="43"/>
        <v>0</v>
      </c>
      <c r="DF92" s="21">
        <f t="shared" si="43"/>
        <v>1275.3</v>
      </c>
      <c r="DG92" s="21">
        <f t="shared" si="43"/>
        <v>0</v>
      </c>
      <c r="DH92" s="21">
        <f t="shared" si="43"/>
        <v>0</v>
      </c>
      <c r="DI92" s="21">
        <f t="shared" si="43"/>
        <v>55</v>
      </c>
      <c r="DJ92" s="21">
        <f t="shared" si="43"/>
        <v>0</v>
      </c>
      <c r="DK92" s="21">
        <f t="shared" si="43"/>
        <v>0</v>
      </c>
      <c r="DL92" s="21">
        <f t="shared" si="43"/>
        <v>0</v>
      </c>
      <c r="DM92" s="21">
        <f t="shared" si="43"/>
        <v>0</v>
      </c>
      <c r="DN92" s="21">
        <f t="shared" si="43"/>
        <v>0</v>
      </c>
      <c r="DO92" s="21">
        <f t="shared" si="43"/>
        <v>0</v>
      </c>
      <c r="DP92" s="21">
        <f t="shared" si="43"/>
        <v>0</v>
      </c>
      <c r="DQ92" s="21">
        <f t="shared" si="43"/>
        <v>0</v>
      </c>
      <c r="DR92" s="21">
        <f t="shared" si="43"/>
        <v>0</v>
      </c>
      <c r="DS92" s="21">
        <f t="shared" si="43"/>
        <v>0</v>
      </c>
      <c r="DT92" s="21">
        <f t="shared" si="43"/>
        <v>0</v>
      </c>
      <c r="DU92" s="21">
        <f t="shared" si="43"/>
        <v>0</v>
      </c>
      <c r="DV92" s="21">
        <f t="shared" si="43"/>
        <v>0</v>
      </c>
      <c r="DW92" s="21">
        <f t="shared" si="43"/>
        <v>0</v>
      </c>
      <c r="DX92" s="21">
        <f t="shared" si="43"/>
        <v>0</v>
      </c>
      <c r="DY92" s="21">
        <f t="shared" si="43"/>
        <v>0</v>
      </c>
      <c r="DZ92" s="21">
        <f t="shared" si="43"/>
        <v>0</v>
      </c>
      <c r="EA92" s="21">
        <f t="shared" si="43"/>
        <v>0</v>
      </c>
      <c r="EB92" s="21">
        <f t="shared" ref="EB92:FX92" si="44">EB34</f>
        <v>0</v>
      </c>
      <c r="EC92" s="21">
        <f t="shared" si="44"/>
        <v>0</v>
      </c>
      <c r="ED92" s="21">
        <f t="shared" si="44"/>
        <v>0</v>
      </c>
      <c r="EE92" s="21">
        <f t="shared" si="44"/>
        <v>0</v>
      </c>
      <c r="EF92" s="21">
        <f t="shared" si="44"/>
        <v>0</v>
      </c>
      <c r="EG92" s="21">
        <f t="shared" si="44"/>
        <v>0</v>
      </c>
      <c r="EH92" s="21">
        <f t="shared" si="44"/>
        <v>0</v>
      </c>
      <c r="EI92" s="21">
        <f t="shared" si="44"/>
        <v>0</v>
      </c>
      <c r="EJ92" s="21">
        <f t="shared" si="44"/>
        <v>0</v>
      </c>
      <c r="EK92" s="21">
        <f t="shared" si="44"/>
        <v>0</v>
      </c>
      <c r="EL92" s="21">
        <f t="shared" si="44"/>
        <v>0</v>
      </c>
      <c r="EM92" s="21">
        <f t="shared" si="44"/>
        <v>0</v>
      </c>
      <c r="EN92" s="21">
        <f t="shared" si="44"/>
        <v>0</v>
      </c>
      <c r="EO92" s="21">
        <f t="shared" si="44"/>
        <v>0</v>
      </c>
      <c r="EP92" s="21">
        <f t="shared" si="44"/>
        <v>0</v>
      </c>
      <c r="EQ92" s="21">
        <f t="shared" si="44"/>
        <v>128</v>
      </c>
      <c r="ER92" s="21">
        <f t="shared" si="44"/>
        <v>0</v>
      </c>
      <c r="ES92" s="21">
        <f t="shared" si="44"/>
        <v>0</v>
      </c>
      <c r="ET92" s="21">
        <f t="shared" si="44"/>
        <v>0</v>
      </c>
      <c r="EU92" s="21">
        <f t="shared" si="44"/>
        <v>0</v>
      </c>
      <c r="EV92" s="21">
        <f t="shared" si="44"/>
        <v>0</v>
      </c>
      <c r="EW92" s="21">
        <f t="shared" si="44"/>
        <v>0</v>
      </c>
      <c r="EX92" s="21">
        <f t="shared" si="44"/>
        <v>0</v>
      </c>
      <c r="EY92" s="21">
        <f t="shared" si="44"/>
        <v>0</v>
      </c>
      <c r="EZ92" s="21">
        <f t="shared" si="44"/>
        <v>0</v>
      </c>
      <c r="FA92" s="21">
        <f t="shared" si="44"/>
        <v>0</v>
      </c>
      <c r="FB92" s="21">
        <f t="shared" si="44"/>
        <v>0</v>
      </c>
      <c r="FC92" s="21">
        <f t="shared" si="44"/>
        <v>0</v>
      </c>
      <c r="FD92" s="21">
        <f t="shared" si="44"/>
        <v>0</v>
      </c>
      <c r="FE92" s="21">
        <f t="shared" si="44"/>
        <v>0</v>
      </c>
      <c r="FF92" s="21">
        <f t="shared" si="44"/>
        <v>0</v>
      </c>
      <c r="FG92" s="21">
        <f t="shared" si="44"/>
        <v>0</v>
      </c>
      <c r="FH92" s="21">
        <f t="shared" si="44"/>
        <v>0</v>
      </c>
      <c r="FI92" s="21">
        <f t="shared" si="44"/>
        <v>0</v>
      </c>
      <c r="FJ92" s="21">
        <f t="shared" si="44"/>
        <v>0</v>
      </c>
      <c r="FK92" s="21">
        <f t="shared" si="44"/>
        <v>0</v>
      </c>
      <c r="FL92" s="21">
        <f t="shared" si="44"/>
        <v>0</v>
      </c>
      <c r="FM92" s="21">
        <f t="shared" si="44"/>
        <v>0</v>
      </c>
      <c r="FN92" s="21">
        <f t="shared" si="44"/>
        <v>0</v>
      </c>
      <c r="FO92" s="21">
        <f t="shared" si="44"/>
        <v>0</v>
      </c>
      <c r="FP92" s="21">
        <f t="shared" si="44"/>
        <v>0</v>
      </c>
      <c r="FQ92" s="21">
        <f t="shared" si="44"/>
        <v>0</v>
      </c>
      <c r="FR92" s="21">
        <f t="shared" si="44"/>
        <v>0</v>
      </c>
      <c r="FS92" s="21">
        <f t="shared" si="44"/>
        <v>0</v>
      </c>
      <c r="FT92" s="21">
        <f t="shared" si="44"/>
        <v>0</v>
      </c>
      <c r="FU92" s="21">
        <f t="shared" si="44"/>
        <v>0</v>
      </c>
      <c r="FV92" s="21">
        <f t="shared" si="44"/>
        <v>0</v>
      </c>
      <c r="FW92" s="21">
        <f t="shared" si="44"/>
        <v>0</v>
      </c>
      <c r="FX92" s="21">
        <f t="shared" si="44"/>
        <v>0</v>
      </c>
      <c r="FY92" s="21"/>
      <c r="FZ92" s="21">
        <f>SUM(C92:FY92)</f>
        <v>21430</v>
      </c>
      <c r="GA92" s="20"/>
      <c r="GB92" s="20"/>
      <c r="GC92" s="20"/>
      <c r="GD92" s="20"/>
      <c r="GE92" s="20"/>
      <c r="GF92" s="20"/>
      <c r="GG92" s="7"/>
      <c r="GH92" s="18"/>
      <c r="GI92" s="18"/>
      <c r="GJ92" s="18"/>
      <c r="GK92" s="18"/>
      <c r="GL92" s="18"/>
      <c r="GM92" s="18"/>
      <c r="GN92" s="23"/>
      <c r="GO92" s="23"/>
    </row>
    <row r="93" spans="1:197" x14ac:dyDescent="0.35">
      <c r="A93" s="6" t="s">
        <v>566</v>
      </c>
      <c r="B93" s="7" t="s">
        <v>567</v>
      </c>
      <c r="C93" s="21">
        <f t="shared" ref="C93:BN93" si="45">ROUND(C31*2*$A$81,2)</f>
        <v>0</v>
      </c>
      <c r="D93" s="21">
        <f t="shared" si="45"/>
        <v>0</v>
      </c>
      <c r="E93" s="21">
        <f t="shared" si="45"/>
        <v>0</v>
      </c>
      <c r="F93" s="21">
        <f t="shared" si="45"/>
        <v>0</v>
      </c>
      <c r="G93" s="21">
        <f t="shared" si="45"/>
        <v>0</v>
      </c>
      <c r="H93" s="21">
        <f t="shared" si="45"/>
        <v>0</v>
      </c>
      <c r="I93" s="21">
        <f t="shared" si="45"/>
        <v>0</v>
      </c>
      <c r="J93" s="21">
        <f t="shared" si="45"/>
        <v>0</v>
      </c>
      <c r="K93" s="21">
        <f t="shared" si="45"/>
        <v>0</v>
      </c>
      <c r="L93" s="21">
        <f t="shared" si="45"/>
        <v>0</v>
      </c>
      <c r="M93" s="21">
        <f t="shared" si="45"/>
        <v>0</v>
      </c>
      <c r="N93" s="21">
        <f t="shared" si="45"/>
        <v>0</v>
      </c>
      <c r="O93" s="21">
        <f t="shared" si="45"/>
        <v>0</v>
      </c>
      <c r="P93" s="21">
        <f t="shared" si="45"/>
        <v>0</v>
      </c>
      <c r="Q93" s="21">
        <f t="shared" si="45"/>
        <v>0</v>
      </c>
      <c r="R93" s="21">
        <f t="shared" si="45"/>
        <v>0</v>
      </c>
      <c r="S93" s="21">
        <f t="shared" si="45"/>
        <v>0</v>
      </c>
      <c r="T93" s="21">
        <f t="shared" si="45"/>
        <v>0</v>
      </c>
      <c r="U93" s="21">
        <f t="shared" si="45"/>
        <v>0</v>
      </c>
      <c r="V93" s="21">
        <f t="shared" si="45"/>
        <v>0</v>
      </c>
      <c r="W93" s="21">
        <f t="shared" si="45"/>
        <v>0</v>
      </c>
      <c r="X93" s="21">
        <f t="shared" si="45"/>
        <v>0</v>
      </c>
      <c r="Y93" s="21">
        <f t="shared" si="45"/>
        <v>0</v>
      </c>
      <c r="Z93" s="21">
        <f t="shared" si="45"/>
        <v>0</v>
      </c>
      <c r="AA93" s="21">
        <f t="shared" si="45"/>
        <v>0</v>
      </c>
      <c r="AB93" s="21">
        <f t="shared" si="45"/>
        <v>0</v>
      </c>
      <c r="AC93" s="21">
        <f t="shared" si="45"/>
        <v>0</v>
      </c>
      <c r="AD93" s="21">
        <f t="shared" si="45"/>
        <v>0</v>
      </c>
      <c r="AE93" s="21">
        <f t="shared" si="45"/>
        <v>0</v>
      </c>
      <c r="AF93" s="21">
        <f t="shared" si="45"/>
        <v>0</v>
      </c>
      <c r="AG93" s="21">
        <f t="shared" si="45"/>
        <v>0</v>
      </c>
      <c r="AH93" s="21">
        <f t="shared" si="45"/>
        <v>0</v>
      </c>
      <c r="AI93" s="21">
        <f t="shared" si="45"/>
        <v>0</v>
      </c>
      <c r="AJ93" s="21">
        <f t="shared" si="45"/>
        <v>0</v>
      </c>
      <c r="AK93" s="21">
        <f t="shared" si="45"/>
        <v>0</v>
      </c>
      <c r="AL93" s="21">
        <f t="shared" si="45"/>
        <v>0</v>
      </c>
      <c r="AM93" s="21">
        <f t="shared" si="45"/>
        <v>0</v>
      </c>
      <c r="AN93" s="21">
        <f t="shared" si="45"/>
        <v>0</v>
      </c>
      <c r="AO93" s="21">
        <f t="shared" si="45"/>
        <v>0</v>
      </c>
      <c r="AP93" s="21">
        <f t="shared" si="45"/>
        <v>0</v>
      </c>
      <c r="AQ93" s="21">
        <f t="shared" si="45"/>
        <v>0</v>
      </c>
      <c r="AR93" s="21">
        <f t="shared" si="45"/>
        <v>0</v>
      </c>
      <c r="AS93" s="21">
        <f t="shared" si="45"/>
        <v>0</v>
      </c>
      <c r="AT93" s="21">
        <f t="shared" si="45"/>
        <v>0</v>
      </c>
      <c r="AU93" s="21">
        <f t="shared" si="45"/>
        <v>0</v>
      </c>
      <c r="AV93" s="21">
        <f t="shared" si="45"/>
        <v>0</v>
      </c>
      <c r="AW93" s="21">
        <f t="shared" si="45"/>
        <v>0</v>
      </c>
      <c r="AX93" s="21">
        <f t="shared" si="45"/>
        <v>0</v>
      </c>
      <c r="AY93" s="21">
        <f t="shared" si="45"/>
        <v>0</v>
      </c>
      <c r="AZ93" s="21">
        <f t="shared" si="45"/>
        <v>0</v>
      </c>
      <c r="BA93" s="21">
        <f t="shared" si="45"/>
        <v>0</v>
      </c>
      <c r="BB93" s="21">
        <f t="shared" si="45"/>
        <v>0</v>
      </c>
      <c r="BC93" s="21">
        <f t="shared" si="45"/>
        <v>0</v>
      </c>
      <c r="BD93" s="21">
        <f t="shared" si="45"/>
        <v>0</v>
      </c>
      <c r="BE93" s="21">
        <f t="shared" si="45"/>
        <v>0</v>
      </c>
      <c r="BF93" s="21">
        <f t="shared" si="45"/>
        <v>0</v>
      </c>
      <c r="BG93" s="21">
        <f t="shared" si="45"/>
        <v>0</v>
      </c>
      <c r="BH93" s="21">
        <f t="shared" si="45"/>
        <v>0</v>
      </c>
      <c r="BI93" s="21">
        <f t="shared" si="45"/>
        <v>0</v>
      </c>
      <c r="BJ93" s="21">
        <f t="shared" si="45"/>
        <v>0</v>
      </c>
      <c r="BK93" s="21">
        <f t="shared" si="45"/>
        <v>0</v>
      </c>
      <c r="BL93" s="21">
        <f t="shared" si="45"/>
        <v>0</v>
      </c>
      <c r="BM93" s="21">
        <f t="shared" si="45"/>
        <v>0</v>
      </c>
      <c r="BN93" s="21">
        <f t="shared" si="45"/>
        <v>0</v>
      </c>
      <c r="BO93" s="21">
        <f t="shared" ref="BO93:DZ93" si="46">ROUND(BO31*2*$A$81,2)</f>
        <v>0</v>
      </c>
      <c r="BP93" s="21">
        <f t="shared" si="46"/>
        <v>0</v>
      </c>
      <c r="BQ93" s="21">
        <f t="shared" si="46"/>
        <v>0</v>
      </c>
      <c r="BR93" s="21">
        <f t="shared" si="46"/>
        <v>0</v>
      </c>
      <c r="BS93" s="21">
        <f t="shared" si="46"/>
        <v>0</v>
      </c>
      <c r="BT93" s="21">
        <f t="shared" si="46"/>
        <v>0</v>
      </c>
      <c r="BU93" s="21">
        <f t="shared" si="46"/>
        <v>0</v>
      </c>
      <c r="BV93" s="21">
        <f t="shared" si="46"/>
        <v>0</v>
      </c>
      <c r="BW93" s="21">
        <f t="shared" si="46"/>
        <v>0</v>
      </c>
      <c r="BX93" s="21">
        <f t="shared" si="46"/>
        <v>0</v>
      </c>
      <c r="BY93" s="21">
        <f t="shared" si="46"/>
        <v>0</v>
      </c>
      <c r="BZ93" s="21">
        <f t="shared" si="46"/>
        <v>0</v>
      </c>
      <c r="CA93" s="21">
        <f t="shared" si="46"/>
        <v>0</v>
      </c>
      <c r="CB93" s="21">
        <f t="shared" si="46"/>
        <v>0</v>
      </c>
      <c r="CC93" s="21">
        <f t="shared" si="46"/>
        <v>0</v>
      </c>
      <c r="CD93" s="21">
        <f t="shared" si="46"/>
        <v>0</v>
      </c>
      <c r="CE93" s="21">
        <f t="shared" si="46"/>
        <v>0</v>
      </c>
      <c r="CF93" s="21">
        <f t="shared" si="46"/>
        <v>0</v>
      </c>
      <c r="CG93" s="21">
        <f t="shared" si="46"/>
        <v>0</v>
      </c>
      <c r="CH93" s="21">
        <f t="shared" si="46"/>
        <v>0</v>
      </c>
      <c r="CI93" s="21">
        <f t="shared" si="46"/>
        <v>0</v>
      </c>
      <c r="CJ93" s="21">
        <f t="shared" si="46"/>
        <v>0</v>
      </c>
      <c r="CK93" s="21">
        <f t="shared" si="46"/>
        <v>0</v>
      </c>
      <c r="CL93" s="21">
        <f t="shared" si="46"/>
        <v>0</v>
      </c>
      <c r="CM93" s="21">
        <f t="shared" si="46"/>
        <v>0</v>
      </c>
      <c r="CN93" s="21">
        <f t="shared" si="46"/>
        <v>0</v>
      </c>
      <c r="CO93" s="21">
        <f t="shared" si="46"/>
        <v>0</v>
      </c>
      <c r="CP93" s="21">
        <f t="shared" si="46"/>
        <v>0</v>
      </c>
      <c r="CQ93" s="21">
        <f t="shared" si="46"/>
        <v>0</v>
      </c>
      <c r="CR93" s="21">
        <f t="shared" si="46"/>
        <v>0</v>
      </c>
      <c r="CS93" s="21">
        <f t="shared" si="46"/>
        <v>0</v>
      </c>
      <c r="CT93" s="21">
        <f t="shared" si="46"/>
        <v>0</v>
      </c>
      <c r="CU93" s="21">
        <f t="shared" si="46"/>
        <v>0</v>
      </c>
      <c r="CV93" s="21">
        <f t="shared" si="46"/>
        <v>0</v>
      </c>
      <c r="CW93" s="21">
        <f t="shared" si="46"/>
        <v>0</v>
      </c>
      <c r="CX93" s="21">
        <f t="shared" si="46"/>
        <v>0</v>
      </c>
      <c r="CY93" s="21">
        <f t="shared" si="46"/>
        <v>0</v>
      </c>
      <c r="CZ93" s="21">
        <f t="shared" si="46"/>
        <v>0</v>
      </c>
      <c r="DA93" s="21">
        <f t="shared" si="46"/>
        <v>0</v>
      </c>
      <c r="DB93" s="21">
        <f t="shared" si="46"/>
        <v>0</v>
      </c>
      <c r="DC93" s="21">
        <f t="shared" si="46"/>
        <v>0</v>
      </c>
      <c r="DD93" s="21">
        <f t="shared" si="46"/>
        <v>0</v>
      </c>
      <c r="DE93" s="21">
        <f t="shared" si="46"/>
        <v>0</v>
      </c>
      <c r="DF93" s="21">
        <f t="shared" si="46"/>
        <v>0</v>
      </c>
      <c r="DG93" s="21">
        <f t="shared" si="46"/>
        <v>0</v>
      </c>
      <c r="DH93" s="21">
        <f t="shared" si="46"/>
        <v>0</v>
      </c>
      <c r="DI93" s="21">
        <f t="shared" si="46"/>
        <v>0</v>
      </c>
      <c r="DJ93" s="21">
        <f t="shared" si="46"/>
        <v>0</v>
      </c>
      <c r="DK93" s="21">
        <f t="shared" si="46"/>
        <v>0</v>
      </c>
      <c r="DL93" s="21">
        <f t="shared" si="46"/>
        <v>0</v>
      </c>
      <c r="DM93" s="21">
        <f t="shared" si="46"/>
        <v>0</v>
      </c>
      <c r="DN93" s="21">
        <f t="shared" si="46"/>
        <v>0</v>
      </c>
      <c r="DO93" s="21">
        <f t="shared" si="46"/>
        <v>0</v>
      </c>
      <c r="DP93" s="21">
        <f t="shared" si="46"/>
        <v>0</v>
      </c>
      <c r="DQ93" s="21">
        <f t="shared" si="46"/>
        <v>0</v>
      </c>
      <c r="DR93" s="21">
        <f t="shared" si="46"/>
        <v>0</v>
      </c>
      <c r="DS93" s="21">
        <f t="shared" si="46"/>
        <v>0</v>
      </c>
      <c r="DT93" s="21">
        <f t="shared" si="46"/>
        <v>0</v>
      </c>
      <c r="DU93" s="21">
        <f t="shared" si="46"/>
        <v>0</v>
      </c>
      <c r="DV93" s="21">
        <f t="shared" si="46"/>
        <v>0</v>
      </c>
      <c r="DW93" s="21">
        <f t="shared" si="46"/>
        <v>0</v>
      </c>
      <c r="DX93" s="21">
        <f t="shared" si="46"/>
        <v>0</v>
      </c>
      <c r="DY93" s="21">
        <f t="shared" si="46"/>
        <v>0</v>
      </c>
      <c r="DZ93" s="21">
        <f t="shared" si="46"/>
        <v>0</v>
      </c>
      <c r="EA93" s="21">
        <f t="shared" ref="EA93:FX93" si="47">ROUND(EA31*2*$A$81,2)</f>
        <v>0</v>
      </c>
      <c r="EB93" s="21">
        <f t="shared" si="47"/>
        <v>0</v>
      </c>
      <c r="EC93" s="21">
        <f t="shared" si="47"/>
        <v>0</v>
      </c>
      <c r="ED93" s="21">
        <f t="shared" si="47"/>
        <v>0</v>
      </c>
      <c r="EE93" s="21">
        <f t="shared" si="47"/>
        <v>0</v>
      </c>
      <c r="EF93" s="21">
        <f t="shared" si="47"/>
        <v>0</v>
      </c>
      <c r="EG93" s="21">
        <f t="shared" si="47"/>
        <v>0</v>
      </c>
      <c r="EH93" s="21">
        <f t="shared" si="47"/>
        <v>0</v>
      </c>
      <c r="EI93" s="21">
        <f t="shared" si="47"/>
        <v>0</v>
      </c>
      <c r="EJ93" s="21">
        <f t="shared" si="47"/>
        <v>0</v>
      </c>
      <c r="EK93" s="21">
        <f t="shared" si="47"/>
        <v>0</v>
      </c>
      <c r="EL93" s="21">
        <f t="shared" si="47"/>
        <v>0</v>
      </c>
      <c r="EM93" s="21">
        <f t="shared" si="47"/>
        <v>0</v>
      </c>
      <c r="EN93" s="21">
        <f t="shared" si="47"/>
        <v>0</v>
      </c>
      <c r="EO93" s="21">
        <f t="shared" si="47"/>
        <v>0</v>
      </c>
      <c r="EP93" s="21">
        <f t="shared" si="47"/>
        <v>0</v>
      </c>
      <c r="EQ93" s="21">
        <f t="shared" si="47"/>
        <v>0</v>
      </c>
      <c r="ER93" s="21">
        <f t="shared" si="47"/>
        <v>0</v>
      </c>
      <c r="ES93" s="21">
        <f t="shared" si="47"/>
        <v>0</v>
      </c>
      <c r="ET93" s="21">
        <f t="shared" si="47"/>
        <v>0</v>
      </c>
      <c r="EU93" s="21">
        <f t="shared" si="47"/>
        <v>0</v>
      </c>
      <c r="EV93" s="21">
        <f t="shared" si="47"/>
        <v>0</v>
      </c>
      <c r="EW93" s="21">
        <f t="shared" si="47"/>
        <v>0</v>
      </c>
      <c r="EX93" s="21">
        <f t="shared" si="47"/>
        <v>0</v>
      </c>
      <c r="EY93" s="21">
        <f t="shared" si="47"/>
        <v>0</v>
      </c>
      <c r="EZ93" s="21">
        <f t="shared" si="47"/>
        <v>0</v>
      </c>
      <c r="FA93" s="21">
        <f t="shared" si="47"/>
        <v>0</v>
      </c>
      <c r="FB93" s="21">
        <f t="shared" si="47"/>
        <v>0</v>
      </c>
      <c r="FC93" s="21">
        <f t="shared" si="47"/>
        <v>0</v>
      </c>
      <c r="FD93" s="21">
        <f t="shared" si="47"/>
        <v>0</v>
      </c>
      <c r="FE93" s="21">
        <f t="shared" si="47"/>
        <v>0</v>
      </c>
      <c r="FF93" s="21">
        <f t="shared" si="47"/>
        <v>0</v>
      </c>
      <c r="FG93" s="21">
        <f t="shared" si="47"/>
        <v>0</v>
      </c>
      <c r="FH93" s="21">
        <f t="shared" si="47"/>
        <v>0</v>
      </c>
      <c r="FI93" s="21">
        <f t="shared" si="47"/>
        <v>0</v>
      </c>
      <c r="FJ93" s="21">
        <f t="shared" si="47"/>
        <v>0</v>
      </c>
      <c r="FK93" s="21">
        <f t="shared" si="47"/>
        <v>0</v>
      </c>
      <c r="FL93" s="21">
        <f t="shared" si="47"/>
        <v>0</v>
      </c>
      <c r="FM93" s="21">
        <f t="shared" si="47"/>
        <v>0</v>
      </c>
      <c r="FN93" s="21">
        <f t="shared" si="47"/>
        <v>0</v>
      </c>
      <c r="FO93" s="21">
        <f t="shared" si="47"/>
        <v>0</v>
      </c>
      <c r="FP93" s="21">
        <f t="shared" si="47"/>
        <v>0</v>
      </c>
      <c r="FQ93" s="21">
        <f t="shared" si="47"/>
        <v>0</v>
      </c>
      <c r="FR93" s="21">
        <f t="shared" si="47"/>
        <v>0</v>
      </c>
      <c r="FS93" s="21">
        <f t="shared" si="47"/>
        <v>0</v>
      </c>
      <c r="FT93" s="21">
        <f t="shared" si="47"/>
        <v>0</v>
      </c>
      <c r="FU93" s="21">
        <f t="shared" si="47"/>
        <v>0</v>
      </c>
      <c r="FV93" s="21">
        <f t="shared" si="47"/>
        <v>0</v>
      </c>
      <c r="FW93" s="21">
        <f t="shared" si="47"/>
        <v>0</v>
      </c>
      <c r="FX93" s="21">
        <f t="shared" si="47"/>
        <v>0</v>
      </c>
      <c r="FY93" s="21"/>
      <c r="FZ93" s="50">
        <f>SUM(C93:FY93)</f>
        <v>0</v>
      </c>
      <c r="GA93" s="20"/>
      <c r="GB93" s="21"/>
      <c r="GC93" s="21"/>
      <c r="GD93" s="21"/>
      <c r="GE93" s="21"/>
      <c r="GF93" s="7"/>
      <c r="GG93" s="7"/>
      <c r="GH93" s="18"/>
      <c r="GI93" s="18"/>
      <c r="GJ93" s="18"/>
      <c r="GK93" s="18"/>
      <c r="GL93" s="18"/>
      <c r="GM93" s="18"/>
      <c r="GN93" s="23"/>
      <c r="GO93" s="23"/>
    </row>
    <row r="94" spans="1:197" x14ac:dyDescent="0.35">
      <c r="A94" s="6" t="s">
        <v>568</v>
      </c>
      <c r="B94" s="7" t="s">
        <v>569</v>
      </c>
      <c r="C94" s="30">
        <f t="shared" ref="C94:BN94" si="48">IF(AND((C88+C91+C92+C93)&lt;50,(C12=0)),50,(C88+C91+C92+C93))</f>
        <v>6387</v>
      </c>
      <c r="D94" s="30">
        <f t="shared" si="48"/>
        <v>38741.200000000004</v>
      </c>
      <c r="E94" s="30">
        <f t="shared" si="48"/>
        <v>6031.66</v>
      </c>
      <c r="F94" s="30">
        <f t="shared" si="48"/>
        <v>21913.3</v>
      </c>
      <c r="G94" s="30">
        <f t="shared" si="48"/>
        <v>1548.5</v>
      </c>
      <c r="H94" s="30">
        <f t="shared" si="48"/>
        <v>1110</v>
      </c>
      <c r="I94" s="30">
        <f t="shared" si="48"/>
        <v>8309.48</v>
      </c>
      <c r="J94" s="30">
        <f t="shared" si="48"/>
        <v>2101.4</v>
      </c>
      <c r="K94" s="30">
        <f t="shared" si="48"/>
        <v>270</v>
      </c>
      <c r="L94" s="30">
        <f t="shared" si="48"/>
        <v>2169.1</v>
      </c>
      <c r="M94" s="30">
        <f t="shared" si="48"/>
        <v>1002.8</v>
      </c>
      <c r="N94" s="30">
        <f t="shared" si="48"/>
        <v>50763.64</v>
      </c>
      <c r="O94" s="30">
        <f t="shared" si="48"/>
        <v>13126.5</v>
      </c>
      <c r="P94" s="30">
        <f t="shared" si="48"/>
        <v>347</v>
      </c>
      <c r="Q94" s="30">
        <f t="shared" si="48"/>
        <v>37757.26</v>
      </c>
      <c r="R94" s="30">
        <f t="shared" si="48"/>
        <v>505</v>
      </c>
      <c r="S94" s="30">
        <f t="shared" si="48"/>
        <v>1600.3</v>
      </c>
      <c r="T94" s="30">
        <f t="shared" si="48"/>
        <v>162.80000000000001</v>
      </c>
      <c r="U94" s="30">
        <f t="shared" si="48"/>
        <v>51.7</v>
      </c>
      <c r="V94" s="30">
        <f t="shared" si="48"/>
        <v>260.58</v>
      </c>
      <c r="W94" s="30">
        <f t="shared" si="48"/>
        <v>207.88</v>
      </c>
      <c r="X94" s="30">
        <f t="shared" si="48"/>
        <v>50</v>
      </c>
      <c r="Y94" s="30">
        <f t="shared" si="48"/>
        <v>436.7</v>
      </c>
      <c r="Z94" s="30">
        <f t="shared" si="48"/>
        <v>229.5</v>
      </c>
      <c r="AA94" s="30">
        <f t="shared" si="48"/>
        <v>30632.400000000001</v>
      </c>
      <c r="AB94" s="30">
        <f t="shared" si="48"/>
        <v>27139.96</v>
      </c>
      <c r="AC94" s="30">
        <f t="shared" si="48"/>
        <v>932.5</v>
      </c>
      <c r="AD94" s="30">
        <f t="shared" si="48"/>
        <v>1409.58</v>
      </c>
      <c r="AE94" s="30">
        <f t="shared" si="48"/>
        <v>94</v>
      </c>
      <c r="AF94" s="30">
        <f t="shared" si="48"/>
        <v>172</v>
      </c>
      <c r="AG94" s="30">
        <f t="shared" si="48"/>
        <v>609.79999999999995</v>
      </c>
      <c r="AH94" s="30">
        <f t="shared" si="48"/>
        <v>977.5</v>
      </c>
      <c r="AI94" s="30">
        <f t="shared" si="48"/>
        <v>400</v>
      </c>
      <c r="AJ94" s="30">
        <f t="shared" si="48"/>
        <v>166</v>
      </c>
      <c r="AK94" s="30">
        <f t="shared" si="48"/>
        <v>170.4</v>
      </c>
      <c r="AL94" s="30">
        <f t="shared" si="48"/>
        <v>282</v>
      </c>
      <c r="AM94" s="30">
        <f t="shared" si="48"/>
        <v>371.8</v>
      </c>
      <c r="AN94" s="30">
        <f t="shared" si="48"/>
        <v>314.3</v>
      </c>
      <c r="AO94" s="30">
        <f t="shared" si="48"/>
        <v>4244.8600000000006</v>
      </c>
      <c r="AP94" s="30">
        <f t="shared" si="48"/>
        <v>83062.98</v>
      </c>
      <c r="AQ94" s="30">
        <f t="shared" si="48"/>
        <v>236.8</v>
      </c>
      <c r="AR94" s="30">
        <f t="shared" si="48"/>
        <v>61562.759999999995</v>
      </c>
      <c r="AS94" s="30">
        <f t="shared" si="48"/>
        <v>6595.4000000000005</v>
      </c>
      <c r="AT94" s="30">
        <f t="shared" si="48"/>
        <v>2395.4</v>
      </c>
      <c r="AU94" s="30">
        <f t="shared" si="48"/>
        <v>305.5</v>
      </c>
      <c r="AV94" s="30">
        <f t="shared" si="48"/>
        <v>307.5</v>
      </c>
      <c r="AW94" s="30">
        <f t="shared" si="48"/>
        <v>254.8</v>
      </c>
      <c r="AX94" s="30">
        <f t="shared" si="48"/>
        <v>66.3</v>
      </c>
      <c r="AY94" s="30">
        <f t="shared" si="48"/>
        <v>420.3</v>
      </c>
      <c r="AZ94" s="30">
        <f t="shared" si="48"/>
        <v>12262.039999999999</v>
      </c>
      <c r="BA94" s="30">
        <f t="shared" si="48"/>
        <v>8927.2999999999993</v>
      </c>
      <c r="BB94" s="30">
        <f t="shared" si="48"/>
        <v>7555.48</v>
      </c>
      <c r="BC94" s="30">
        <f t="shared" si="48"/>
        <v>25280.82</v>
      </c>
      <c r="BD94" s="30">
        <f t="shared" si="48"/>
        <v>3630</v>
      </c>
      <c r="BE94" s="30">
        <f t="shared" si="48"/>
        <v>1259.2</v>
      </c>
      <c r="BF94" s="30">
        <f t="shared" si="48"/>
        <v>24501.18</v>
      </c>
      <c r="BG94" s="30">
        <f t="shared" si="48"/>
        <v>899.7</v>
      </c>
      <c r="BH94" s="30">
        <f t="shared" si="48"/>
        <v>549.79999999999995</v>
      </c>
      <c r="BI94" s="30">
        <f t="shared" si="48"/>
        <v>257.10000000000002</v>
      </c>
      <c r="BJ94" s="30">
        <f t="shared" si="48"/>
        <v>6279.26</v>
      </c>
      <c r="BK94" s="30">
        <f t="shared" si="48"/>
        <v>20326.400000000001</v>
      </c>
      <c r="BL94" s="30">
        <f t="shared" si="48"/>
        <v>90.2</v>
      </c>
      <c r="BM94" s="30">
        <f t="shared" si="48"/>
        <v>416</v>
      </c>
      <c r="BN94" s="30">
        <f t="shared" si="48"/>
        <v>3147.58</v>
      </c>
      <c r="BO94" s="30">
        <f t="shared" ref="BO94:DZ94" si="49">IF(AND((BO88+BO91+BO92+BO93)&lt;50,(BO12=0)),50,(BO88+BO91+BO92+BO93))</f>
        <v>1284.7</v>
      </c>
      <c r="BP94" s="30">
        <f t="shared" si="49"/>
        <v>169.6</v>
      </c>
      <c r="BQ94" s="30">
        <f t="shared" si="49"/>
        <v>5969.1</v>
      </c>
      <c r="BR94" s="30">
        <f t="shared" si="49"/>
        <v>4499.58</v>
      </c>
      <c r="BS94" s="30">
        <f t="shared" si="49"/>
        <v>1116.0999999999999</v>
      </c>
      <c r="BT94" s="30">
        <f t="shared" si="49"/>
        <v>385.6</v>
      </c>
      <c r="BU94" s="30">
        <f t="shared" si="49"/>
        <v>415</v>
      </c>
      <c r="BV94" s="30">
        <f t="shared" si="49"/>
        <v>1232.5999999999999</v>
      </c>
      <c r="BW94" s="30">
        <f t="shared" si="49"/>
        <v>1992.8600000000001</v>
      </c>
      <c r="BX94" s="30">
        <f t="shared" si="49"/>
        <v>69.2</v>
      </c>
      <c r="BY94" s="30">
        <f t="shared" si="49"/>
        <v>459.3</v>
      </c>
      <c r="BZ94" s="30">
        <f t="shared" si="49"/>
        <v>203.7</v>
      </c>
      <c r="CA94" s="30">
        <f t="shared" si="49"/>
        <v>150.6</v>
      </c>
      <c r="CB94" s="30">
        <f t="shared" si="49"/>
        <v>73777.37999999999</v>
      </c>
      <c r="CC94" s="30">
        <f t="shared" si="49"/>
        <v>188</v>
      </c>
      <c r="CD94" s="30">
        <f t="shared" si="49"/>
        <v>211.34</v>
      </c>
      <c r="CE94" s="30">
        <f t="shared" si="49"/>
        <v>151.80000000000001</v>
      </c>
      <c r="CF94" s="30">
        <f t="shared" si="49"/>
        <v>114.9</v>
      </c>
      <c r="CG94" s="30">
        <f t="shared" si="49"/>
        <v>201.5</v>
      </c>
      <c r="CH94" s="30">
        <f t="shared" si="49"/>
        <v>100.2</v>
      </c>
      <c r="CI94" s="30">
        <f t="shared" si="49"/>
        <v>697.5</v>
      </c>
      <c r="CJ94" s="30">
        <f t="shared" si="49"/>
        <v>894.7</v>
      </c>
      <c r="CK94" s="30">
        <f t="shared" si="49"/>
        <v>4929.9399999999996</v>
      </c>
      <c r="CL94" s="30">
        <f t="shared" si="49"/>
        <v>1270.76</v>
      </c>
      <c r="CM94" s="30">
        <f t="shared" si="49"/>
        <v>706.2</v>
      </c>
      <c r="CN94" s="30">
        <f t="shared" si="49"/>
        <v>31786.84</v>
      </c>
      <c r="CO94" s="30">
        <f t="shared" si="49"/>
        <v>14464.1</v>
      </c>
      <c r="CP94" s="30">
        <f t="shared" si="49"/>
        <v>964.74</v>
      </c>
      <c r="CQ94" s="30">
        <f t="shared" si="49"/>
        <v>771</v>
      </c>
      <c r="CR94" s="30">
        <f t="shared" si="49"/>
        <v>233.2</v>
      </c>
      <c r="CS94" s="30">
        <f t="shared" si="49"/>
        <v>301.60000000000002</v>
      </c>
      <c r="CT94" s="30">
        <f t="shared" si="49"/>
        <v>103.8</v>
      </c>
      <c r="CU94" s="30">
        <f t="shared" si="49"/>
        <v>74.400000000000006</v>
      </c>
      <c r="CV94" s="30">
        <f t="shared" si="49"/>
        <v>50</v>
      </c>
      <c r="CW94" s="30">
        <f t="shared" si="49"/>
        <v>206</v>
      </c>
      <c r="CX94" s="30">
        <f t="shared" si="49"/>
        <v>462.5</v>
      </c>
      <c r="CY94" s="30">
        <f t="shared" si="49"/>
        <v>50</v>
      </c>
      <c r="CZ94" s="30">
        <f t="shared" si="49"/>
        <v>1843.3</v>
      </c>
      <c r="DA94" s="30">
        <f t="shared" si="49"/>
        <v>198.5</v>
      </c>
      <c r="DB94" s="30">
        <f t="shared" si="49"/>
        <v>320.5</v>
      </c>
      <c r="DC94" s="30">
        <f t="shared" si="49"/>
        <v>183</v>
      </c>
      <c r="DD94" s="30">
        <f t="shared" si="49"/>
        <v>156</v>
      </c>
      <c r="DE94" s="30">
        <f t="shared" si="49"/>
        <v>297.89999999999998</v>
      </c>
      <c r="DF94" s="30">
        <f t="shared" si="49"/>
        <v>21022.12</v>
      </c>
      <c r="DG94" s="30">
        <f t="shared" si="49"/>
        <v>104</v>
      </c>
      <c r="DH94" s="30">
        <f t="shared" si="49"/>
        <v>1860.6</v>
      </c>
      <c r="DI94" s="30">
        <f t="shared" si="49"/>
        <v>2478.3399999999997</v>
      </c>
      <c r="DJ94" s="30">
        <f t="shared" si="49"/>
        <v>638.5</v>
      </c>
      <c r="DK94" s="30">
        <f t="shared" si="49"/>
        <v>500</v>
      </c>
      <c r="DL94" s="30">
        <f t="shared" si="49"/>
        <v>5720.38</v>
      </c>
      <c r="DM94" s="30">
        <f t="shared" si="49"/>
        <v>232.78</v>
      </c>
      <c r="DN94" s="30">
        <f t="shared" si="49"/>
        <v>1318</v>
      </c>
      <c r="DO94" s="30">
        <f t="shared" si="49"/>
        <v>3247</v>
      </c>
      <c r="DP94" s="30">
        <f t="shared" si="49"/>
        <v>198.3</v>
      </c>
      <c r="DQ94" s="30">
        <f t="shared" si="49"/>
        <v>834</v>
      </c>
      <c r="DR94" s="30">
        <f t="shared" si="49"/>
        <v>1343.6</v>
      </c>
      <c r="DS94" s="30">
        <f t="shared" si="49"/>
        <v>639</v>
      </c>
      <c r="DT94" s="30">
        <f t="shared" si="49"/>
        <v>175</v>
      </c>
      <c r="DU94" s="30">
        <f t="shared" si="49"/>
        <v>361</v>
      </c>
      <c r="DV94" s="30">
        <f t="shared" si="49"/>
        <v>214</v>
      </c>
      <c r="DW94" s="30">
        <f t="shared" si="49"/>
        <v>307.7</v>
      </c>
      <c r="DX94" s="30">
        <f t="shared" si="49"/>
        <v>164.2</v>
      </c>
      <c r="DY94" s="30">
        <f t="shared" si="49"/>
        <v>305.3</v>
      </c>
      <c r="DZ94" s="30">
        <f t="shared" si="49"/>
        <v>714.4</v>
      </c>
      <c r="EA94" s="30">
        <f t="shared" ref="EA94:FX94" si="50">IF(AND((EA88+EA91+EA92+EA93)&lt;50,(EA12=0)),50,(EA88+EA91+EA92+EA93))</f>
        <v>529.29999999999995</v>
      </c>
      <c r="EB94" s="30">
        <f t="shared" si="50"/>
        <v>552.1</v>
      </c>
      <c r="EC94" s="30">
        <f t="shared" si="50"/>
        <v>295.10000000000002</v>
      </c>
      <c r="ED94" s="30">
        <f t="shared" si="50"/>
        <v>1562.4</v>
      </c>
      <c r="EE94" s="30">
        <f t="shared" si="50"/>
        <v>190.2</v>
      </c>
      <c r="EF94" s="30">
        <f t="shared" si="50"/>
        <v>1402.7</v>
      </c>
      <c r="EG94" s="30">
        <f t="shared" si="50"/>
        <v>248.9</v>
      </c>
      <c r="EH94" s="30">
        <f t="shared" si="50"/>
        <v>247</v>
      </c>
      <c r="EI94" s="30">
        <f t="shared" si="50"/>
        <v>14166.4</v>
      </c>
      <c r="EJ94" s="30">
        <f t="shared" si="50"/>
        <v>10053.98</v>
      </c>
      <c r="EK94" s="30">
        <f t="shared" si="50"/>
        <v>682.8</v>
      </c>
      <c r="EL94" s="30">
        <f t="shared" si="50"/>
        <v>474.5</v>
      </c>
      <c r="EM94" s="30">
        <f t="shared" si="50"/>
        <v>383.9</v>
      </c>
      <c r="EN94" s="30">
        <f t="shared" si="50"/>
        <v>924.8</v>
      </c>
      <c r="EO94" s="30">
        <f t="shared" si="50"/>
        <v>314.2</v>
      </c>
      <c r="EP94" s="30">
        <f t="shared" si="50"/>
        <v>419.7</v>
      </c>
      <c r="EQ94" s="30">
        <f t="shared" si="50"/>
        <v>2658.9</v>
      </c>
      <c r="ER94" s="30">
        <f t="shared" si="50"/>
        <v>316</v>
      </c>
      <c r="ES94" s="30">
        <f t="shared" si="50"/>
        <v>181.38</v>
      </c>
      <c r="ET94" s="30">
        <f t="shared" si="50"/>
        <v>191.2</v>
      </c>
      <c r="EU94" s="30">
        <f t="shared" si="50"/>
        <v>572.6</v>
      </c>
      <c r="EV94" s="30">
        <f t="shared" si="50"/>
        <v>73.8</v>
      </c>
      <c r="EW94" s="30">
        <f t="shared" si="50"/>
        <v>839</v>
      </c>
      <c r="EX94" s="30">
        <f t="shared" si="50"/>
        <v>169.3</v>
      </c>
      <c r="EY94" s="30">
        <f t="shared" si="50"/>
        <v>214</v>
      </c>
      <c r="EZ94" s="30">
        <f t="shared" si="50"/>
        <v>128.5</v>
      </c>
      <c r="FA94" s="30">
        <f t="shared" si="50"/>
        <v>3445.6</v>
      </c>
      <c r="FB94" s="30">
        <f t="shared" si="50"/>
        <v>295.5</v>
      </c>
      <c r="FC94" s="30">
        <f t="shared" si="50"/>
        <v>1954.72</v>
      </c>
      <c r="FD94" s="30">
        <f t="shared" si="50"/>
        <v>404.3</v>
      </c>
      <c r="FE94" s="30">
        <f t="shared" si="50"/>
        <v>83.4</v>
      </c>
      <c r="FF94" s="30">
        <f t="shared" si="50"/>
        <v>195.4</v>
      </c>
      <c r="FG94" s="30">
        <f t="shared" si="50"/>
        <v>126.8</v>
      </c>
      <c r="FH94" s="30">
        <f t="shared" si="50"/>
        <v>69.7</v>
      </c>
      <c r="FI94" s="30">
        <f t="shared" si="50"/>
        <v>1739.1</v>
      </c>
      <c r="FJ94" s="30">
        <f t="shared" si="50"/>
        <v>2033</v>
      </c>
      <c r="FK94" s="30">
        <f t="shared" si="50"/>
        <v>2573.5</v>
      </c>
      <c r="FL94" s="30">
        <f t="shared" si="50"/>
        <v>8294</v>
      </c>
      <c r="FM94" s="30">
        <f t="shared" si="50"/>
        <v>3881</v>
      </c>
      <c r="FN94" s="30">
        <f t="shared" si="50"/>
        <v>21869.360000000001</v>
      </c>
      <c r="FO94" s="30">
        <f t="shared" si="50"/>
        <v>1088.0999999999999</v>
      </c>
      <c r="FP94" s="30">
        <f t="shared" si="50"/>
        <v>2280</v>
      </c>
      <c r="FQ94" s="30">
        <f t="shared" si="50"/>
        <v>986.9</v>
      </c>
      <c r="FR94" s="30">
        <f t="shared" si="50"/>
        <v>169.4</v>
      </c>
      <c r="FS94" s="30">
        <f t="shared" si="50"/>
        <v>179.9</v>
      </c>
      <c r="FT94" s="30">
        <f t="shared" si="50"/>
        <v>59</v>
      </c>
      <c r="FU94" s="30">
        <f t="shared" si="50"/>
        <v>813.7</v>
      </c>
      <c r="FV94" s="30">
        <f t="shared" si="50"/>
        <v>782</v>
      </c>
      <c r="FW94" s="30">
        <f t="shared" si="50"/>
        <v>159.19999999999999</v>
      </c>
      <c r="FX94" s="30">
        <f t="shared" si="50"/>
        <v>57.2</v>
      </c>
      <c r="FY94" s="21"/>
      <c r="FZ94" s="21">
        <f t="shared" ref="FZ94:FZ101" si="51">SUM(C94:FX94)</f>
        <v>820961.39999999932</v>
      </c>
      <c r="GA94" s="20"/>
      <c r="GB94" s="21"/>
      <c r="GC94" s="21"/>
      <c r="GD94" s="21"/>
      <c r="GE94" s="21"/>
      <c r="GF94" s="7"/>
      <c r="GG94" s="7"/>
      <c r="GH94" s="18"/>
      <c r="GI94" s="18"/>
      <c r="GJ94" s="18"/>
      <c r="GK94" s="18"/>
      <c r="GL94" s="18"/>
      <c r="GM94" s="18"/>
      <c r="GN94" s="23"/>
      <c r="GO94" s="23"/>
    </row>
    <row r="95" spans="1:197" x14ac:dyDescent="0.35">
      <c r="A95" s="6" t="s">
        <v>570</v>
      </c>
      <c r="B95" s="7" t="s">
        <v>571</v>
      </c>
      <c r="C95" s="21">
        <f t="shared" ref="C95:BN95" si="52">C13</f>
        <v>2</v>
      </c>
      <c r="D95" s="21">
        <f t="shared" si="52"/>
        <v>36.5</v>
      </c>
      <c r="E95" s="21">
        <f t="shared" si="52"/>
        <v>0</v>
      </c>
      <c r="F95" s="21">
        <f t="shared" si="52"/>
        <v>4</v>
      </c>
      <c r="G95" s="21">
        <f t="shared" si="52"/>
        <v>2</v>
      </c>
      <c r="H95" s="21">
        <f t="shared" si="52"/>
        <v>2</v>
      </c>
      <c r="I95" s="21">
        <f t="shared" si="52"/>
        <v>16.5</v>
      </c>
      <c r="J95" s="21">
        <f t="shared" si="52"/>
        <v>0</v>
      </c>
      <c r="K95" s="21">
        <f t="shared" si="52"/>
        <v>0</v>
      </c>
      <c r="L95" s="21">
        <f t="shared" si="52"/>
        <v>23.5</v>
      </c>
      <c r="M95" s="21">
        <f t="shared" si="52"/>
        <v>6</v>
      </c>
      <c r="N95" s="21">
        <f t="shared" si="52"/>
        <v>145.5</v>
      </c>
      <c r="O95" s="21">
        <f t="shared" si="52"/>
        <v>63</v>
      </c>
      <c r="P95" s="21">
        <f t="shared" si="52"/>
        <v>0</v>
      </c>
      <c r="Q95" s="21">
        <f t="shared" si="52"/>
        <v>148</v>
      </c>
      <c r="R95" s="21">
        <f t="shared" si="52"/>
        <v>2</v>
      </c>
      <c r="S95" s="21">
        <f t="shared" si="52"/>
        <v>0</v>
      </c>
      <c r="T95" s="21">
        <f t="shared" si="52"/>
        <v>0</v>
      </c>
      <c r="U95" s="21">
        <f t="shared" si="52"/>
        <v>0</v>
      </c>
      <c r="V95" s="21">
        <f t="shared" si="52"/>
        <v>0</v>
      </c>
      <c r="W95" s="21">
        <f t="shared" si="52"/>
        <v>1</v>
      </c>
      <c r="X95" s="21">
        <f t="shared" si="52"/>
        <v>0</v>
      </c>
      <c r="Y95" s="21">
        <f t="shared" si="52"/>
        <v>0</v>
      </c>
      <c r="Z95" s="21">
        <f t="shared" si="52"/>
        <v>1</v>
      </c>
      <c r="AA95" s="21">
        <f t="shared" si="52"/>
        <v>66.5</v>
      </c>
      <c r="AB95" s="21">
        <f t="shared" si="52"/>
        <v>50.5</v>
      </c>
      <c r="AC95" s="21">
        <f t="shared" si="52"/>
        <v>0</v>
      </c>
      <c r="AD95" s="21">
        <f t="shared" si="52"/>
        <v>2</v>
      </c>
      <c r="AE95" s="21">
        <f t="shared" si="52"/>
        <v>0</v>
      </c>
      <c r="AF95" s="21">
        <f t="shared" si="52"/>
        <v>0</v>
      </c>
      <c r="AG95" s="21">
        <f t="shared" si="52"/>
        <v>2.5</v>
      </c>
      <c r="AH95" s="21">
        <f t="shared" si="52"/>
        <v>0</v>
      </c>
      <c r="AI95" s="21">
        <f t="shared" si="52"/>
        <v>0</v>
      </c>
      <c r="AJ95" s="21">
        <f t="shared" si="52"/>
        <v>0</v>
      </c>
      <c r="AK95" s="21">
        <f t="shared" si="52"/>
        <v>0</v>
      </c>
      <c r="AL95" s="21">
        <f t="shared" si="52"/>
        <v>0</v>
      </c>
      <c r="AM95" s="21">
        <f t="shared" si="52"/>
        <v>0</v>
      </c>
      <c r="AN95" s="21">
        <f t="shared" si="52"/>
        <v>0</v>
      </c>
      <c r="AO95" s="21">
        <f t="shared" si="52"/>
        <v>4</v>
      </c>
      <c r="AP95" s="21">
        <f t="shared" si="52"/>
        <v>202</v>
      </c>
      <c r="AQ95" s="21">
        <f t="shared" si="52"/>
        <v>1</v>
      </c>
      <c r="AR95" s="21">
        <f t="shared" si="52"/>
        <v>79</v>
      </c>
      <c r="AS95" s="21">
        <f t="shared" si="52"/>
        <v>22</v>
      </c>
      <c r="AT95" s="21">
        <f t="shared" si="52"/>
        <v>6</v>
      </c>
      <c r="AU95" s="21">
        <f t="shared" si="52"/>
        <v>0</v>
      </c>
      <c r="AV95" s="21">
        <f t="shared" si="52"/>
        <v>0</v>
      </c>
      <c r="AW95" s="21">
        <f t="shared" si="52"/>
        <v>1</v>
      </c>
      <c r="AX95" s="21">
        <f t="shared" si="52"/>
        <v>0</v>
      </c>
      <c r="AY95" s="21">
        <f t="shared" si="52"/>
        <v>4</v>
      </c>
      <c r="AZ95" s="21">
        <f t="shared" si="52"/>
        <v>0</v>
      </c>
      <c r="BA95" s="21">
        <f t="shared" si="52"/>
        <v>7</v>
      </c>
      <c r="BB95" s="21">
        <f t="shared" si="52"/>
        <v>14</v>
      </c>
      <c r="BC95" s="21">
        <f t="shared" si="52"/>
        <v>26.5</v>
      </c>
      <c r="BD95" s="21">
        <f t="shared" si="52"/>
        <v>5</v>
      </c>
      <c r="BE95" s="21">
        <f t="shared" si="52"/>
        <v>0</v>
      </c>
      <c r="BF95" s="21">
        <f t="shared" si="52"/>
        <v>36</v>
      </c>
      <c r="BG95" s="21">
        <f t="shared" si="52"/>
        <v>0</v>
      </c>
      <c r="BH95" s="21">
        <f t="shared" si="52"/>
        <v>13.5</v>
      </c>
      <c r="BI95" s="21">
        <f t="shared" si="52"/>
        <v>0</v>
      </c>
      <c r="BJ95" s="21">
        <f t="shared" si="52"/>
        <v>24</v>
      </c>
      <c r="BK95" s="21">
        <f t="shared" si="52"/>
        <v>129.5</v>
      </c>
      <c r="BL95" s="21">
        <f t="shared" si="52"/>
        <v>6.5</v>
      </c>
      <c r="BM95" s="21">
        <f t="shared" si="52"/>
        <v>4</v>
      </c>
      <c r="BN95" s="21">
        <f t="shared" si="52"/>
        <v>55</v>
      </c>
      <c r="BO95" s="21">
        <f t="shared" ref="BO95:DZ95" si="53">BO13</f>
        <v>2.5</v>
      </c>
      <c r="BP95" s="21">
        <f t="shared" si="53"/>
        <v>0</v>
      </c>
      <c r="BQ95" s="21">
        <f t="shared" si="53"/>
        <v>1.5</v>
      </c>
      <c r="BR95" s="21">
        <f t="shared" si="53"/>
        <v>0</v>
      </c>
      <c r="BS95" s="21">
        <f t="shared" si="53"/>
        <v>0</v>
      </c>
      <c r="BT95" s="21">
        <f t="shared" si="53"/>
        <v>1</v>
      </c>
      <c r="BU95" s="21">
        <f t="shared" si="53"/>
        <v>2</v>
      </c>
      <c r="BV95" s="21">
        <f t="shared" si="53"/>
        <v>0</v>
      </c>
      <c r="BW95" s="21">
        <f t="shared" si="53"/>
        <v>0</v>
      </c>
      <c r="BX95" s="21">
        <f t="shared" si="53"/>
        <v>0</v>
      </c>
      <c r="BY95" s="21">
        <f t="shared" si="53"/>
        <v>0</v>
      </c>
      <c r="BZ95" s="21">
        <f t="shared" si="53"/>
        <v>0</v>
      </c>
      <c r="CA95" s="21">
        <f t="shared" si="53"/>
        <v>0</v>
      </c>
      <c r="CB95" s="21">
        <f t="shared" si="53"/>
        <v>212</v>
      </c>
      <c r="CC95" s="21">
        <f t="shared" si="53"/>
        <v>0</v>
      </c>
      <c r="CD95" s="21">
        <f t="shared" si="53"/>
        <v>0</v>
      </c>
      <c r="CE95" s="21">
        <f t="shared" si="53"/>
        <v>0</v>
      </c>
      <c r="CF95" s="21">
        <f t="shared" si="53"/>
        <v>0</v>
      </c>
      <c r="CG95" s="21">
        <f t="shared" si="53"/>
        <v>0</v>
      </c>
      <c r="CH95" s="21">
        <f t="shared" si="53"/>
        <v>0</v>
      </c>
      <c r="CI95" s="21">
        <f t="shared" si="53"/>
        <v>0</v>
      </c>
      <c r="CJ95" s="21">
        <f t="shared" si="53"/>
        <v>2</v>
      </c>
      <c r="CK95" s="21">
        <f t="shared" si="53"/>
        <v>0</v>
      </c>
      <c r="CL95" s="21">
        <f t="shared" si="53"/>
        <v>3</v>
      </c>
      <c r="CM95" s="21">
        <f t="shared" si="53"/>
        <v>1</v>
      </c>
      <c r="CN95" s="21">
        <f t="shared" si="53"/>
        <v>183</v>
      </c>
      <c r="CO95" s="21">
        <f t="shared" si="53"/>
        <v>75.5</v>
      </c>
      <c r="CP95" s="21">
        <f t="shared" si="53"/>
        <v>7</v>
      </c>
      <c r="CQ95" s="21">
        <f t="shared" si="53"/>
        <v>2</v>
      </c>
      <c r="CR95" s="21">
        <f t="shared" si="53"/>
        <v>0</v>
      </c>
      <c r="CS95" s="21">
        <f t="shared" si="53"/>
        <v>0</v>
      </c>
      <c r="CT95" s="21">
        <f t="shared" si="53"/>
        <v>0</v>
      </c>
      <c r="CU95" s="21">
        <f t="shared" si="53"/>
        <v>1</v>
      </c>
      <c r="CV95" s="21">
        <f t="shared" si="53"/>
        <v>0</v>
      </c>
      <c r="CW95" s="21">
        <f t="shared" si="53"/>
        <v>0</v>
      </c>
      <c r="CX95" s="21">
        <f t="shared" si="53"/>
        <v>0</v>
      </c>
      <c r="CY95" s="21">
        <f t="shared" si="53"/>
        <v>0</v>
      </c>
      <c r="CZ95" s="21">
        <f t="shared" si="53"/>
        <v>0</v>
      </c>
      <c r="DA95" s="21">
        <f t="shared" si="53"/>
        <v>1</v>
      </c>
      <c r="DB95" s="21">
        <f t="shared" si="53"/>
        <v>0</v>
      </c>
      <c r="DC95" s="21">
        <f t="shared" si="53"/>
        <v>0</v>
      </c>
      <c r="DD95" s="21">
        <f t="shared" si="53"/>
        <v>0</v>
      </c>
      <c r="DE95" s="21">
        <f t="shared" si="53"/>
        <v>0</v>
      </c>
      <c r="DF95" s="21">
        <f t="shared" si="53"/>
        <v>43.5</v>
      </c>
      <c r="DG95" s="21">
        <f t="shared" si="53"/>
        <v>0</v>
      </c>
      <c r="DH95" s="21">
        <f t="shared" si="53"/>
        <v>0</v>
      </c>
      <c r="DI95" s="21">
        <f t="shared" si="53"/>
        <v>4.5</v>
      </c>
      <c r="DJ95" s="21">
        <f t="shared" si="53"/>
        <v>0</v>
      </c>
      <c r="DK95" s="21">
        <f t="shared" si="53"/>
        <v>0</v>
      </c>
      <c r="DL95" s="21">
        <f t="shared" si="53"/>
        <v>6</v>
      </c>
      <c r="DM95" s="21">
        <f t="shared" si="53"/>
        <v>0</v>
      </c>
      <c r="DN95" s="21">
        <f t="shared" si="53"/>
        <v>2</v>
      </c>
      <c r="DO95" s="21">
        <f t="shared" si="53"/>
        <v>1</v>
      </c>
      <c r="DP95" s="21">
        <f t="shared" si="53"/>
        <v>0</v>
      </c>
      <c r="DQ95" s="21">
        <f t="shared" si="53"/>
        <v>0</v>
      </c>
      <c r="DR95" s="21">
        <f t="shared" si="53"/>
        <v>0</v>
      </c>
      <c r="DS95" s="21">
        <f t="shared" si="53"/>
        <v>0</v>
      </c>
      <c r="DT95" s="21">
        <f t="shared" si="53"/>
        <v>0</v>
      </c>
      <c r="DU95" s="21">
        <f t="shared" si="53"/>
        <v>0</v>
      </c>
      <c r="DV95" s="21">
        <f t="shared" si="53"/>
        <v>0</v>
      </c>
      <c r="DW95" s="21">
        <f t="shared" si="53"/>
        <v>0</v>
      </c>
      <c r="DX95" s="21">
        <f t="shared" si="53"/>
        <v>0</v>
      </c>
      <c r="DY95" s="21">
        <f t="shared" si="53"/>
        <v>0</v>
      </c>
      <c r="DZ95" s="21">
        <f t="shared" si="53"/>
        <v>2</v>
      </c>
      <c r="EA95" s="21">
        <f t="shared" ref="EA95:FX95" si="54">EA13</f>
        <v>2</v>
      </c>
      <c r="EB95" s="21">
        <f t="shared" si="54"/>
        <v>0</v>
      </c>
      <c r="EC95" s="21">
        <f t="shared" si="54"/>
        <v>2</v>
      </c>
      <c r="ED95" s="21">
        <f t="shared" si="54"/>
        <v>0</v>
      </c>
      <c r="EE95" s="21">
        <f t="shared" si="54"/>
        <v>0</v>
      </c>
      <c r="EF95" s="21">
        <f t="shared" si="54"/>
        <v>2</v>
      </c>
      <c r="EG95" s="21">
        <f t="shared" si="54"/>
        <v>1</v>
      </c>
      <c r="EH95" s="21">
        <f t="shared" si="54"/>
        <v>1</v>
      </c>
      <c r="EI95" s="21">
        <f t="shared" si="54"/>
        <v>12.5</v>
      </c>
      <c r="EJ95" s="21">
        <f t="shared" si="54"/>
        <v>32</v>
      </c>
      <c r="EK95" s="21">
        <f t="shared" si="54"/>
        <v>0</v>
      </c>
      <c r="EL95" s="21">
        <f t="shared" si="54"/>
        <v>0</v>
      </c>
      <c r="EM95" s="21">
        <f t="shared" si="54"/>
        <v>1</v>
      </c>
      <c r="EN95" s="21">
        <f t="shared" si="54"/>
        <v>0</v>
      </c>
      <c r="EO95" s="21">
        <f t="shared" si="54"/>
        <v>0</v>
      </c>
      <c r="EP95" s="21">
        <f t="shared" si="54"/>
        <v>0</v>
      </c>
      <c r="EQ95" s="21">
        <f t="shared" si="54"/>
        <v>0</v>
      </c>
      <c r="ER95" s="21">
        <f t="shared" si="54"/>
        <v>0</v>
      </c>
      <c r="ES95" s="21">
        <f t="shared" si="54"/>
        <v>0</v>
      </c>
      <c r="ET95" s="21">
        <f t="shared" si="54"/>
        <v>0</v>
      </c>
      <c r="EU95" s="21">
        <f t="shared" si="54"/>
        <v>2</v>
      </c>
      <c r="EV95" s="21">
        <f t="shared" si="54"/>
        <v>5</v>
      </c>
      <c r="EW95" s="21">
        <f t="shared" si="54"/>
        <v>0</v>
      </c>
      <c r="EX95" s="21">
        <f t="shared" si="54"/>
        <v>0</v>
      </c>
      <c r="EY95" s="21">
        <f t="shared" si="54"/>
        <v>0</v>
      </c>
      <c r="EZ95" s="21">
        <f t="shared" si="54"/>
        <v>0</v>
      </c>
      <c r="FA95" s="21">
        <f t="shared" si="54"/>
        <v>9.5</v>
      </c>
      <c r="FB95" s="21">
        <f t="shared" si="54"/>
        <v>0</v>
      </c>
      <c r="FC95" s="21">
        <f t="shared" si="54"/>
        <v>9.5</v>
      </c>
      <c r="FD95" s="21">
        <f t="shared" si="54"/>
        <v>1</v>
      </c>
      <c r="FE95" s="21">
        <f t="shared" si="54"/>
        <v>0</v>
      </c>
      <c r="FF95" s="21">
        <f t="shared" si="54"/>
        <v>0</v>
      </c>
      <c r="FG95" s="21">
        <f t="shared" si="54"/>
        <v>0</v>
      </c>
      <c r="FH95" s="21">
        <f t="shared" si="54"/>
        <v>0</v>
      </c>
      <c r="FI95" s="21">
        <f t="shared" si="54"/>
        <v>0</v>
      </c>
      <c r="FJ95" s="21">
        <f t="shared" si="54"/>
        <v>0</v>
      </c>
      <c r="FK95" s="21">
        <f t="shared" si="54"/>
        <v>0</v>
      </c>
      <c r="FL95" s="21">
        <f t="shared" si="54"/>
        <v>0</v>
      </c>
      <c r="FM95" s="21">
        <f t="shared" si="54"/>
        <v>5</v>
      </c>
      <c r="FN95" s="21">
        <f t="shared" si="54"/>
        <v>34.5</v>
      </c>
      <c r="FO95" s="21">
        <f t="shared" si="54"/>
        <v>1</v>
      </c>
      <c r="FP95" s="21">
        <f t="shared" si="54"/>
        <v>0</v>
      </c>
      <c r="FQ95" s="21">
        <f t="shared" si="54"/>
        <v>0</v>
      </c>
      <c r="FR95" s="21">
        <f t="shared" si="54"/>
        <v>0</v>
      </c>
      <c r="FS95" s="21">
        <f t="shared" si="54"/>
        <v>0</v>
      </c>
      <c r="FT95" s="21">
        <f t="shared" si="54"/>
        <v>0</v>
      </c>
      <c r="FU95" s="21">
        <f t="shared" si="54"/>
        <v>0</v>
      </c>
      <c r="FV95" s="21">
        <f t="shared" si="54"/>
        <v>2</v>
      </c>
      <c r="FW95" s="21">
        <f t="shared" si="54"/>
        <v>0</v>
      </c>
      <c r="FX95" s="21">
        <f t="shared" si="54"/>
        <v>0</v>
      </c>
      <c r="FZ95" s="21">
        <f t="shared" si="51"/>
        <v>1891</v>
      </c>
      <c r="GA95" s="20"/>
      <c r="GB95" s="21"/>
      <c r="GC95" s="21"/>
      <c r="GD95" s="21"/>
      <c r="GE95" s="21"/>
      <c r="GF95" s="21"/>
      <c r="GG95" s="7"/>
      <c r="GH95" s="18"/>
      <c r="GI95" s="18"/>
      <c r="GJ95" s="18"/>
      <c r="GK95" s="18"/>
      <c r="GL95" s="18"/>
      <c r="GM95" s="18"/>
      <c r="GN95" s="23"/>
      <c r="GO95" s="23"/>
    </row>
    <row r="96" spans="1:197" x14ac:dyDescent="0.35">
      <c r="A96" s="6" t="s">
        <v>572</v>
      </c>
      <c r="B96" s="7" t="s">
        <v>573</v>
      </c>
      <c r="C96" s="21">
        <f t="shared" ref="C96:BN96" si="55">C33</f>
        <v>0</v>
      </c>
      <c r="D96" s="21">
        <f t="shared" si="55"/>
        <v>10</v>
      </c>
      <c r="E96" s="21">
        <f t="shared" si="55"/>
        <v>0</v>
      </c>
      <c r="F96" s="21">
        <f t="shared" si="55"/>
        <v>0</v>
      </c>
      <c r="G96" s="21">
        <f t="shared" si="55"/>
        <v>0</v>
      </c>
      <c r="H96" s="21">
        <f t="shared" si="55"/>
        <v>0</v>
      </c>
      <c r="I96" s="21">
        <f t="shared" si="55"/>
        <v>0</v>
      </c>
      <c r="J96" s="21">
        <f t="shared" si="55"/>
        <v>0</v>
      </c>
      <c r="K96" s="21">
        <f t="shared" si="55"/>
        <v>0</v>
      </c>
      <c r="L96" s="21">
        <f t="shared" si="55"/>
        <v>0</v>
      </c>
      <c r="M96" s="21">
        <f t="shared" si="55"/>
        <v>0</v>
      </c>
      <c r="N96" s="21">
        <f t="shared" si="55"/>
        <v>0</v>
      </c>
      <c r="O96" s="21">
        <f t="shared" si="55"/>
        <v>0</v>
      </c>
      <c r="P96" s="21">
        <f t="shared" si="55"/>
        <v>0</v>
      </c>
      <c r="Q96" s="21">
        <f t="shared" si="55"/>
        <v>0</v>
      </c>
      <c r="R96" s="21">
        <f t="shared" si="55"/>
        <v>0</v>
      </c>
      <c r="S96" s="21">
        <f t="shared" si="55"/>
        <v>0</v>
      </c>
      <c r="T96" s="21">
        <f t="shared" si="55"/>
        <v>0</v>
      </c>
      <c r="U96" s="21">
        <f t="shared" si="55"/>
        <v>0</v>
      </c>
      <c r="V96" s="21">
        <f t="shared" si="55"/>
        <v>0</v>
      </c>
      <c r="W96" s="21">
        <f t="shared" si="55"/>
        <v>0</v>
      </c>
      <c r="X96" s="21">
        <f t="shared" si="55"/>
        <v>0</v>
      </c>
      <c r="Y96" s="21">
        <f t="shared" si="55"/>
        <v>0</v>
      </c>
      <c r="Z96" s="21">
        <f t="shared" si="55"/>
        <v>0</v>
      </c>
      <c r="AA96" s="21">
        <f t="shared" si="55"/>
        <v>0</v>
      </c>
      <c r="AB96" s="21">
        <f t="shared" si="55"/>
        <v>0</v>
      </c>
      <c r="AC96" s="21">
        <f t="shared" si="55"/>
        <v>0</v>
      </c>
      <c r="AD96" s="21">
        <f t="shared" si="55"/>
        <v>0</v>
      </c>
      <c r="AE96" s="21">
        <f t="shared" si="55"/>
        <v>0</v>
      </c>
      <c r="AF96" s="21">
        <f t="shared" si="55"/>
        <v>0</v>
      </c>
      <c r="AG96" s="21">
        <f t="shared" si="55"/>
        <v>0</v>
      </c>
      <c r="AH96" s="21">
        <f t="shared" si="55"/>
        <v>0</v>
      </c>
      <c r="AI96" s="21">
        <f t="shared" si="55"/>
        <v>0</v>
      </c>
      <c r="AJ96" s="21">
        <f t="shared" si="55"/>
        <v>0</v>
      </c>
      <c r="AK96" s="21">
        <f t="shared" si="55"/>
        <v>0</v>
      </c>
      <c r="AL96" s="21">
        <f t="shared" si="55"/>
        <v>0</v>
      </c>
      <c r="AM96" s="21">
        <f t="shared" si="55"/>
        <v>0</v>
      </c>
      <c r="AN96" s="21">
        <f t="shared" si="55"/>
        <v>0</v>
      </c>
      <c r="AO96" s="21">
        <f t="shared" si="55"/>
        <v>0</v>
      </c>
      <c r="AP96" s="21">
        <f t="shared" si="55"/>
        <v>0</v>
      </c>
      <c r="AQ96" s="21">
        <f t="shared" si="55"/>
        <v>0</v>
      </c>
      <c r="AR96" s="21">
        <f t="shared" si="55"/>
        <v>0</v>
      </c>
      <c r="AS96" s="21">
        <f t="shared" si="55"/>
        <v>0</v>
      </c>
      <c r="AT96" s="21">
        <f t="shared" si="55"/>
        <v>0</v>
      </c>
      <c r="AU96" s="21">
        <f t="shared" si="55"/>
        <v>0</v>
      </c>
      <c r="AV96" s="21">
        <f t="shared" si="55"/>
        <v>0</v>
      </c>
      <c r="AW96" s="21">
        <f t="shared" si="55"/>
        <v>0</v>
      </c>
      <c r="AX96" s="21">
        <f t="shared" si="55"/>
        <v>0</v>
      </c>
      <c r="AY96" s="21">
        <f t="shared" si="55"/>
        <v>0</v>
      </c>
      <c r="AZ96" s="21">
        <f t="shared" si="55"/>
        <v>0</v>
      </c>
      <c r="BA96" s="21">
        <f t="shared" si="55"/>
        <v>0</v>
      </c>
      <c r="BB96" s="21">
        <f t="shared" si="55"/>
        <v>0</v>
      </c>
      <c r="BC96" s="21">
        <f t="shared" si="55"/>
        <v>0</v>
      </c>
      <c r="BD96" s="21">
        <f t="shared" si="55"/>
        <v>0</v>
      </c>
      <c r="BE96" s="21">
        <f t="shared" si="55"/>
        <v>0</v>
      </c>
      <c r="BF96" s="21">
        <f t="shared" si="55"/>
        <v>0</v>
      </c>
      <c r="BG96" s="21">
        <f t="shared" si="55"/>
        <v>0</v>
      </c>
      <c r="BH96" s="21">
        <f t="shared" si="55"/>
        <v>0</v>
      </c>
      <c r="BI96" s="21">
        <f t="shared" si="55"/>
        <v>0</v>
      </c>
      <c r="BJ96" s="21">
        <f t="shared" si="55"/>
        <v>0</v>
      </c>
      <c r="BK96" s="21">
        <f t="shared" si="55"/>
        <v>0</v>
      </c>
      <c r="BL96" s="21">
        <f t="shared" si="55"/>
        <v>0</v>
      </c>
      <c r="BM96" s="21">
        <f t="shared" si="55"/>
        <v>0</v>
      </c>
      <c r="BN96" s="21">
        <f t="shared" si="55"/>
        <v>0</v>
      </c>
      <c r="BO96" s="21">
        <f t="shared" ref="BO96:DZ96" si="56">BO33</f>
        <v>0</v>
      </c>
      <c r="BP96" s="21">
        <f t="shared" si="56"/>
        <v>0</v>
      </c>
      <c r="BQ96" s="21">
        <f t="shared" si="56"/>
        <v>0</v>
      </c>
      <c r="BR96" s="21">
        <f t="shared" si="56"/>
        <v>0</v>
      </c>
      <c r="BS96" s="21">
        <f t="shared" si="56"/>
        <v>0</v>
      </c>
      <c r="BT96" s="21">
        <f t="shared" si="56"/>
        <v>0</v>
      </c>
      <c r="BU96" s="21">
        <f t="shared" si="56"/>
        <v>0</v>
      </c>
      <c r="BV96" s="21">
        <f t="shared" si="56"/>
        <v>0</v>
      </c>
      <c r="BW96" s="21">
        <f t="shared" si="56"/>
        <v>0</v>
      </c>
      <c r="BX96" s="21">
        <f t="shared" si="56"/>
        <v>0</v>
      </c>
      <c r="BY96" s="21">
        <f t="shared" si="56"/>
        <v>0</v>
      </c>
      <c r="BZ96" s="21">
        <f t="shared" si="56"/>
        <v>0</v>
      </c>
      <c r="CA96" s="21">
        <f t="shared" si="56"/>
        <v>0</v>
      </c>
      <c r="CB96" s="21">
        <f t="shared" si="56"/>
        <v>0</v>
      </c>
      <c r="CC96" s="21">
        <f t="shared" si="56"/>
        <v>0</v>
      </c>
      <c r="CD96" s="21">
        <f t="shared" si="56"/>
        <v>0</v>
      </c>
      <c r="CE96" s="21">
        <f t="shared" si="56"/>
        <v>0</v>
      </c>
      <c r="CF96" s="21">
        <f t="shared" si="56"/>
        <v>0</v>
      </c>
      <c r="CG96" s="21">
        <f t="shared" si="56"/>
        <v>0</v>
      </c>
      <c r="CH96" s="21">
        <f t="shared" si="56"/>
        <v>0</v>
      </c>
      <c r="CI96" s="21">
        <f t="shared" si="56"/>
        <v>0</v>
      </c>
      <c r="CJ96" s="21">
        <f t="shared" si="56"/>
        <v>0</v>
      </c>
      <c r="CK96" s="21">
        <f t="shared" si="56"/>
        <v>0</v>
      </c>
      <c r="CL96" s="21">
        <f t="shared" si="56"/>
        <v>0</v>
      </c>
      <c r="CM96" s="21">
        <f t="shared" si="56"/>
        <v>0</v>
      </c>
      <c r="CN96" s="21">
        <f t="shared" si="56"/>
        <v>0</v>
      </c>
      <c r="CO96" s="21">
        <f t="shared" si="56"/>
        <v>0</v>
      </c>
      <c r="CP96" s="21">
        <f t="shared" si="56"/>
        <v>0</v>
      </c>
      <c r="CQ96" s="21">
        <f t="shared" si="56"/>
        <v>0</v>
      </c>
      <c r="CR96" s="21">
        <f t="shared" si="56"/>
        <v>0</v>
      </c>
      <c r="CS96" s="21">
        <f t="shared" si="56"/>
        <v>0</v>
      </c>
      <c r="CT96" s="21">
        <f t="shared" si="56"/>
        <v>0</v>
      </c>
      <c r="CU96" s="21">
        <f t="shared" si="56"/>
        <v>0</v>
      </c>
      <c r="CV96" s="21">
        <f t="shared" si="56"/>
        <v>0</v>
      </c>
      <c r="CW96" s="21">
        <f t="shared" si="56"/>
        <v>0</v>
      </c>
      <c r="CX96" s="21">
        <f t="shared" si="56"/>
        <v>0</v>
      </c>
      <c r="CY96" s="21">
        <f t="shared" si="56"/>
        <v>0</v>
      </c>
      <c r="CZ96" s="21">
        <f t="shared" si="56"/>
        <v>0</v>
      </c>
      <c r="DA96" s="21">
        <f t="shared" si="56"/>
        <v>0</v>
      </c>
      <c r="DB96" s="21">
        <f t="shared" si="56"/>
        <v>0</v>
      </c>
      <c r="DC96" s="21">
        <f t="shared" si="56"/>
        <v>0</v>
      </c>
      <c r="DD96" s="21">
        <f t="shared" si="56"/>
        <v>0</v>
      </c>
      <c r="DE96" s="21">
        <f t="shared" si="56"/>
        <v>0</v>
      </c>
      <c r="DF96" s="21">
        <f t="shared" si="56"/>
        <v>0</v>
      </c>
      <c r="DG96" s="21">
        <f t="shared" si="56"/>
        <v>0</v>
      </c>
      <c r="DH96" s="21">
        <f t="shared" si="56"/>
        <v>0</v>
      </c>
      <c r="DI96" s="21">
        <f t="shared" si="56"/>
        <v>0</v>
      </c>
      <c r="DJ96" s="21">
        <f t="shared" si="56"/>
        <v>0</v>
      </c>
      <c r="DK96" s="21">
        <f t="shared" si="56"/>
        <v>0</v>
      </c>
      <c r="DL96" s="21">
        <f t="shared" si="56"/>
        <v>0</v>
      </c>
      <c r="DM96" s="21">
        <f t="shared" si="56"/>
        <v>0</v>
      </c>
      <c r="DN96" s="21">
        <f t="shared" si="56"/>
        <v>0</v>
      </c>
      <c r="DO96" s="21">
        <f t="shared" si="56"/>
        <v>0</v>
      </c>
      <c r="DP96" s="21">
        <f t="shared" si="56"/>
        <v>0</v>
      </c>
      <c r="DQ96" s="21">
        <f t="shared" si="56"/>
        <v>0</v>
      </c>
      <c r="DR96" s="21">
        <f t="shared" si="56"/>
        <v>0</v>
      </c>
      <c r="DS96" s="21">
        <f t="shared" si="56"/>
        <v>0</v>
      </c>
      <c r="DT96" s="21">
        <f t="shared" si="56"/>
        <v>0</v>
      </c>
      <c r="DU96" s="21">
        <f t="shared" si="56"/>
        <v>0</v>
      </c>
      <c r="DV96" s="21">
        <f t="shared" si="56"/>
        <v>0</v>
      </c>
      <c r="DW96" s="21">
        <f t="shared" si="56"/>
        <v>0</v>
      </c>
      <c r="DX96" s="21">
        <f t="shared" si="56"/>
        <v>0</v>
      </c>
      <c r="DY96" s="21">
        <f t="shared" si="56"/>
        <v>0</v>
      </c>
      <c r="DZ96" s="21">
        <f t="shared" si="56"/>
        <v>0</v>
      </c>
      <c r="EA96" s="21">
        <f t="shared" ref="EA96:FX96" si="57">EA33</f>
        <v>0</v>
      </c>
      <c r="EB96" s="21">
        <f t="shared" si="57"/>
        <v>0</v>
      </c>
      <c r="EC96" s="21">
        <f t="shared" si="57"/>
        <v>0</v>
      </c>
      <c r="ED96" s="21">
        <f t="shared" si="57"/>
        <v>0</v>
      </c>
      <c r="EE96" s="21">
        <f t="shared" si="57"/>
        <v>0</v>
      </c>
      <c r="EF96" s="21">
        <f t="shared" si="57"/>
        <v>0</v>
      </c>
      <c r="EG96" s="21">
        <f t="shared" si="57"/>
        <v>0</v>
      </c>
      <c r="EH96" s="21">
        <f t="shared" si="57"/>
        <v>0</v>
      </c>
      <c r="EI96" s="21">
        <f t="shared" si="57"/>
        <v>0</v>
      </c>
      <c r="EJ96" s="21">
        <f t="shared" si="57"/>
        <v>0</v>
      </c>
      <c r="EK96" s="21">
        <f t="shared" si="57"/>
        <v>0</v>
      </c>
      <c r="EL96" s="21">
        <f t="shared" si="57"/>
        <v>0</v>
      </c>
      <c r="EM96" s="21">
        <f t="shared" si="57"/>
        <v>0</v>
      </c>
      <c r="EN96" s="21">
        <f t="shared" si="57"/>
        <v>0</v>
      </c>
      <c r="EO96" s="21">
        <f t="shared" si="57"/>
        <v>0</v>
      </c>
      <c r="EP96" s="21">
        <f t="shared" si="57"/>
        <v>0</v>
      </c>
      <c r="EQ96" s="21">
        <f t="shared" si="57"/>
        <v>0</v>
      </c>
      <c r="ER96" s="21">
        <f t="shared" si="57"/>
        <v>0</v>
      </c>
      <c r="ES96" s="21">
        <f t="shared" si="57"/>
        <v>0</v>
      </c>
      <c r="ET96" s="21">
        <f t="shared" si="57"/>
        <v>0</v>
      </c>
      <c r="EU96" s="21">
        <f t="shared" si="57"/>
        <v>0</v>
      </c>
      <c r="EV96" s="21">
        <f t="shared" si="57"/>
        <v>0</v>
      </c>
      <c r="EW96" s="21">
        <f t="shared" si="57"/>
        <v>0</v>
      </c>
      <c r="EX96" s="21">
        <f t="shared" si="57"/>
        <v>0</v>
      </c>
      <c r="EY96" s="21">
        <f t="shared" si="57"/>
        <v>0</v>
      </c>
      <c r="EZ96" s="21">
        <f t="shared" si="57"/>
        <v>0</v>
      </c>
      <c r="FA96" s="21">
        <f t="shared" si="57"/>
        <v>0</v>
      </c>
      <c r="FB96" s="21">
        <f t="shared" si="57"/>
        <v>0</v>
      </c>
      <c r="FC96" s="21">
        <f t="shared" si="57"/>
        <v>0</v>
      </c>
      <c r="FD96" s="21">
        <f t="shared" si="57"/>
        <v>0</v>
      </c>
      <c r="FE96" s="21">
        <f t="shared" si="57"/>
        <v>0</v>
      </c>
      <c r="FF96" s="21">
        <f t="shared" si="57"/>
        <v>0</v>
      </c>
      <c r="FG96" s="21">
        <f t="shared" si="57"/>
        <v>0</v>
      </c>
      <c r="FH96" s="21">
        <f t="shared" si="57"/>
        <v>0</v>
      </c>
      <c r="FI96" s="21">
        <f t="shared" si="57"/>
        <v>0</v>
      </c>
      <c r="FJ96" s="21">
        <f t="shared" si="57"/>
        <v>0</v>
      </c>
      <c r="FK96" s="21">
        <f t="shared" si="57"/>
        <v>0</v>
      </c>
      <c r="FL96" s="21">
        <f t="shared" si="57"/>
        <v>0</v>
      </c>
      <c r="FM96" s="21">
        <f t="shared" si="57"/>
        <v>0</v>
      </c>
      <c r="FN96" s="21">
        <f t="shared" si="57"/>
        <v>0</v>
      </c>
      <c r="FO96" s="21">
        <f t="shared" si="57"/>
        <v>0</v>
      </c>
      <c r="FP96" s="21">
        <f t="shared" si="57"/>
        <v>0</v>
      </c>
      <c r="FQ96" s="21">
        <f t="shared" si="57"/>
        <v>0</v>
      </c>
      <c r="FR96" s="21">
        <f t="shared" si="57"/>
        <v>0</v>
      </c>
      <c r="FS96" s="21">
        <f t="shared" si="57"/>
        <v>0</v>
      </c>
      <c r="FT96" s="21">
        <f t="shared" si="57"/>
        <v>0</v>
      </c>
      <c r="FU96" s="21">
        <f t="shared" si="57"/>
        <v>0</v>
      </c>
      <c r="FV96" s="21">
        <f t="shared" si="57"/>
        <v>0</v>
      </c>
      <c r="FW96" s="21">
        <f t="shared" si="57"/>
        <v>0</v>
      </c>
      <c r="FX96" s="21">
        <f t="shared" si="57"/>
        <v>0</v>
      </c>
      <c r="FY96" s="30"/>
      <c r="FZ96" s="21">
        <f t="shared" si="51"/>
        <v>10</v>
      </c>
      <c r="GA96" s="20"/>
      <c r="GB96" s="21"/>
      <c r="GC96" s="21"/>
      <c r="GD96" s="21"/>
      <c r="GE96" s="21"/>
      <c r="GF96" s="21"/>
      <c r="GG96" s="7"/>
      <c r="GH96" s="18"/>
      <c r="GI96" s="18"/>
      <c r="GJ96" s="18"/>
      <c r="GK96" s="18"/>
      <c r="GL96" s="18"/>
      <c r="GM96" s="18"/>
      <c r="GN96" s="23"/>
      <c r="GO96" s="23"/>
    </row>
    <row r="97" spans="1:256" x14ac:dyDescent="0.35">
      <c r="A97" s="6" t="s">
        <v>574</v>
      </c>
      <c r="B97" s="7" t="s">
        <v>575</v>
      </c>
      <c r="C97" s="20">
        <f t="shared" ref="C97:BN97" si="58">C12</f>
        <v>167</v>
      </c>
      <c r="D97" s="20">
        <f t="shared" si="58"/>
        <v>424</v>
      </c>
      <c r="E97" s="20">
        <f t="shared" si="58"/>
        <v>0</v>
      </c>
      <c r="F97" s="20">
        <f t="shared" si="58"/>
        <v>1648</v>
      </c>
      <c r="G97" s="20">
        <f t="shared" si="58"/>
        <v>0</v>
      </c>
      <c r="H97" s="20">
        <f t="shared" si="58"/>
        <v>0</v>
      </c>
      <c r="I97" s="20">
        <f t="shared" si="58"/>
        <v>0</v>
      </c>
      <c r="J97" s="20">
        <f t="shared" si="58"/>
        <v>0</v>
      </c>
      <c r="K97" s="20">
        <f t="shared" si="58"/>
        <v>0</v>
      </c>
      <c r="L97" s="20">
        <f t="shared" si="58"/>
        <v>0</v>
      </c>
      <c r="M97" s="20">
        <f t="shared" si="58"/>
        <v>0</v>
      </c>
      <c r="N97" s="20">
        <f t="shared" si="58"/>
        <v>0</v>
      </c>
      <c r="O97" s="20">
        <f t="shared" si="58"/>
        <v>0</v>
      </c>
      <c r="P97" s="20">
        <f t="shared" si="58"/>
        <v>0</v>
      </c>
      <c r="Q97" s="20">
        <f t="shared" si="58"/>
        <v>0</v>
      </c>
      <c r="R97" s="20">
        <f t="shared" si="58"/>
        <v>5567.5</v>
      </c>
      <c r="S97" s="20">
        <f t="shared" si="58"/>
        <v>6</v>
      </c>
      <c r="T97" s="20">
        <f t="shared" si="58"/>
        <v>0</v>
      </c>
      <c r="U97" s="20">
        <f t="shared" si="58"/>
        <v>0</v>
      </c>
      <c r="V97" s="20">
        <f t="shared" si="58"/>
        <v>0</v>
      </c>
      <c r="W97" s="20">
        <f t="shared" si="58"/>
        <v>0</v>
      </c>
      <c r="X97" s="20">
        <f t="shared" si="58"/>
        <v>0</v>
      </c>
      <c r="Y97" s="20">
        <f t="shared" si="58"/>
        <v>512</v>
      </c>
      <c r="Z97" s="20">
        <f t="shared" si="58"/>
        <v>0</v>
      </c>
      <c r="AA97" s="20">
        <f t="shared" si="58"/>
        <v>325.5</v>
      </c>
      <c r="AB97" s="20">
        <f t="shared" si="58"/>
        <v>215.5</v>
      </c>
      <c r="AC97" s="20">
        <f t="shared" si="58"/>
        <v>0</v>
      </c>
      <c r="AD97" s="20">
        <f t="shared" si="58"/>
        <v>0</v>
      </c>
      <c r="AE97" s="20">
        <f t="shared" si="58"/>
        <v>0</v>
      </c>
      <c r="AF97" s="20">
        <f t="shared" si="58"/>
        <v>0</v>
      </c>
      <c r="AG97" s="20">
        <f t="shared" si="58"/>
        <v>0</v>
      </c>
      <c r="AH97" s="20">
        <f t="shared" si="58"/>
        <v>0</v>
      </c>
      <c r="AI97" s="20">
        <f t="shared" si="58"/>
        <v>0</v>
      </c>
      <c r="AJ97" s="20">
        <f t="shared" si="58"/>
        <v>0</v>
      </c>
      <c r="AK97" s="20">
        <f t="shared" si="58"/>
        <v>0</v>
      </c>
      <c r="AL97" s="20">
        <f t="shared" si="58"/>
        <v>0</v>
      </c>
      <c r="AM97" s="20">
        <f t="shared" si="58"/>
        <v>0</v>
      </c>
      <c r="AN97" s="20">
        <f t="shared" si="58"/>
        <v>0</v>
      </c>
      <c r="AO97" s="20">
        <f t="shared" si="58"/>
        <v>104.5</v>
      </c>
      <c r="AP97" s="20">
        <f t="shared" si="58"/>
        <v>579</v>
      </c>
      <c r="AQ97" s="20">
        <f t="shared" si="58"/>
        <v>0</v>
      </c>
      <c r="AR97" s="20">
        <f t="shared" si="58"/>
        <v>1356.5</v>
      </c>
      <c r="AS97" s="20">
        <f t="shared" si="58"/>
        <v>0</v>
      </c>
      <c r="AT97" s="20">
        <f t="shared" si="58"/>
        <v>250</v>
      </c>
      <c r="AU97" s="20">
        <f t="shared" si="58"/>
        <v>0</v>
      </c>
      <c r="AV97" s="20">
        <f t="shared" si="58"/>
        <v>0</v>
      </c>
      <c r="AW97" s="20">
        <f t="shared" si="58"/>
        <v>0</v>
      </c>
      <c r="AX97" s="20">
        <f t="shared" si="58"/>
        <v>0</v>
      </c>
      <c r="AY97" s="20">
        <f t="shared" si="58"/>
        <v>0</v>
      </c>
      <c r="AZ97" s="20">
        <f t="shared" si="58"/>
        <v>120</v>
      </c>
      <c r="BA97" s="20">
        <f t="shared" si="58"/>
        <v>238</v>
      </c>
      <c r="BB97" s="20">
        <f t="shared" si="58"/>
        <v>0</v>
      </c>
      <c r="BC97" s="20">
        <f t="shared" si="58"/>
        <v>522</v>
      </c>
      <c r="BD97" s="20">
        <f t="shared" si="58"/>
        <v>0</v>
      </c>
      <c r="BE97" s="20">
        <f t="shared" si="58"/>
        <v>0</v>
      </c>
      <c r="BF97" s="20">
        <f t="shared" si="58"/>
        <v>1127.5</v>
      </c>
      <c r="BG97" s="20">
        <f t="shared" si="58"/>
        <v>0</v>
      </c>
      <c r="BH97" s="20">
        <f t="shared" si="58"/>
        <v>27</v>
      </c>
      <c r="BI97" s="20">
        <f t="shared" si="58"/>
        <v>0</v>
      </c>
      <c r="BJ97" s="20">
        <f t="shared" si="58"/>
        <v>0</v>
      </c>
      <c r="BK97" s="20">
        <f t="shared" si="58"/>
        <v>10518</v>
      </c>
      <c r="BL97" s="20">
        <f t="shared" si="58"/>
        <v>0</v>
      </c>
      <c r="BM97" s="20">
        <f t="shared" si="58"/>
        <v>0</v>
      </c>
      <c r="BN97" s="20">
        <f t="shared" si="58"/>
        <v>0</v>
      </c>
      <c r="BO97" s="20">
        <f t="shared" ref="BO97:CM97" si="59">BO12</f>
        <v>0</v>
      </c>
      <c r="BP97" s="20">
        <f t="shared" si="59"/>
        <v>0</v>
      </c>
      <c r="BQ97" s="20">
        <f t="shared" si="59"/>
        <v>0</v>
      </c>
      <c r="BR97" s="20">
        <f t="shared" si="59"/>
        <v>0</v>
      </c>
      <c r="BS97" s="20">
        <f t="shared" si="59"/>
        <v>0</v>
      </c>
      <c r="BT97" s="20">
        <f t="shared" si="59"/>
        <v>0</v>
      </c>
      <c r="BU97" s="20">
        <f t="shared" si="59"/>
        <v>0</v>
      </c>
      <c r="BV97" s="20">
        <f t="shared" si="59"/>
        <v>0</v>
      </c>
      <c r="BW97" s="20">
        <f t="shared" si="59"/>
        <v>0</v>
      </c>
      <c r="BX97" s="20">
        <f t="shared" si="59"/>
        <v>0</v>
      </c>
      <c r="BY97" s="20">
        <f t="shared" si="59"/>
        <v>0</v>
      </c>
      <c r="BZ97" s="20">
        <f t="shared" si="59"/>
        <v>0</v>
      </c>
      <c r="CA97" s="20">
        <f t="shared" si="59"/>
        <v>0</v>
      </c>
      <c r="CB97" s="20">
        <f t="shared" si="59"/>
        <v>898</v>
      </c>
      <c r="CC97" s="20">
        <f t="shared" si="59"/>
        <v>0</v>
      </c>
      <c r="CD97" s="20">
        <f t="shared" si="59"/>
        <v>0</v>
      </c>
      <c r="CE97" s="20">
        <f t="shared" si="59"/>
        <v>0</v>
      </c>
      <c r="CF97" s="20">
        <f t="shared" si="59"/>
        <v>0</v>
      </c>
      <c r="CG97" s="20">
        <f t="shared" si="59"/>
        <v>0</v>
      </c>
      <c r="CH97" s="20">
        <f t="shared" si="59"/>
        <v>0</v>
      </c>
      <c r="CI97" s="20">
        <f t="shared" si="59"/>
        <v>0</v>
      </c>
      <c r="CJ97" s="20">
        <f t="shared" si="59"/>
        <v>0</v>
      </c>
      <c r="CK97" s="20">
        <f t="shared" si="59"/>
        <v>747</v>
      </c>
      <c r="CL97" s="20">
        <f t="shared" si="59"/>
        <v>7.5</v>
      </c>
      <c r="CM97" s="20">
        <f t="shared" si="59"/>
        <v>25.5</v>
      </c>
      <c r="CN97" s="20">
        <f>CN12+CN32</f>
        <v>611.5</v>
      </c>
      <c r="CO97" s="20">
        <f t="shared" ref="CO97:EZ97" si="60">CO12</f>
        <v>0</v>
      </c>
      <c r="CP97" s="20">
        <f t="shared" si="60"/>
        <v>0</v>
      </c>
      <c r="CQ97" s="20">
        <f t="shared" si="60"/>
        <v>0</v>
      </c>
      <c r="CR97" s="20">
        <f t="shared" si="60"/>
        <v>0</v>
      </c>
      <c r="CS97" s="20">
        <f t="shared" si="60"/>
        <v>0</v>
      </c>
      <c r="CT97" s="20">
        <f t="shared" si="60"/>
        <v>0</v>
      </c>
      <c r="CU97" s="20">
        <f t="shared" si="60"/>
        <v>331</v>
      </c>
      <c r="CV97" s="20">
        <f t="shared" si="60"/>
        <v>0</v>
      </c>
      <c r="CW97" s="20">
        <f t="shared" si="60"/>
        <v>0</v>
      </c>
      <c r="CX97" s="20">
        <f t="shared" si="60"/>
        <v>0</v>
      </c>
      <c r="CY97" s="20">
        <f t="shared" si="60"/>
        <v>0</v>
      </c>
      <c r="CZ97" s="20">
        <f t="shared" si="60"/>
        <v>0</v>
      </c>
      <c r="DA97" s="20">
        <f t="shared" si="60"/>
        <v>0</v>
      </c>
      <c r="DB97" s="20">
        <f t="shared" si="60"/>
        <v>0</v>
      </c>
      <c r="DC97" s="20">
        <f t="shared" si="60"/>
        <v>0</v>
      </c>
      <c r="DD97" s="20">
        <f t="shared" si="60"/>
        <v>0</v>
      </c>
      <c r="DE97" s="20">
        <f t="shared" si="60"/>
        <v>0</v>
      </c>
      <c r="DF97" s="20">
        <f t="shared" si="60"/>
        <v>0</v>
      </c>
      <c r="DG97" s="20">
        <f t="shared" si="60"/>
        <v>0</v>
      </c>
      <c r="DH97" s="20">
        <f t="shared" si="60"/>
        <v>0</v>
      </c>
      <c r="DI97" s="20">
        <f t="shared" si="60"/>
        <v>4</v>
      </c>
      <c r="DJ97" s="20">
        <f t="shared" si="60"/>
        <v>1</v>
      </c>
      <c r="DK97" s="20">
        <f t="shared" si="60"/>
        <v>0</v>
      </c>
      <c r="DL97" s="20">
        <f t="shared" si="60"/>
        <v>0</v>
      </c>
      <c r="DM97" s="20">
        <f t="shared" si="60"/>
        <v>0</v>
      </c>
      <c r="DN97" s="20">
        <f t="shared" si="60"/>
        <v>0</v>
      </c>
      <c r="DO97" s="20">
        <f t="shared" si="60"/>
        <v>0</v>
      </c>
      <c r="DP97" s="20">
        <f t="shared" si="60"/>
        <v>0</v>
      </c>
      <c r="DQ97" s="20">
        <f t="shared" si="60"/>
        <v>0</v>
      </c>
      <c r="DR97" s="20">
        <f t="shared" si="60"/>
        <v>0</v>
      </c>
      <c r="DS97" s="20">
        <f t="shared" si="60"/>
        <v>0</v>
      </c>
      <c r="DT97" s="20">
        <f t="shared" si="60"/>
        <v>0</v>
      </c>
      <c r="DU97" s="20">
        <f t="shared" si="60"/>
        <v>0</v>
      </c>
      <c r="DV97" s="20">
        <f t="shared" si="60"/>
        <v>0</v>
      </c>
      <c r="DW97" s="20">
        <f t="shared" si="60"/>
        <v>0</v>
      </c>
      <c r="DX97" s="20">
        <f t="shared" si="60"/>
        <v>0</v>
      </c>
      <c r="DY97" s="20">
        <f t="shared" si="60"/>
        <v>0</v>
      </c>
      <c r="DZ97" s="20">
        <f t="shared" si="60"/>
        <v>0</v>
      </c>
      <c r="EA97" s="20">
        <f t="shared" si="60"/>
        <v>0</v>
      </c>
      <c r="EB97" s="20">
        <f t="shared" si="60"/>
        <v>17</v>
      </c>
      <c r="EC97" s="20">
        <f t="shared" si="60"/>
        <v>0</v>
      </c>
      <c r="ED97" s="20">
        <f t="shared" si="60"/>
        <v>0</v>
      </c>
      <c r="EE97" s="20">
        <f t="shared" si="60"/>
        <v>0</v>
      </c>
      <c r="EF97" s="20">
        <f t="shared" si="60"/>
        <v>0</v>
      </c>
      <c r="EG97" s="20">
        <f t="shared" si="60"/>
        <v>0</v>
      </c>
      <c r="EH97" s="20">
        <f t="shared" si="60"/>
        <v>0</v>
      </c>
      <c r="EI97" s="20">
        <f t="shared" si="60"/>
        <v>0</v>
      </c>
      <c r="EJ97" s="20">
        <f t="shared" si="60"/>
        <v>196</v>
      </c>
      <c r="EK97" s="20">
        <f t="shared" si="60"/>
        <v>0</v>
      </c>
      <c r="EL97" s="20">
        <f t="shared" si="60"/>
        <v>0</v>
      </c>
      <c r="EM97" s="20">
        <f t="shared" si="60"/>
        <v>0</v>
      </c>
      <c r="EN97" s="20">
        <f t="shared" si="60"/>
        <v>55</v>
      </c>
      <c r="EO97" s="20">
        <f t="shared" si="60"/>
        <v>0</v>
      </c>
      <c r="EP97" s="20">
        <f t="shared" si="60"/>
        <v>0</v>
      </c>
      <c r="EQ97" s="20">
        <f t="shared" si="60"/>
        <v>0</v>
      </c>
      <c r="ER97" s="20">
        <f t="shared" si="60"/>
        <v>0</v>
      </c>
      <c r="ES97" s="20">
        <f t="shared" si="60"/>
        <v>0</v>
      </c>
      <c r="ET97" s="20">
        <f t="shared" si="60"/>
        <v>0</v>
      </c>
      <c r="EU97" s="20">
        <f t="shared" si="60"/>
        <v>0</v>
      </c>
      <c r="EV97" s="20">
        <f t="shared" si="60"/>
        <v>0</v>
      </c>
      <c r="EW97" s="20">
        <f t="shared" si="60"/>
        <v>0</v>
      </c>
      <c r="EX97" s="20">
        <f t="shared" si="60"/>
        <v>0</v>
      </c>
      <c r="EY97" s="20">
        <f t="shared" si="60"/>
        <v>565</v>
      </c>
      <c r="EZ97" s="20">
        <f t="shared" si="60"/>
        <v>0</v>
      </c>
      <c r="FA97" s="20">
        <f t="shared" ref="FA97:FX97" si="61">FA12</f>
        <v>0</v>
      </c>
      <c r="FB97" s="20">
        <f t="shared" si="61"/>
        <v>0</v>
      </c>
      <c r="FC97" s="20">
        <f t="shared" si="61"/>
        <v>0</v>
      </c>
      <c r="FD97" s="20">
        <f t="shared" si="61"/>
        <v>0</v>
      </c>
      <c r="FE97" s="20">
        <f t="shared" si="61"/>
        <v>0</v>
      </c>
      <c r="FF97" s="20">
        <f t="shared" si="61"/>
        <v>0</v>
      </c>
      <c r="FG97" s="20">
        <f t="shared" si="61"/>
        <v>0</v>
      </c>
      <c r="FH97" s="20">
        <f t="shared" si="61"/>
        <v>0</v>
      </c>
      <c r="FI97" s="20">
        <f t="shared" si="61"/>
        <v>0</v>
      </c>
      <c r="FJ97" s="20">
        <f t="shared" si="61"/>
        <v>0</v>
      </c>
      <c r="FK97" s="20">
        <f t="shared" si="61"/>
        <v>0</v>
      </c>
      <c r="FL97" s="20">
        <f t="shared" si="61"/>
        <v>0</v>
      </c>
      <c r="FM97" s="20">
        <f t="shared" si="61"/>
        <v>0</v>
      </c>
      <c r="FN97" s="20">
        <f t="shared" si="61"/>
        <v>281</v>
      </c>
      <c r="FO97" s="20">
        <f t="shared" si="61"/>
        <v>0</v>
      </c>
      <c r="FP97" s="20">
        <f t="shared" si="61"/>
        <v>0</v>
      </c>
      <c r="FQ97" s="20">
        <f t="shared" si="61"/>
        <v>0</v>
      </c>
      <c r="FR97" s="20">
        <f t="shared" si="61"/>
        <v>0</v>
      </c>
      <c r="FS97" s="20">
        <f t="shared" si="61"/>
        <v>0</v>
      </c>
      <c r="FT97" s="20">
        <f t="shared" si="61"/>
        <v>0</v>
      </c>
      <c r="FU97" s="20">
        <f t="shared" si="61"/>
        <v>0</v>
      </c>
      <c r="FV97" s="20">
        <f t="shared" si="61"/>
        <v>0</v>
      </c>
      <c r="FW97" s="20">
        <f t="shared" si="61"/>
        <v>0</v>
      </c>
      <c r="FX97" s="20">
        <f t="shared" si="61"/>
        <v>0</v>
      </c>
      <c r="FY97" s="30"/>
      <c r="FZ97" s="20">
        <f t="shared" si="51"/>
        <v>27447.5</v>
      </c>
      <c r="GA97" s="20"/>
      <c r="GB97" s="21"/>
      <c r="GC97" s="21"/>
      <c r="GD97" s="21"/>
      <c r="GE97" s="21"/>
      <c r="GF97" s="7"/>
      <c r="GG97" s="7"/>
      <c r="GH97" s="18"/>
      <c r="GI97" s="18"/>
      <c r="GJ97" s="18"/>
      <c r="GK97" s="18"/>
      <c r="GL97" s="18"/>
      <c r="GM97" s="18"/>
      <c r="GN97" s="23"/>
      <c r="GO97" s="23"/>
    </row>
    <row r="98" spans="1:256" x14ac:dyDescent="0.35">
      <c r="A98" s="6" t="s">
        <v>576</v>
      </c>
      <c r="B98" s="7" t="s">
        <v>577</v>
      </c>
      <c r="C98" s="20">
        <f t="shared" ref="C98:BN98" si="62">C32</f>
        <v>0</v>
      </c>
      <c r="D98" s="20">
        <f t="shared" si="62"/>
        <v>0</v>
      </c>
      <c r="E98" s="20">
        <f t="shared" si="62"/>
        <v>0</v>
      </c>
      <c r="F98" s="20">
        <f t="shared" si="62"/>
        <v>0</v>
      </c>
      <c r="G98" s="20">
        <f t="shared" si="62"/>
        <v>0</v>
      </c>
      <c r="H98" s="20">
        <f t="shared" si="62"/>
        <v>0</v>
      </c>
      <c r="I98" s="20">
        <f t="shared" si="62"/>
        <v>0</v>
      </c>
      <c r="J98" s="20">
        <f t="shared" si="62"/>
        <v>0</v>
      </c>
      <c r="K98" s="20">
        <f t="shared" si="62"/>
        <v>0</v>
      </c>
      <c r="L98" s="20">
        <f t="shared" si="62"/>
        <v>0</v>
      </c>
      <c r="M98" s="20">
        <f t="shared" si="62"/>
        <v>0</v>
      </c>
      <c r="N98" s="20">
        <f t="shared" si="62"/>
        <v>0</v>
      </c>
      <c r="O98" s="20">
        <f t="shared" si="62"/>
        <v>0</v>
      </c>
      <c r="P98" s="20">
        <f t="shared" si="62"/>
        <v>0</v>
      </c>
      <c r="Q98" s="20">
        <f t="shared" si="62"/>
        <v>0</v>
      </c>
      <c r="R98" s="20">
        <f t="shared" si="62"/>
        <v>0</v>
      </c>
      <c r="S98" s="20">
        <f t="shared" si="62"/>
        <v>0</v>
      </c>
      <c r="T98" s="20">
        <f t="shared" si="62"/>
        <v>0</v>
      </c>
      <c r="U98" s="20">
        <f t="shared" si="62"/>
        <v>0</v>
      </c>
      <c r="V98" s="20">
        <f t="shared" si="62"/>
        <v>0</v>
      </c>
      <c r="W98" s="20">
        <f t="shared" si="62"/>
        <v>0</v>
      </c>
      <c r="X98" s="20">
        <f t="shared" si="62"/>
        <v>0</v>
      </c>
      <c r="Y98" s="20">
        <f t="shared" si="62"/>
        <v>0</v>
      </c>
      <c r="Z98" s="20">
        <f t="shared" si="62"/>
        <v>0</v>
      </c>
      <c r="AA98" s="20">
        <f t="shared" si="62"/>
        <v>0</v>
      </c>
      <c r="AB98" s="20">
        <f t="shared" si="62"/>
        <v>0</v>
      </c>
      <c r="AC98" s="20">
        <f t="shared" si="62"/>
        <v>0</v>
      </c>
      <c r="AD98" s="20">
        <f t="shared" si="62"/>
        <v>0</v>
      </c>
      <c r="AE98" s="20">
        <f t="shared" si="62"/>
        <v>0</v>
      </c>
      <c r="AF98" s="20">
        <f t="shared" si="62"/>
        <v>0</v>
      </c>
      <c r="AG98" s="20">
        <f t="shared" si="62"/>
        <v>0</v>
      </c>
      <c r="AH98" s="20">
        <f t="shared" si="62"/>
        <v>0</v>
      </c>
      <c r="AI98" s="20">
        <f t="shared" si="62"/>
        <v>0</v>
      </c>
      <c r="AJ98" s="20">
        <f t="shared" si="62"/>
        <v>0</v>
      </c>
      <c r="AK98" s="20">
        <f t="shared" si="62"/>
        <v>0</v>
      </c>
      <c r="AL98" s="20">
        <f t="shared" si="62"/>
        <v>0</v>
      </c>
      <c r="AM98" s="20">
        <f t="shared" si="62"/>
        <v>0</v>
      </c>
      <c r="AN98" s="20">
        <f t="shared" si="62"/>
        <v>0</v>
      </c>
      <c r="AO98" s="20">
        <f t="shared" si="62"/>
        <v>0</v>
      </c>
      <c r="AP98" s="20">
        <f t="shared" si="62"/>
        <v>0</v>
      </c>
      <c r="AQ98" s="20">
        <f t="shared" si="62"/>
        <v>0</v>
      </c>
      <c r="AR98" s="20">
        <f t="shared" si="62"/>
        <v>0</v>
      </c>
      <c r="AS98" s="20">
        <f t="shared" si="62"/>
        <v>0</v>
      </c>
      <c r="AT98" s="20">
        <f t="shared" si="62"/>
        <v>0</v>
      </c>
      <c r="AU98" s="20">
        <f t="shared" si="62"/>
        <v>0</v>
      </c>
      <c r="AV98" s="20">
        <f t="shared" si="62"/>
        <v>0</v>
      </c>
      <c r="AW98" s="20">
        <f t="shared" si="62"/>
        <v>0</v>
      </c>
      <c r="AX98" s="20">
        <f t="shared" si="62"/>
        <v>0</v>
      </c>
      <c r="AY98" s="20">
        <f t="shared" si="62"/>
        <v>0</v>
      </c>
      <c r="AZ98" s="20">
        <f t="shared" si="62"/>
        <v>0</v>
      </c>
      <c r="BA98" s="20">
        <f t="shared" si="62"/>
        <v>0</v>
      </c>
      <c r="BB98" s="20">
        <f t="shared" si="62"/>
        <v>0</v>
      </c>
      <c r="BC98" s="20">
        <f t="shared" si="62"/>
        <v>0</v>
      </c>
      <c r="BD98" s="20">
        <f t="shared" si="62"/>
        <v>0</v>
      </c>
      <c r="BE98" s="20">
        <f t="shared" si="62"/>
        <v>0</v>
      </c>
      <c r="BF98" s="20">
        <f t="shared" si="62"/>
        <v>0</v>
      </c>
      <c r="BG98" s="20">
        <f t="shared" si="62"/>
        <v>0</v>
      </c>
      <c r="BH98" s="20">
        <f t="shared" si="62"/>
        <v>0</v>
      </c>
      <c r="BI98" s="20">
        <f t="shared" si="62"/>
        <v>0</v>
      </c>
      <c r="BJ98" s="20">
        <f t="shared" si="62"/>
        <v>0</v>
      </c>
      <c r="BK98" s="20">
        <f t="shared" si="62"/>
        <v>0</v>
      </c>
      <c r="BL98" s="20">
        <f t="shared" si="62"/>
        <v>0</v>
      </c>
      <c r="BM98" s="20">
        <f t="shared" si="62"/>
        <v>0</v>
      </c>
      <c r="BN98" s="20">
        <f t="shared" si="62"/>
        <v>0</v>
      </c>
      <c r="BO98" s="20">
        <f t="shared" ref="BO98:CM98" si="63">BO32</f>
        <v>0</v>
      </c>
      <c r="BP98" s="20">
        <f t="shared" si="63"/>
        <v>0</v>
      </c>
      <c r="BQ98" s="20">
        <f t="shared" si="63"/>
        <v>0</v>
      </c>
      <c r="BR98" s="20">
        <f t="shared" si="63"/>
        <v>0</v>
      </c>
      <c r="BS98" s="20">
        <f t="shared" si="63"/>
        <v>0</v>
      </c>
      <c r="BT98" s="20">
        <f t="shared" si="63"/>
        <v>0</v>
      </c>
      <c r="BU98" s="20">
        <f t="shared" si="63"/>
        <v>0</v>
      </c>
      <c r="BV98" s="20">
        <f t="shared" si="63"/>
        <v>0</v>
      </c>
      <c r="BW98" s="20">
        <f t="shared" si="63"/>
        <v>0</v>
      </c>
      <c r="BX98" s="20">
        <f t="shared" si="63"/>
        <v>0</v>
      </c>
      <c r="BY98" s="20">
        <f t="shared" si="63"/>
        <v>0</v>
      </c>
      <c r="BZ98" s="20">
        <f t="shared" si="63"/>
        <v>0</v>
      </c>
      <c r="CA98" s="20">
        <f t="shared" si="63"/>
        <v>0</v>
      </c>
      <c r="CB98" s="20">
        <f t="shared" si="63"/>
        <v>0</v>
      </c>
      <c r="CC98" s="20">
        <f t="shared" si="63"/>
        <v>0</v>
      </c>
      <c r="CD98" s="20">
        <f t="shared" si="63"/>
        <v>0</v>
      </c>
      <c r="CE98" s="20">
        <f t="shared" si="63"/>
        <v>0</v>
      </c>
      <c r="CF98" s="20">
        <f t="shared" si="63"/>
        <v>0</v>
      </c>
      <c r="CG98" s="20">
        <f t="shared" si="63"/>
        <v>0</v>
      </c>
      <c r="CH98" s="20">
        <f t="shared" si="63"/>
        <v>0</v>
      </c>
      <c r="CI98" s="20">
        <f t="shared" si="63"/>
        <v>0</v>
      </c>
      <c r="CJ98" s="20">
        <f t="shared" si="63"/>
        <v>0</v>
      </c>
      <c r="CK98" s="20">
        <f t="shared" si="63"/>
        <v>0</v>
      </c>
      <c r="CL98" s="20">
        <f t="shared" si="63"/>
        <v>0</v>
      </c>
      <c r="CM98" s="20">
        <f t="shared" si="63"/>
        <v>0</v>
      </c>
      <c r="CN98" s="20">
        <v>0</v>
      </c>
      <c r="CO98" s="20">
        <f t="shared" ref="CO98:EZ98" si="64">CO32</f>
        <v>0</v>
      </c>
      <c r="CP98" s="20">
        <f t="shared" si="64"/>
        <v>0</v>
      </c>
      <c r="CQ98" s="20">
        <f t="shared" si="64"/>
        <v>0</v>
      </c>
      <c r="CR98" s="20">
        <f t="shared" si="64"/>
        <v>0</v>
      </c>
      <c r="CS98" s="20">
        <f t="shared" si="64"/>
        <v>0</v>
      </c>
      <c r="CT98" s="20">
        <f t="shared" si="64"/>
        <v>0</v>
      </c>
      <c r="CU98" s="20">
        <f t="shared" si="64"/>
        <v>0</v>
      </c>
      <c r="CV98" s="20">
        <f t="shared" si="64"/>
        <v>0</v>
      </c>
      <c r="CW98" s="20">
        <f t="shared" si="64"/>
        <v>0</v>
      </c>
      <c r="CX98" s="20">
        <f t="shared" si="64"/>
        <v>0</v>
      </c>
      <c r="CY98" s="20">
        <f t="shared" si="64"/>
        <v>0</v>
      </c>
      <c r="CZ98" s="20">
        <f t="shared" si="64"/>
        <v>0</v>
      </c>
      <c r="DA98" s="20">
        <f t="shared" si="64"/>
        <v>0</v>
      </c>
      <c r="DB98" s="20">
        <f t="shared" si="64"/>
        <v>0</v>
      </c>
      <c r="DC98" s="20">
        <f t="shared" si="64"/>
        <v>0</v>
      </c>
      <c r="DD98" s="20">
        <f t="shared" si="64"/>
        <v>0</v>
      </c>
      <c r="DE98" s="20">
        <f t="shared" si="64"/>
        <v>0</v>
      </c>
      <c r="DF98" s="20">
        <f t="shared" si="64"/>
        <v>0</v>
      </c>
      <c r="DG98" s="20">
        <f t="shared" si="64"/>
        <v>0</v>
      </c>
      <c r="DH98" s="20">
        <f t="shared" si="64"/>
        <v>0</v>
      </c>
      <c r="DI98" s="20">
        <f t="shared" si="64"/>
        <v>0</v>
      </c>
      <c r="DJ98" s="20">
        <f t="shared" si="64"/>
        <v>0</v>
      </c>
      <c r="DK98" s="20">
        <f t="shared" si="64"/>
        <v>0</v>
      </c>
      <c r="DL98" s="20">
        <f t="shared" si="64"/>
        <v>0</v>
      </c>
      <c r="DM98" s="20">
        <f t="shared" si="64"/>
        <v>0</v>
      </c>
      <c r="DN98" s="20">
        <f t="shared" si="64"/>
        <v>0</v>
      </c>
      <c r="DO98" s="20">
        <f t="shared" si="64"/>
        <v>0</v>
      </c>
      <c r="DP98" s="20">
        <f t="shared" si="64"/>
        <v>0</v>
      </c>
      <c r="DQ98" s="20">
        <f t="shared" si="64"/>
        <v>0</v>
      </c>
      <c r="DR98" s="20">
        <f t="shared" si="64"/>
        <v>0</v>
      </c>
      <c r="DS98" s="20">
        <f t="shared" si="64"/>
        <v>0</v>
      </c>
      <c r="DT98" s="20">
        <f t="shared" si="64"/>
        <v>0</v>
      </c>
      <c r="DU98" s="20">
        <f t="shared" si="64"/>
        <v>0</v>
      </c>
      <c r="DV98" s="20">
        <f t="shared" si="64"/>
        <v>0</v>
      </c>
      <c r="DW98" s="20">
        <f t="shared" si="64"/>
        <v>0</v>
      </c>
      <c r="DX98" s="20">
        <f t="shared" si="64"/>
        <v>0</v>
      </c>
      <c r="DY98" s="20">
        <f t="shared" si="64"/>
        <v>0</v>
      </c>
      <c r="DZ98" s="20">
        <f t="shared" si="64"/>
        <v>0</v>
      </c>
      <c r="EA98" s="20">
        <f t="shared" si="64"/>
        <v>0</v>
      </c>
      <c r="EB98" s="20">
        <f t="shared" si="64"/>
        <v>0</v>
      </c>
      <c r="EC98" s="20">
        <f t="shared" si="64"/>
        <v>0</v>
      </c>
      <c r="ED98" s="20">
        <f t="shared" si="64"/>
        <v>0</v>
      </c>
      <c r="EE98" s="20">
        <f t="shared" si="64"/>
        <v>0</v>
      </c>
      <c r="EF98" s="20">
        <f t="shared" si="64"/>
        <v>0</v>
      </c>
      <c r="EG98" s="20">
        <f t="shared" si="64"/>
        <v>0</v>
      </c>
      <c r="EH98" s="20">
        <f t="shared" si="64"/>
        <v>0</v>
      </c>
      <c r="EI98" s="20">
        <f t="shared" si="64"/>
        <v>0</v>
      </c>
      <c r="EJ98" s="20">
        <f t="shared" si="64"/>
        <v>0</v>
      </c>
      <c r="EK98" s="20">
        <f t="shared" si="64"/>
        <v>0</v>
      </c>
      <c r="EL98" s="20">
        <f t="shared" si="64"/>
        <v>0</v>
      </c>
      <c r="EM98" s="20">
        <f t="shared" si="64"/>
        <v>0</v>
      </c>
      <c r="EN98" s="20">
        <f t="shared" si="64"/>
        <v>0</v>
      </c>
      <c r="EO98" s="20">
        <f t="shared" si="64"/>
        <v>0</v>
      </c>
      <c r="EP98" s="20">
        <f t="shared" si="64"/>
        <v>0</v>
      </c>
      <c r="EQ98" s="20">
        <f t="shared" si="64"/>
        <v>0</v>
      </c>
      <c r="ER98" s="20">
        <f t="shared" si="64"/>
        <v>0</v>
      </c>
      <c r="ES98" s="20">
        <f t="shared" si="64"/>
        <v>0</v>
      </c>
      <c r="ET98" s="20">
        <f t="shared" si="64"/>
        <v>0</v>
      </c>
      <c r="EU98" s="20">
        <f t="shared" si="64"/>
        <v>0</v>
      </c>
      <c r="EV98" s="20">
        <f t="shared" si="64"/>
        <v>0</v>
      </c>
      <c r="EW98" s="20">
        <f t="shared" si="64"/>
        <v>0</v>
      </c>
      <c r="EX98" s="20">
        <f t="shared" si="64"/>
        <v>0</v>
      </c>
      <c r="EY98" s="20">
        <f t="shared" si="64"/>
        <v>0</v>
      </c>
      <c r="EZ98" s="20">
        <f t="shared" si="64"/>
        <v>0</v>
      </c>
      <c r="FA98" s="20">
        <f t="shared" ref="FA98:FX98" si="65">FA32</f>
        <v>0</v>
      </c>
      <c r="FB98" s="20">
        <f t="shared" si="65"/>
        <v>0</v>
      </c>
      <c r="FC98" s="20">
        <f t="shared" si="65"/>
        <v>0</v>
      </c>
      <c r="FD98" s="20">
        <f t="shared" si="65"/>
        <v>0</v>
      </c>
      <c r="FE98" s="20">
        <f t="shared" si="65"/>
        <v>0</v>
      </c>
      <c r="FF98" s="20">
        <f t="shared" si="65"/>
        <v>0</v>
      </c>
      <c r="FG98" s="20">
        <f t="shared" si="65"/>
        <v>0</v>
      </c>
      <c r="FH98" s="20">
        <f t="shared" si="65"/>
        <v>0</v>
      </c>
      <c r="FI98" s="20">
        <f t="shared" si="65"/>
        <v>0</v>
      </c>
      <c r="FJ98" s="20">
        <f t="shared" si="65"/>
        <v>0</v>
      </c>
      <c r="FK98" s="20">
        <f t="shared" si="65"/>
        <v>0</v>
      </c>
      <c r="FL98" s="20">
        <f t="shared" si="65"/>
        <v>0</v>
      </c>
      <c r="FM98" s="20">
        <f t="shared" si="65"/>
        <v>0</v>
      </c>
      <c r="FN98" s="20">
        <f t="shared" si="65"/>
        <v>0</v>
      </c>
      <c r="FO98" s="20">
        <f t="shared" si="65"/>
        <v>0</v>
      </c>
      <c r="FP98" s="20">
        <f t="shared" si="65"/>
        <v>0</v>
      </c>
      <c r="FQ98" s="20">
        <f t="shared" si="65"/>
        <v>0</v>
      </c>
      <c r="FR98" s="20">
        <f t="shared" si="65"/>
        <v>0</v>
      </c>
      <c r="FS98" s="20">
        <f t="shared" si="65"/>
        <v>0</v>
      </c>
      <c r="FT98" s="20">
        <f t="shared" si="65"/>
        <v>0</v>
      </c>
      <c r="FU98" s="20">
        <f t="shared" si="65"/>
        <v>0</v>
      </c>
      <c r="FV98" s="20">
        <f t="shared" si="65"/>
        <v>0</v>
      </c>
      <c r="FW98" s="20">
        <f t="shared" si="65"/>
        <v>0</v>
      </c>
      <c r="FX98" s="20">
        <f t="shared" si="65"/>
        <v>0</v>
      </c>
      <c r="FY98" s="20"/>
      <c r="FZ98" s="20">
        <f t="shared" si="51"/>
        <v>0</v>
      </c>
      <c r="GA98" s="76"/>
      <c r="GB98" s="21"/>
      <c r="GC98" s="21"/>
      <c r="GD98" s="21"/>
      <c r="GE98" s="21"/>
      <c r="GF98" s="7"/>
      <c r="GG98" s="7"/>
      <c r="GH98" s="18"/>
      <c r="GI98" s="18"/>
      <c r="GJ98" s="18"/>
      <c r="GK98" s="18"/>
      <c r="GL98" s="18"/>
      <c r="GM98" s="18"/>
      <c r="GN98" s="23"/>
      <c r="GO98" s="23"/>
    </row>
    <row r="99" spans="1:256" x14ac:dyDescent="0.35">
      <c r="A99" s="6" t="s">
        <v>578</v>
      </c>
      <c r="B99" s="7" t="s">
        <v>579</v>
      </c>
      <c r="C99" s="30">
        <f>ROUND(SUM(C94:C98),1)</f>
        <v>6556</v>
      </c>
      <c r="D99" s="30">
        <f t="shared" ref="D99:BO99" si="66">ROUND(SUM(D94:D98),1)</f>
        <v>39211.699999999997</v>
      </c>
      <c r="E99" s="30">
        <f t="shared" si="66"/>
        <v>6031.7</v>
      </c>
      <c r="F99" s="30">
        <f t="shared" si="66"/>
        <v>23565.3</v>
      </c>
      <c r="G99" s="30">
        <f t="shared" si="66"/>
        <v>1550.5</v>
      </c>
      <c r="H99" s="30">
        <f t="shared" si="66"/>
        <v>1112</v>
      </c>
      <c r="I99" s="30">
        <f t="shared" si="66"/>
        <v>8326</v>
      </c>
      <c r="J99" s="30">
        <f t="shared" si="66"/>
        <v>2101.4</v>
      </c>
      <c r="K99" s="30">
        <f t="shared" si="66"/>
        <v>270</v>
      </c>
      <c r="L99" s="30">
        <f t="shared" si="66"/>
        <v>2192.6</v>
      </c>
      <c r="M99" s="30">
        <f t="shared" si="66"/>
        <v>1008.8</v>
      </c>
      <c r="N99" s="30">
        <f t="shared" si="66"/>
        <v>50909.1</v>
      </c>
      <c r="O99" s="30">
        <f t="shared" si="66"/>
        <v>13189.5</v>
      </c>
      <c r="P99" s="30">
        <f t="shared" si="66"/>
        <v>347</v>
      </c>
      <c r="Q99" s="30">
        <f t="shared" si="66"/>
        <v>37905.300000000003</v>
      </c>
      <c r="R99" s="30">
        <f t="shared" si="66"/>
        <v>6074.5</v>
      </c>
      <c r="S99" s="30">
        <f t="shared" si="66"/>
        <v>1606.3</v>
      </c>
      <c r="T99" s="30">
        <f t="shared" si="66"/>
        <v>162.80000000000001</v>
      </c>
      <c r="U99" s="30">
        <f t="shared" si="66"/>
        <v>51.7</v>
      </c>
      <c r="V99" s="30">
        <f t="shared" si="66"/>
        <v>260.60000000000002</v>
      </c>
      <c r="W99" s="30">
        <f t="shared" si="66"/>
        <v>208.9</v>
      </c>
      <c r="X99" s="30">
        <f t="shared" si="66"/>
        <v>50</v>
      </c>
      <c r="Y99" s="30">
        <f t="shared" si="66"/>
        <v>948.7</v>
      </c>
      <c r="Z99" s="30">
        <f t="shared" si="66"/>
        <v>230.5</v>
      </c>
      <c r="AA99" s="30">
        <f t="shared" si="66"/>
        <v>31024.400000000001</v>
      </c>
      <c r="AB99" s="30">
        <f t="shared" si="66"/>
        <v>27406</v>
      </c>
      <c r="AC99" s="30">
        <f t="shared" si="66"/>
        <v>932.5</v>
      </c>
      <c r="AD99" s="30">
        <f t="shared" si="66"/>
        <v>1411.6</v>
      </c>
      <c r="AE99" s="30">
        <f t="shared" si="66"/>
        <v>94</v>
      </c>
      <c r="AF99" s="30">
        <f t="shared" si="66"/>
        <v>172</v>
      </c>
      <c r="AG99" s="30">
        <f t="shared" si="66"/>
        <v>612.29999999999995</v>
      </c>
      <c r="AH99" s="30">
        <f t="shared" si="66"/>
        <v>977.5</v>
      </c>
      <c r="AI99" s="30">
        <f t="shared" si="66"/>
        <v>400</v>
      </c>
      <c r="AJ99" s="30">
        <f t="shared" si="66"/>
        <v>166</v>
      </c>
      <c r="AK99" s="30">
        <f t="shared" si="66"/>
        <v>170.4</v>
      </c>
      <c r="AL99" s="30">
        <f t="shared" si="66"/>
        <v>282</v>
      </c>
      <c r="AM99" s="30">
        <f t="shared" si="66"/>
        <v>371.8</v>
      </c>
      <c r="AN99" s="30">
        <f t="shared" si="66"/>
        <v>314.3</v>
      </c>
      <c r="AO99" s="30">
        <f t="shared" si="66"/>
        <v>4353.3999999999996</v>
      </c>
      <c r="AP99" s="30">
        <f t="shared" si="66"/>
        <v>83844</v>
      </c>
      <c r="AQ99" s="30">
        <f t="shared" si="66"/>
        <v>237.8</v>
      </c>
      <c r="AR99" s="30">
        <f>ROUND(SUM(AR94:AR98),2)</f>
        <v>62998.26</v>
      </c>
      <c r="AS99" s="30">
        <f t="shared" si="66"/>
        <v>6617.4</v>
      </c>
      <c r="AT99" s="30">
        <f t="shared" si="66"/>
        <v>2651.4</v>
      </c>
      <c r="AU99" s="30">
        <f t="shared" si="66"/>
        <v>305.5</v>
      </c>
      <c r="AV99" s="30">
        <f t="shared" si="66"/>
        <v>307.5</v>
      </c>
      <c r="AW99" s="30">
        <f t="shared" si="66"/>
        <v>255.8</v>
      </c>
      <c r="AX99" s="30">
        <f t="shared" si="66"/>
        <v>66.3</v>
      </c>
      <c r="AY99" s="30">
        <f t="shared" si="66"/>
        <v>424.3</v>
      </c>
      <c r="AZ99" s="30">
        <f t="shared" si="66"/>
        <v>12382</v>
      </c>
      <c r="BA99" s="30">
        <f t="shared" si="66"/>
        <v>9172.2999999999993</v>
      </c>
      <c r="BB99" s="30">
        <f t="shared" si="66"/>
        <v>7569.5</v>
      </c>
      <c r="BC99" s="30">
        <f t="shared" si="66"/>
        <v>25829.3</v>
      </c>
      <c r="BD99" s="30">
        <f t="shared" si="66"/>
        <v>3635</v>
      </c>
      <c r="BE99" s="30">
        <f t="shared" si="66"/>
        <v>1259.2</v>
      </c>
      <c r="BF99" s="30">
        <f t="shared" si="66"/>
        <v>25664.7</v>
      </c>
      <c r="BG99" s="30">
        <f t="shared" si="66"/>
        <v>899.7</v>
      </c>
      <c r="BH99" s="30">
        <f t="shared" si="66"/>
        <v>590.29999999999995</v>
      </c>
      <c r="BI99" s="30">
        <f t="shared" si="66"/>
        <v>257.10000000000002</v>
      </c>
      <c r="BJ99" s="30">
        <f t="shared" si="66"/>
        <v>6303.3</v>
      </c>
      <c r="BK99" s="30">
        <f t="shared" si="66"/>
        <v>30973.9</v>
      </c>
      <c r="BL99" s="30">
        <f t="shared" si="66"/>
        <v>96.7</v>
      </c>
      <c r="BM99" s="30">
        <f t="shared" si="66"/>
        <v>420</v>
      </c>
      <c r="BN99" s="30">
        <f t="shared" si="66"/>
        <v>3202.6</v>
      </c>
      <c r="BO99" s="30">
        <f t="shared" si="66"/>
        <v>1287.2</v>
      </c>
      <c r="BP99" s="30">
        <f t="shared" ref="BP99:EA99" si="67">ROUND(SUM(BP94:BP98),1)</f>
        <v>169.6</v>
      </c>
      <c r="BQ99" s="30">
        <f t="shared" si="67"/>
        <v>5970.6</v>
      </c>
      <c r="BR99" s="30">
        <f t="shared" si="67"/>
        <v>4499.6000000000004</v>
      </c>
      <c r="BS99" s="30">
        <f t="shared" si="67"/>
        <v>1116.0999999999999</v>
      </c>
      <c r="BT99" s="30">
        <f t="shared" si="67"/>
        <v>386.6</v>
      </c>
      <c r="BU99" s="30">
        <f t="shared" si="67"/>
        <v>417</v>
      </c>
      <c r="BV99" s="30">
        <f t="shared" si="67"/>
        <v>1232.5999999999999</v>
      </c>
      <c r="BW99" s="30">
        <f t="shared" si="67"/>
        <v>1992.9</v>
      </c>
      <c r="BX99" s="30">
        <f t="shared" si="67"/>
        <v>69.2</v>
      </c>
      <c r="BY99" s="30">
        <f t="shared" si="67"/>
        <v>459.3</v>
      </c>
      <c r="BZ99" s="30">
        <f t="shared" si="67"/>
        <v>203.7</v>
      </c>
      <c r="CA99" s="30">
        <f t="shared" si="67"/>
        <v>150.6</v>
      </c>
      <c r="CB99" s="30">
        <f t="shared" si="67"/>
        <v>74887.399999999994</v>
      </c>
      <c r="CC99" s="30">
        <f t="shared" si="67"/>
        <v>188</v>
      </c>
      <c r="CD99" s="30">
        <f t="shared" si="67"/>
        <v>211.3</v>
      </c>
      <c r="CE99" s="30">
        <f t="shared" si="67"/>
        <v>151.80000000000001</v>
      </c>
      <c r="CF99" s="30">
        <f t="shared" si="67"/>
        <v>114.9</v>
      </c>
      <c r="CG99" s="30">
        <f t="shared" si="67"/>
        <v>201.5</v>
      </c>
      <c r="CH99" s="30">
        <f t="shared" si="67"/>
        <v>100.2</v>
      </c>
      <c r="CI99" s="30">
        <f t="shared" si="67"/>
        <v>697.5</v>
      </c>
      <c r="CJ99" s="30">
        <f t="shared" si="67"/>
        <v>896.7</v>
      </c>
      <c r="CK99" s="30">
        <f t="shared" si="67"/>
        <v>5676.9</v>
      </c>
      <c r="CL99" s="30">
        <f t="shared" si="67"/>
        <v>1281.3</v>
      </c>
      <c r="CM99" s="30">
        <f t="shared" si="67"/>
        <v>732.7</v>
      </c>
      <c r="CN99" s="30">
        <f t="shared" si="67"/>
        <v>32581.3</v>
      </c>
      <c r="CO99" s="30">
        <f t="shared" si="67"/>
        <v>14539.6</v>
      </c>
      <c r="CP99" s="30">
        <f t="shared" si="67"/>
        <v>971.7</v>
      </c>
      <c r="CQ99" s="30">
        <f t="shared" si="67"/>
        <v>773</v>
      </c>
      <c r="CR99" s="30">
        <f t="shared" si="67"/>
        <v>233.2</v>
      </c>
      <c r="CS99" s="30">
        <f t="shared" si="67"/>
        <v>301.60000000000002</v>
      </c>
      <c r="CT99" s="30">
        <f t="shared" si="67"/>
        <v>103.8</v>
      </c>
      <c r="CU99" s="30">
        <f t="shared" si="67"/>
        <v>406.4</v>
      </c>
      <c r="CV99" s="30">
        <f t="shared" si="67"/>
        <v>50</v>
      </c>
      <c r="CW99" s="30">
        <f t="shared" si="67"/>
        <v>206</v>
      </c>
      <c r="CX99" s="30">
        <f t="shared" si="67"/>
        <v>462.5</v>
      </c>
      <c r="CY99" s="30">
        <f t="shared" si="67"/>
        <v>50</v>
      </c>
      <c r="CZ99" s="30">
        <f t="shared" si="67"/>
        <v>1843.3</v>
      </c>
      <c r="DA99" s="30">
        <f t="shared" si="67"/>
        <v>199.5</v>
      </c>
      <c r="DB99" s="30">
        <f t="shared" si="67"/>
        <v>320.5</v>
      </c>
      <c r="DC99" s="30">
        <f t="shared" si="67"/>
        <v>183</v>
      </c>
      <c r="DD99" s="30">
        <f t="shared" si="67"/>
        <v>156</v>
      </c>
      <c r="DE99" s="30">
        <f t="shared" si="67"/>
        <v>297.89999999999998</v>
      </c>
      <c r="DF99" s="30">
        <f t="shared" si="67"/>
        <v>21065.599999999999</v>
      </c>
      <c r="DG99" s="30">
        <f t="shared" si="67"/>
        <v>104</v>
      </c>
      <c r="DH99" s="30">
        <f t="shared" si="67"/>
        <v>1860.6</v>
      </c>
      <c r="DI99" s="30">
        <f t="shared" si="67"/>
        <v>2486.8000000000002</v>
      </c>
      <c r="DJ99" s="30">
        <f t="shared" si="67"/>
        <v>639.5</v>
      </c>
      <c r="DK99" s="30">
        <f t="shared" si="67"/>
        <v>500</v>
      </c>
      <c r="DL99" s="30">
        <f t="shared" si="67"/>
        <v>5726.4</v>
      </c>
      <c r="DM99" s="30">
        <f t="shared" si="67"/>
        <v>232.8</v>
      </c>
      <c r="DN99" s="30">
        <f t="shared" si="67"/>
        <v>1320</v>
      </c>
      <c r="DO99" s="30">
        <f t="shared" si="67"/>
        <v>3248</v>
      </c>
      <c r="DP99" s="30">
        <f t="shared" si="67"/>
        <v>198.3</v>
      </c>
      <c r="DQ99" s="30">
        <f t="shared" si="67"/>
        <v>834</v>
      </c>
      <c r="DR99" s="30">
        <f t="shared" si="67"/>
        <v>1343.6</v>
      </c>
      <c r="DS99" s="30">
        <f t="shared" si="67"/>
        <v>639</v>
      </c>
      <c r="DT99" s="30">
        <f t="shared" si="67"/>
        <v>175</v>
      </c>
      <c r="DU99" s="30">
        <f t="shared" si="67"/>
        <v>361</v>
      </c>
      <c r="DV99" s="30">
        <f t="shared" si="67"/>
        <v>214</v>
      </c>
      <c r="DW99" s="30">
        <f t="shared" si="67"/>
        <v>307.7</v>
      </c>
      <c r="DX99" s="30">
        <f t="shared" si="67"/>
        <v>164.2</v>
      </c>
      <c r="DY99" s="30">
        <f t="shared" si="67"/>
        <v>305.3</v>
      </c>
      <c r="DZ99" s="30">
        <f t="shared" si="67"/>
        <v>716.4</v>
      </c>
      <c r="EA99" s="30">
        <f t="shared" si="67"/>
        <v>531.29999999999995</v>
      </c>
      <c r="EB99" s="30">
        <f t="shared" ref="EB99:FX99" si="68">ROUND(SUM(EB94:EB98),1)</f>
        <v>569.1</v>
      </c>
      <c r="EC99" s="30">
        <f t="shared" si="68"/>
        <v>297.10000000000002</v>
      </c>
      <c r="ED99" s="30">
        <f t="shared" si="68"/>
        <v>1562.4</v>
      </c>
      <c r="EE99" s="30">
        <f t="shared" si="68"/>
        <v>190.2</v>
      </c>
      <c r="EF99" s="30">
        <f t="shared" si="68"/>
        <v>1404.7</v>
      </c>
      <c r="EG99" s="30">
        <f t="shared" si="68"/>
        <v>249.9</v>
      </c>
      <c r="EH99" s="30">
        <f t="shared" si="68"/>
        <v>248</v>
      </c>
      <c r="EI99" s="30">
        <f t="shared" si="68"/>
        <v>14178.9</v>
      </c>
      <c r="EJ99" s="30">
        <f t="shared" si="68"/>
        <v>10282</v>
      </c>
      <c r="EK99" s="30">
        <f t="shared" si="68"/>
        <v>682.8</v>
      </c>
      <c r="EL99" s="30">
        <f t="shared" si="68"/>
        <v>474.5</v>
      </c>
      <c r="EM99" s="30">
        <f t="shared" si="68"/>
        <v>384.9</v>
      </c>
      <c r="EN99" s="30">
        <f t="shared" si="68"/>
        <v>979.8</v>
      </c>
      <c r="EO99" s="30">
        <f t="shared" si="68"/>
        <v>314.2</v>
      </c>
      <c r="EP99" s="30">
        <f t="shared" si="68"/>
        <v>419.7</v>
      </c>
      <c r="EQ99" s="30">
        <f t="shared" si="68"/>
        <v>2658.9</v>
      </c>
      <c r="ER99" s="30">
        <f t="shared" si="68"/>
        <v>316</v>
      </c>
      <c r="ES99" s="30">
        <f t="shared" si="68"/>
        <v>181.4</v>
      </c>
      <c r="ET99" s="30">
        <f t="shared" si="68"/>
        <v>191.2</v>
      </c>
      <c r="EU99" s="30">
        <f t="shared" si="68"/>
        <v>574.6</v>
      </c>
      <c r="EV99" s="30">
        <f t="shared" si="68"/>
        <v>78.8</v>
      </c>
      <c r="EW99" s="30">
        <f t="shared" si="68"/>
        <v>839</v>
      </c>
      <c r="EX99" s="30">
        <f t="shared" si="68"/>
        <v>169.3</v>
      </c>
      <c r="EY99" s="30">
        <f t="shared" si="68"/>
        <v>779</v>
      </c>
      <c r="EZ99" s="30">
        <f t="shared" si="68"/>
        <v>128.5</v>
      </c>
      <c r="FA99" s="30">
        <f t="shared" si="68"/>
        <v>3455.1</v>
      </c>
      <c r="FB99" s="30">
        <f t="shared" si="68"/>
        <v>295.5</v>
      </c>
      <c r="FC99" s="30">
        <f t="shared" si="68"/>
        <v>1964.2</v>
      </c>
      <c r="FD99" s="30">
        <f t="shared" si="68"/>
        <v>405.3</v>
      </c>
      <c r="FE99" s="30">
        <f t="shared" si="68"/>
        <v>83.4</v>
      </c>
      <c r="FF99" s="30">
        <f t="shared" si="68"/>
        <v>195.4</v>
      </c>
      <c r="FG99" s="30">
        <f t="shared" si="68"/>
        <v>126.8</v>
      </c>
      <c r="FH99" s="30">
        <f t="shared" si="68"/>
        <v>69.7</v>
      </c>
      <c r="FI99" s="30">
        <f t="shared" si="68"/>
        <v>1739.1</v>
      </c>
      <c r="FJ99" s="30">
        <f t="shared" si="68"/>
        <v>2033</v>
      </c>
      <c r="FK99" s="30">
        <f t="shared" si="68"/>
        <v>2573.5</v>
      </c>
      <c r="FL99" s="30">
        <f t="shared" si="68"/>
        <v>8294</v>
      </c>
      <c r="FM99" s="30">
        <f t="shared" si="68"/>
        <v>3886</v>
      </c>
      <c r="FN99" s="30">
        <f t="shared" si="68"/>
        <v>22184.9</v>
      </c>
      <c r="FO99" s="30">
        <f t="shared" si="68"/>
        <v>1089.0999999999999</v>
      </c>
      <c r="FP99" s="30">
        <f t="shared" si="68"/>
        <v>2280</v>
      </c>
      <c r="FQ99" s="30">
        <f t="shared" si="68"/>
        <v>986.9</v>
      </c>
      <c r="FR99" s="30">
        <f t="shared" si="68"/>
        <v>169.4</v>
      </c>
      <c r="FS99" s="30">
        <f t="shared" si="68"/>
        <v>179.9</v>
      </c>
      <c r="FT99" s="30">
        <f t="shared" si="68"/>
        <v>59</v>
      </c>
      <c r="FU99" s="30">
        <f t="shared" si="68"/>
        <v>813.7</v>
      </c>
      <c r="FV99" s="30">
        <f t="shared" si="68"/>
        <v>784</v>
      </c>
      <c r="FW99" s="30">
        <f t="shared" si="68"/>
        <v>159.19999999999999</v>
      </c>
      <c r="FX99" s="30">
        <f t="shared" si="68"/>
        <v>57.2</v>
      </c>
      <c r="FY99" s="20"/>
      <c r="FZ99" s="77">
        <f>SUM(C99:FX99)</f>
        <v>850310.15999999992</v>
      </c>
      <c r="GA99" s="78">
        <v>850310.2</v>
      </c>
      <c r="GB99" s="21">
        <f>FZ99-GA99</f>
        <v>-4.0000000037252903E-2</v>
      </c>
      <c r="GC99" s="21"/>
      <c r="GD99" s="21"/>
      <c r="GE99" s="21"/>
      <c r="GF99" s="7"/>
      <c r="GG99" s="7"/>
      <c r="GH99" s="18"/>
      <c r="GI99" s="18"/>
      <c r="GJ99" s="18"/>
      <c r="GK99" s="18"/>
      <c r="GL99" s="18"/>
      <c r="GM99" s="18"/>
      <c r="GN99" s="23"/>
      <c r="GO99" s="23"/>
    </row>
    <row r="100" spans="1:256" x14ac:dyDescent="0.35">
      <c r="A100" s="6" t="s">
        <v>580</v>
      </c>
      <c r="B100" s="43" t="s">
        <v>581</v>
      </c>
      <c r="C100" s="21">
        <f t="shared" ref="C100:BN100" si="69">C99-C101</f>
        <v>6556</v>
      </c>
      <c r="D100" s="21">
        <f t="shared" si="69"/>
        <v>34494.399999999994</v>
      </c>
      <c r="E100" s="21">
        <f t="shared" si="69"/>
        <v>5215.8999999999996</v>
      </c>
      <c r="F100" s="21">
        <f t="shared" si="69"/>
        <v>22689.5</v>
      </c>
      <c r="G100" s="21">
        <f t="shared" si="69"/>
        <v>1550.5</v>
      </c>
      <c r="H100" s="21">
        <f t="shared" si="69"/>
        <v>1112</v>
      </c>
      <c r="I100" s="21">
        <f t="shared" si="69"/>
        <v>7356.9</v>
      </c>
      <c r="J100" s="21">
        <f t="shared" si="69"/>
        <v>2101.4</v>
      </c>
      <c r="K100" s="21">
        <f t="shared" si="69"/>
        <v>270</v>
      </c>
      <c r="L100" s="21">
        <f t="shared" si="69"/>
        <v>2192.6</v>
      </c>
      <c r="M100" s="21">
        <f t="shared" si="69"/>
        <v>1008.8</v>
      </c>
      <c r="N100" s="21">
        <f t="shared" si="69"/>
        <v>50909.1</v>
      </c>
      <c r="O100" s="21">
        <f t="shared" si="69"/>
        <v>13189.5</v>
      </c>
      <c r="P100" s="21">
        <f t="shared" si="69"/>
        <v>347</v>
      </c>
      <c r="Q100" s="21">
        <f t="shared" si="69"/>
        <v>36845</v>
      </c>
      <c r="R100" s="21">
        <f t="shared" si="69"/>
        <v>6074.5</v>
      </c>
      <c r="S100" s="21">
        <f t="shared" si="69"/>
        <v>1606.3</v>
      </c>
      <c r="T100" s="21">
        <f t="shared" si="69"/>
        <v>162.80000000000001</v>
      </c>
      <c r="U100" s="21">
        <f t="shared" si="69"/>
        <v>51.7</v>
      </c>
      <c r="V100" s="21">
        <f t="shared" si="69"/>
        <v>260.60000000000002</v>
      </c>
      <c r="W100" s="21">
        <f t="shared" si="69"/>
        <v>208.9</v>
      </c>
      <c r="X100" s="21">
        <f t="shared" si="69"/>
        <v>50</v>
      </c>
      <c r="Y100" s="21">
        <f t="shared" si="69"/>
        <v>948.7</v>
      </c>
      <c r="Z100" s="21">
        <f t="shared" si="69"/>
        <v>230.5</v>
      </c>
      <c r="AA100" s="21">
        <f t="shared" si="69"/>
        <v>31024.400000000001</v>
      </c>
      <c r="AB100" s="21">
        <f t="shared" si="69"/>
        <v>27406</v>
      </c>
      <c r="AC100" s="21">
        <f t="shared" si="69"/>
        <v>932.5</v>
      </c>
      <c r="AD100" s="21">
        <f t="shared" si="69"/>
        <v>1260.5999999999999</v>
      </c>
      <c r="AE100" s="21">
        <f t="shared" si="69"/>
        <v>94</v>
      </c>
      <c r="AF100" s="21">
        <f t="shared" si="69"/>
        <v>172</v>
      </c>
      <c r="AG100" s="21">
        <f t="shared" si="69"/>
        <v>612.29999999999995</v>
      </c>
      <c r="AH100" s="21">
        <f t="shared" si="69"/>
        <v>977.5</v>
      </c>
      <c r="AI100" s="21">
        <f t="shared" si="69"/>
        <v>400</v>
      </c>
      <c r="AJ100" s="21">
        <f t="shared" si="69"/>
        <v>166</v>
      </c>
      <c r="AK100" s="21">
        <f t="shared" si="69"/>
        <v>170.4</v>
      </c>
      <c r="AL100" s="21">
        <f t="shared" si="69"/>
        <v>282</v>
      </c>
      <c r="AM100" s="21">
        <f t="shared" si="69"/>
        <v>371.8</v>
      </c>
      <c r="AN100" s="21">
        <f t="shared" si="69"/>
        <v>314.3</v>
      </c>
      <c r="AO100" s="21">
        <f t="shared" si="69"/>
        <v>4353.3999999999996</v>
      </c>
      <c r="AP100" s="21">
        <f t="shared" si="69"/>
        <v>83844</v>
      </c>
      <c r="AQ100" s="21">
        <f t="shared" si="69"/>
        <v>237.8</v>
      </c>
      <c r="AR100" s="21">
        <f t="shared" si="69"/>
        <v>60793.26</v>
      </c>
      <c r="AS100" s="21">
        <f t="shared" si="69"/>
        <v>6309.7999999999993</v>
      </c>
      <c r="AT100" s="21">
        <f t="shared" si="69"/>
        <v>2651.4</v>
      </c>
      <c r="AU100" s="21">
        <f t="shared" si="69"/>
        <v>305.5</v>
      </c>
      <c r="AV100" s="21">
        <f t="shared" si="69"/>
        <v>307.5</v>
      </c>
      <c r="AW100" s="21">
        <f t="shared" si="69"/>
        <v>255.8</v>
      </c>
      <c r="AX100" s="21">
        <f t="shared" si="69"/>
        <v>66.3</v>
      </c>
      <c r="AY100" s="21">
        <f t="shared" si="69"/>
        <v>424.3</v>
      </c>
      <c r="AZ100" s="21">
        <f t="shared" si="69"/>
        <v>12382</v>
      </c>
      <c r="BA100" s="21">
        <f t="shared" si="69"/>
        <v>9172.2999999999993</v>
      </c>
      <c r="BB100" s="21">
        <f t="shared" si="69"/>
        <v>7569.5</v>
      </c>
      <c r="BC100" s="21">
        <f t="shared" si="69"/>
        <v>21945.200000000001</v>
      </c>
      <c r="BD100" s="21">
        <f t="shared" si="69"/>
        <v>3635</v>
      </c>
      <c r="BE100" s="21">
        <f t="shared" si="69"/>
        <v>1259.2</v>
      </c>
      <c r="BF100" s="21">
        <f t="shared" si="69"/>
        <v>25664.7</v>
      </c>
      <c r="BG100" s="21">
        <f t="shared" si="69"/>
        <v>899.7</v>
      </c>
      <c r="BH100" s="21">
        <f t="shared" si="69"/>
        <v>590.29999999999995</v>
      </c>
      <c r="BI100" s="21">
        <f t="shared" si="69"/>
        <v>257.10000000000002</v>
      </c>
      <c r="BJ100" s="21">
        <f t="shared" si="69"/>
        <v>6303.3</v>
      </c>
      <c r="BK100" s="21">
        <f t="shared" si="69"/>
        <v>30973.9</v>
      </c>
      <c r="BL100" s="21">
        <f t="shared" si="69"/>
        <v>96.7</v>
      </c>
      <c r="BM100" s="21">
        <f t="shared" si="69"/>
        <v>420</v>
      </c>
      <c r="BN100" s="21">
        <f t="shared" si="69"/>
        <v>3202.6</v>
      </c>
      <c r="BO100" s="21">
        <f t="shared" ref="BO100:DZ100" si="70">BO99-BO101</f>
        <v>1287.2</v>
      </c>
      <c r="BP100" s="21">
        <f t="shared" si="70"/>
        <v>169.6</v>
      </c>
      <c r="BQ100" s="21">
        <f t="shared" si="70"/>
        <v>5695</v>
      </c>
      <c r="BR100" s="21">
        <f t="shared" si="70"/>
        <v>4499.6000000000004</v>
      </c>
      <c r="BS100" s="21">
        <f t="shared" si="70"/>
        <v>1116.0999999999999</v>
      </c>
      <c r="BT100" s="21">
        <f t="shared" si="70"/>
        <v>386.6</v>
      </c>
      <c r="BU100" s="21">
        <f t="shared" si="70"/>
        <v>417</v>
      </c>
      <c r="BV100" s="21">
        <f t="shared" si="70"/>
        <v>1232.5999999999999</v>
      </c>
      <c r="BW100" s="21">
        <f t="shared" si="70"/>
        <v>1992.9</v>
      </c>
      <c r="BX100" s="21">
        <f t="shared" si="70"/>
        <v>69.2</v>
      </c>
      <c r="BY100" s="21">
        <f t="shared" si="70"/>
        <v>459.3</v>
      </c>
      <c r="BZ100" s="21">
        <f t="shared" si="70"/>
        <v>203.7</v>
      </c>
      <c r="CA100" s="21">
        <f t="shared" si="70"/>
        <v>150.6</v>
      </c>
      <c r="CB100" s="21">
        <f t="shared" si="70"/>
        <v>74061.599999999991</v>
      </c>
      <c r="CC100" s="21">
        <f t="shared" si="70"/>
        <v>188</v>
      </c>
      <c r="CD100" s="21">
        <f t="shared" si="70"/>
        <v>211.3</v>
      </c>
      <c r="CE100" s="21">
        <f t="shared" si="70"/>
        <v>151.80000000000001</v>
      </c>
      <c r="CF100" s="21">
        <f t="shared" si="70"/>
        <v>114.9</v>
      </c>
      <c r="CG100" s="21">
        <f t="shared" si="70"/>
        <v>201.5</v>
      </c>
      <c r="CH100" s="21">
        <f t="shared" si="70"/>
        <v>100.2</v>
      </c>
      <c r="CI100" s="21">
        <f t="shared" si="70"/>
        <v>697.5</v>
      </c>
      <c r="CJ100" s="21">
        <f t="shared" si="70"/>
        <v>896.7</v>
      </c>
      <c r="CK100" s="21">
        <f t="shared" si="70"/>
        <v>5095.8999999999996</v>
      </c>
      <c r="CL100" s="21">
        <f t="shared" si="70"/>
        <v>1281.3</v>
      </c>
      <c r="CM100" s="21">
        <f t="shared" si="70"/>
        <v>732.7</v>
      </c>
      <c r="CN100" s="21">
        <f t="shared" si="70"/>
        <v>29268</v>
      </c>
      <c r="CO100" s="21">
        <f t="shared" si="70"/>
        <v>14539.6</v>
      </c>
      <c r="CP100" s="21">
        <f t="shared" si="70"/>
        <v>971.7</v>
      </c>
      <c r="CQ100" s="21">
        <f t="shared" si="70"/>
        <v>773</v>
      </c>
      <c r="CR100" s="21">
        <f t="shared" si="70"/>
        <v>233.2</v>
      </c>
      <c r="CS100" s="21">
        <f t="shared" si="70"/>
        <v>301.60000000000002</v>
      </c>
      <c r="CT100" s="21">
        <f t="shared" si="70"/>
        <v>103.8</v>
      </c>
      <c r="CU100" s="21">
        <f t="shared" si="70"/>
        <v>406.4</v>
      </c>
      <c r="CV100" s="21">
        <f t="shared" si="70"/>
        <v>50</v>
      </c>
      <c r="CW100" s="21">
        <f t="shared" si="70"/>
        <v>206</v>
      </c>
      <c r="CX100" s="21">
        <f t="shared" si="70"/>
        <v>462.5</v>
      </c>
      <c r="CY100" s="21">
        <f t="shared" si="70"/>
        <v>50</v>
      </c>
      <c r="CZ100" s="21">
        <f t="shared" si="70"/>
        <v>1843.3</v>
      </c>
      <c r="DA100" s="21">
        <f t="shared" si="70"/>
        <v>199.5</v>
      </c>
      <c r="DB100" s="21">
        <f t="shared" si="70"/>
        <v>320.5</v>
      </c>
      <c r="DC100" s="21">
        <f t="shared" si="70"/>
        <v>183</v>
      </c>
      <c r="DD100" s="21">
        <f t="shared" si="70"/>
        <v>156</v>
      </c>
      <c r="DE100" s="21">
        <f t="shared" si="70"/>
        <v>297.89999999999998</v>
      </c>
      <c r="DF100" s="21">
        <f t="shared" si="70"/>
        <v>19790.3</v>
      </c>
      <c r="DG100" s="21">
        <f t="shared" si="70"/>
        <v>104</v>
      </c>
      <c r="DH100" s="21">
        <f t="shared" si="70"/>
        <v>1860.6</v>
      </c>
      <c r="DI100" s="21">
        <f t="shared" si="70"/>
        <v>2431.8000000000002</v>
      </c>
      <c r="DJ100" s="21">
        <f t="shared" si="70"/>
        <v>639.5</v>
      </c>
      <c r="DK100" s="21">
        <f t="shared" si="70"/>
        <v>500</v>
      </c>
      <c r="DL100" s="21">
        <f t="shared" si="70"/>
        <v>5726.4</v>
      </c>
      <c r="DM100" s="21">
        <f t="shared" si="70"/>
        <v>232.8</v>
      </c>
      <c r="DN100" s="21">
        <f t="shared" si="70"/>
        <v>1320</v>
      </c>
      <c r="DO100" s="21">
        <f t="shared" si="70"/>
        <v>3248</v>
      </c>
      <c r="DP100" s="21">
        <f t="shared" si="70"/>
        <v>198.3</v>
      </c>
      <c r="DQ100" s="21">
        <f t="shared" si="70"/>
        <v>834</v>
      </c>
      <c r="DR100" s="21">
        <f t="shared" si="70"/>
        <v>1343.6</v>
      </c>
      <c r="DS100" s="21">
        <f t="shared" si="70"/>
        <v>639</v>
      </c>
      <c r="DT100" s="21">
        <f t="shared" si="70"/>
        <v>175</v>
      </c>
      <c r="DU100" s="21">
        <f t="shared" si="70"/>
        <v>361</v>
      </c>
      <c r="DV100" s="21">
        <f t="shared" si="70"/>
        <v>214</v>
      </c>
      <c r="DW100" s="21">
        <f t="shared" si="70"/>
        <v>307.7</v>
      </c>
      <c r="DX100" s="21">
        <f t="shared" si="70"/>
        <v>164.2</v>
      </c>
      <c r="DY100" s="21">
        <f t="shared" si="70"/>
        <v>305.3</v>
      </c>
      <c r="DZ100" s="21">
        <f t="shared" si="70"/>
        <v>716.4</v>
      </c>
      <c r="EA100" s="21">
        <f t="shared" ref="EA100:FX100" si="71">EA99-EA101</f>
        <v>531.29999999999995</v>
      </c>
      <c r="EB100" s="21">
        <f t="shared" si="71"/>
        <v>569.1</v>
      </c>
      <c r="EC100" s="21">
        <f t="shared" si="71"/>
        <v>297.10000000000002</v>
      </c>
      <c r="ED100" s="21">
        <f t="shared" si="71"/>
        <v>1562.4</v>
      </c>
      <c r="EE100" s="21">
        <f t="shared" si="71"/>
        <v>190.2</v>
      </c>
      <c r="EF100" s="21">
        <f t="shared" si="71"/>
        <v>1404.7</v>
      </c>
      <c r="EG100" s="21">
        <f t="shared" si="71"/>
        <v>249.9</v>
      </c>
      <c r="EH100" s="21">
        <f t="shared" si="71"/>
        <v>248</v>
      </c>
      <c r="EI100" s="21">
        <f t="shared" si="71"/>
        <v>14178.9</v>
      </c>
      <c r="EJ100" s="21">
        <f t="shared" si="71"/>
        <v>10282</v>
      </c>
      <c r="EK100" s="21">
        <f t="shared" si="71"/>
        <v>682.8</v>
      </c>
      <c r="EL100" s="21">
        <f t="shared" si="71"/>
        <v>474.5</v>
      </c>
      <c r="EM100" s="21">
        <f t="shared" si="71"/>
        <v>384.9</v>
      </c>
      <c r="EN100" s="21">
        <f t="shared" si="71"/>
        <v>979.8</v>
      </c>
      <c r="EO100" s="21">
        <f t="shared" si="71"/>
        <v>314.2</v>
      </c>
      <c r="EP100" s="21">
        <f t="shared" si="71"/>
        <v>419.7</v>
      </c>
      <c r="EQ100" s="21">
        <f t="shared" si="71"/>
        <v>2530.9</v>
      </c>
      <c r="ER100" s="21">
        <f t="shared" si="71"/>
        <v>316</v>
      </c>
      <c r="ES100" s="21">
        <f t="shared" si="71"/>
        <v>181.4</v>
      </c>
      <c r="ET100" s="21">
        <f t="shared" si="71"/>
        <v>191.2</v>
      </c>
      <c r="EU100" s="21">
        <f t="shared" si="71"/>
        <v>574.6</v>
      </c>
      <c r="EV100" s="21">
        <f t="shared" si="71"/>
        <v>78.8</v>
      </c>
      <c r="EW100" s="21">
        <f t="shared" si="71"/>
        <v>839</v>
      </c>
      <c r="EX100" s="21">
        <f t="shared" si="71"/>
        <v>169.3</v>
      </c>
      <c r="EY100" s="21">
        <f t="shared" si="71"/>
        <v>779</v>
      </c>
      <c r="EZ100" s="21">
        <f t="shared" si="71"/>
        <v>128.5</v>
      </c>
      <c r="FA100" s="21">
        <f t="shared" si="71"/>
        <v>3455.1</v>
      </c>
      <c r="FB100" s="21">
        <f t="shared" si="71"/>
        <v>295.5</v>
      </c>
      <c r="FC100" s="21">
        <f t="shared" si="71"/>
        <v>1964.2</v>
      </c>
      <c r="FD100" s="21">
        <f t="shared" si="71"/>
        <v>405.3</v>
      </c>
      <c r="FE100" s="21">
        <f t="shared" si="71"/>
        <v>83.4</v>
      </c>
      <c r="FF100" s="21">
        <f t="shared" si="71"/>
        <v>195.4</v>
      </c>
      <c r="FG100" s="21">
        <f t="shared" si="71"/>
        <v>126.8</v>
      </c>
      <c r="FH100" s="21">
        <f t="shared" si="71"/>
        <v>69.7</v>
      </c>
      <c r="FI100" s="21">
        <f t="shared" si="71"/>
        <v>1739.1</v>
      </c>
      <c r="FJ100" s="21">
        <f t="shared" si="71"/>
        <v>2033</v>
      </c>
      <c r="FK100" s="21">
        <f t="shared" si="71"/>
        <v>2573.5</v>
      </c>
      <c r="FL100" s="21">
        <f t="shared" si="71"/>
        <v>8294</v>
      </c>
      <c r="FM100" s="21">
        <f t="shared" si="71"/>
        <v>3886</v>
      </c>
      <c r="FN100" s="21">
        <f t="shared" si="71"/>
        <v>22184.9</v>
      </c>
      <c r="FO100" s="21">
        <f t="shared" si="71"/>
        <v>1089.0999999999999</v>
      </c>
      <c r="FP100" s="21">
        <f t="shared" si="71"/>
        <v>2280</v>
      </c>
      <c r="FQ100" s="21">
        <f t="shared" si="71"/>
        <v>986.9</v>
      </c>
      <c r="FR100" s="21">
        <f t="shared" si="71"/>
        <v>169.4</v>
      </c>
      <c r="FS100" s="21">
        <f t="shared" si="71"/>
        <v>179.9</v>
      </c>
      <c r="FT100" s="21">
        <f t="shared" si="71"/>
        <v>59</v>
      </c>
      <c r="FU100" s="21">
        <f t="shared" si="71"/>
        <v>813.7</v>
      </c>
      <c r="FV100" s="21">
        <f t="shared" si="71"/>
        <v>784</v>
      </c>
      <c r="FW100" s="21">
        <f t="shared" si="71"/>
        <v>159.19999999999999</v>
      </c>
      <c r="FX100" s="21">
        <f t="shared" si="71"/>
        <v>57.2</v>
      </c>
      <c r="FZ100" s="20">
        <f t="shared" si="51"/>
        <v>828870.1599999998</v>
      </c>
      <c r="GA100" s="20"/>
      <c r="GB100" s="20"/>
      <c r="GC100" s="20"/>
      <c r="GD100" s="20"/>
      <c r="GE100" s="20"/>
      <c r="GF100" s="7"/>
      <c r="GG100" s="7"/>
      <c r="GH100" s="18"/>
      <c r="GI100" s="18"/>
      <c r="GJ100" s="18"/>
      <c r="GK100" s="18"/>
      <c r="GL100" s="18"/>
      <c r="GM100" s="18"/>
      <c r="GN100" s="23"/>
      <c r="GO100" s="23"/>
    </row>
    <row r="101" spans="1:256" x14ac:dyDescent="0.35">
      <c r="A101" s="6" t="s">
        <v>582</v>
      </c>
      <c r="B101" s="43" t="s">
        <v>583</v>
      </c>
      <c r="C101" s="18">
        <f>C92+C93+C98+C96</f>
        <v>0</v>
      </c>
      <c r="D101" s="18">
        <f t="shared" ref="D101:BO101" si="72">D92+D93+D98+D96</f>
        <v>4717.3</v>
      </c>
      <c r="E101" s="18">
        <f t="shared" si="72"/>
        <v>815.8</v>
      </c>
      <c r="F101" s="18">
        <f t="shared" si="72"/>
        <v>875.8</v>
      </c>
      <c r="G101" s="18">
        <f t="shared" si="72"/>
        <v>0</v>
      </c>
      <c r="H101" s="18">
        <f t="shared" si="72"/>
        <v>0</v>
      </c>
      <c r="I101" s="18">
        <f t="shared" si="72"/>
        <v>969.1</v>
      </c>
      <c r="J101" s="18">
        <f t="shared" si="72"/>
        <v>0</v>
      </c>
      <c r="K101" s="18">
        <f t="shared" si="72"/>
        <v>0</v>
      </c>
      <c r="L101" s="18">
        <f t="shared" si="72"/>
        <v>0</v>
      </c>
      <c r="M101" s="18">
        <f t="shared" si="72"/>
        <v>0</v>
      </c>
      <c r="N101" s="18">
        <f t="shared" si="72"/>
        <v>0</v>
      </c>
      <c r="O101" s="18">
        <f t="shared" si="72"/>
        <v>0</v>
      </c>
      <c r="P101" s="18">
        <f t="shared" si="72"/>
        <v>0</v>
      </c>
      <c r="Q101" s="18">
        <f t="shared" si="72"/>
        <v>1060.3</v>
      </c>
      <c r="R101" s="18">
        <f t="shared" si="72"/>
        <v>0</v>
      </c>
      <c r="S101" s="18">
        <f t="shared" si="72"/>
        <v>0</v>
      </c>
      <c r="T101" s="18">
        <f t="shared" si="72"/>
        <v>0</v>
      </c>
      <c r="U101" s="18">
        <f t="shared" si="72"/>
        <v>0</v>
      </c>
      <c r="V101" s="18">
        <f t="shared" si="72"/>
        <v>0</v>
      </c>
      <c r="W101" s="18">
        <f t="shared" si="72"/>
        <v>0</v>
      </c>
      <c r="X101" s="18">
        <f t="shared" si="72"/>
        <v>0</v>
      </c>
      <c r="Y101" s="18">
        <f t="shared" si="72"/>
        <v>0</v>
      </c>
      <c r="Z101" s="18">
        <f t="shared" si="72"/>
        <v>0</v>
      </c>
      <c r="AA101" s="18">
        <f t="shared" si="72"/>
        <v>0</v>
      </c>
      <c r="AB101" s="18">
        <f t="shared" si="72"/>
        <v>0</v>
      </c>
      <c r="AC101" s="18">
        <f t="shared" si="72"/>
        <v>0</v>
      </c>
      <c r="AD101" s="18">
        <f t="shared" si="72"/>
        <v>151</v>
      </c>
      <c r="AE101" s="18">
        <f t="shared" si="72"/>
        <v>0</v>
      </c>
      <c r="AF101" s="18">
        <f t="shared" si="72"/>
        <v>0</v>
      </c>
      <c r="AG101" s="18">
        <f t="shared" si="72"/>
        <v>0</v>
      </c>
      <c r="AH101" s="18">
        <f t="shared" si="72"/>
        <v>0</v>
      </c>
      <c r="AI101" s="18">
        <f t="shared" si="72"/>
        <v>0</v>
      </c>
      <c r="AJ101" s="18">
        <f t="shared" si="72"/>
        <v>0</v>
      </c>
      <c r="AK101" s="18">
        <f t="shared" si="72"/>
        <v>0</v>
      </c>
      <c r="AL101" s="18">
        <f t="shared" si="72"/>
        <v>0</v>
      </c>
      <c r="AM101" s="18">
        <f t="shared" si="72"/>
        <v>0</v>
      </c>
      <c r="AN101" s="18">
        <f t="shared" si="72"/>
        <v>0</v>
      </c>
      <c r="AO101" s="18">
        <f t="shared" si="72"/>
        <v>0</v>
      </c>
      <c r="AP101" s="18">
        <f t="shared" si="72"/>
        <v>0</v>
      </c>
      <c r="AQ101" s="18">
        <f t="shared" si="72"/>
        <v>0</v>
      </c>
      <c r="AR101" s="18">
        <f t="shared" si="72"/>
        <v>2205</v>
      </c>
      <c r="AS101" s="18">
        <f t="shared" si="72"/>
        <v>307.60000000000002</v>
      </c>
      <c r="AT101" s="18">
        <f t="shared" si="72"/>
        <v>0</v>
      </c>
      <c r="AU101" s="18">
        <f t="shared" si="72"/>
        <v>0</v>
      </c>
      <c r="AV101" s="18">
        <f t="shared" si="72"/>
        <v>0</v>
      </c>
      <c r="AW101" s="18">
        <f t="shared" si="72"/>
        <v>0</v>
      </c>
      <c r="AX101" s="18">
        <f t="shared" si="72"/>
        <v>0</v>
      </c>
      <c r="AY101" s="18">
        <f t="shared" si="72"/>
        <v>0</v>
      </c>
      <c r="AZ101" s="18">
        <f t="shared" si="72"/>
        <v>0</v>
      </c>
      <c r="BA101" s="18">
        <f t="shared" si="72"/>
        <v>0</v>
      </c>
      <c r="BB101" s="18">
        <f t="shared" si="72"/>
        <v>0</v>
      </c>
      <c r="BC101" s="18">
        <f t="shared" si="72"/>
        <v>3884.1</v>
      </c>
      <c r="BD101" s="18">
        <f t="shared" si="72"/>
        <v>0</v>
      </c>
      <c r="BE101" s="18">
        <f t="shared" si="72"/>
        <v>0</v>
      </c>
      <c r="BF101" s="18">
        <f t="shared" si="72"/>
        <v>0</v>
      </c>
      <c r="BG101" s="18">
        <f t="shared" si="72"/>
        <v>0</v>
      </c>
      <c r="BH101" s="18">
        <f t="shared" si="72"/>
        <v>0</v>
      </c>
      <c r="BI101" s="18">
        <f t="shared" si="72"/>
        <v>0</v>
      </c>
      <c r="BJ101" s="18">
        <f t="shared" si="72"/>
        <v>0</v>
      </c>
      <c r="BK101" s="18">
        <f t="shared" si="72"/>
        <v>0</v>
      </c>
      <c r="BL101" s="18">
        <f t="shared" si="72"/>
        <v>0</v>
      </c>
      <c r="BM101" s="18">
        <f t="shared" si="72"/>
        <v>0</v>
      </c>
      <c r="BN101" s="18">
        <f t="shared" si="72"/>
        <v>0</v>
      </c>
      <c r="BO101" s="18">
        <f t="shared" si="72"/>
        <v>0</v>
      </c>
      <c r="BP101" s="18">
        <f t="shared" ref="BP101:EA101" si="73">BP92+BP93+BP98+BP96</f>
        <v>0</v>
      </c>
      <c r="BQ101" s="18">
        <f t="shared" si="73"/>
        <v>275.60000000000002</v>
      </c>
      <c r="BR101" s="18">
        <f t="shared" si="73"/>
        <v>0</v>
      </c>
      <c r="BS101" s="18">
        <f t="shared" si="73"/>
        <v>0</v>
      </c>
      <c r="BT101" s="18">
        <f t="shared" si="73"/>
        <v>0</v>
      </c>
      <c r="BU101" s="18">
        <f t="shared" si="73"/>
        <v>0</v>
      </c>
      <c r="BV101" s="18">
        <f t="shared" si="73"/>
        <v>0</v>
      </c>
      <c r="BW101" s="18">
        <f t="shared" si="73"/>
        <v>0</v>
      </c>
      <c r="BX101" s="18">
        <f t="shared" si="73"/>
        <v>0</v>
      </c>
      <c r="BY101" s="18">
        <f t="shared" si="73"/>
        <v>0</v>
      </c>
      <c r="BZ101" s="18">
        <f t="shared" si="73"/>
        <v>0</v>
      </c>
      <c r="CA101" s="18">
        <f t="shared" si="73"/>
        <v>0</v>
      </c>
      <c r="CB101" s="18">
        <f t="shared" si="73"/>
        <v>825.8</v>
      </c>
      <c r="CC101" s="18">
        <f t="shared" si="73"/>
        <v>0</v>
      </c>
      <c r="CD101" s="18">
        <f t="shared" si="73"/>
        <v>0</v>
      </c>
      <c r="CE101" s="18">
        <f t="shared" si="73"/>
        <v>0</v>
      </c>
      <c r="CF101" s="18">
        <f t="shared" si="73"/>
        <v>0</v>
      </c>
      <c r="CG101" s="18">
        <f t="shared" si="73"/>
        <v>0</v>
      </c>
      <c r="CH101" s="18">
        <f t="shared" si="73"/>
        <v>0</v>
      </c>
      <c r="CI101" s="18">
        <f t="shared" si="73"/>
        <v>0</v>
      </c>
      <c r="CJ101" s="18">
        <f t="shared" si="73"/>
        <v>0</v>
      </c>
      <c r="CK101" s="18">
        <f t="shared" si="73"/>
        <v>581</v>
      </c>
      <c r="CL101" s="18">
        <f t="shared" si="73"/>
        <v>0</v>
      </c>
      <c r="CM101" s="18">
        <f t="shared" si="73"/>
        <v>0</v>
      </c>
      <c r="CN101" s="18">
        <f t="shared" si="73"/>
        <v>3313.3</v>
      </c>
      <c r="CO101" s="18">
        <f t="shared" si="73"/>
        <v>0</v>
      </c>
      <c r="CP101" s="18">
        <f t="shared" si="73"/>
        <v>0</v>
      </c>
      <c r="CQ101" s="18">
        <f t="shared" si="73"/>
        <v>0</v>
      </c>
      <c r="CR101" s="18">
        <f t="shared" si="73"/>
        <v>0</v>
      </c>
      <c r="CS101" s="18">
        <f t="shared" si="73"/>
        <v>0</v>
      </c>
      <c r="CT101" s="18">
        <f t="shared" si="73"/>
        <v>0</v>
      </c>
      <c r="CU101" s="18">
        <f t="shared" si="73"/>
        <v>0</v>
      </c>
      <c r="CV101" s="18">
        <f t="shared" si="73"/>
        <v>0</v>
      </c>
      <c r="CW101" s="18">
        <f t="shared" si="73"/>
        <v>0</v>
      </c>
      <c r="CX101" s="18">
        <f t="shared" si="73"/>
        <v>0</v>
      </c>
      <c r="CY101" s="18">
        <f t="shared" si="73"/>
        <v>0</v>
      </c>
      <c r="CZ101" s="18">
        <f t="shared" si="73"/>
        <v>0</v>
      </c>
      <c r="DA101" s="18">
        <f t="shared" si="73"/>
        <v>0</v>
      </c>
      <c r="DB101" s="18">
        <f t="shared" si="73"/>
        <v>0</v>
      </c>
      <c r="DC101" s="18">
        <f t="shared" si="73"/>
        <v>0</v>
      </c>
      <c r="DD101" s="18">
        <f t="shared" si="73"/>
        <v>0</v>
      </c>
      <c r="DE101" s="18">
        <f t="shared" si="73"/>
        <v>0</v>
      </c>
      <c r="DF101" s="18">
        <f t="shared" si="73"/>
        <v>1275.3</v>
      </c>
      <c r="DG101" s="18">
        <f t="shared" si="73"/>
        <v>0</v>
      </c>
      <c r="DH101" s="18">
        <f t="shared" si="73"/>
        <v>0</v>
      </c>
      <c r="DI101" s="18">
        <f t="shared" si="73"/>
        <v>55</v>
      </c>
      <c r="DJ101" s="18">
        <f t="shared" si="73"/>
        <v>0</v>
      </c>
      <c r="DK101" s="18">
        <f t="shared" si="73"/>
        <v>0</v>
      </c>
      <c r="DL101" s="18">
        <f t="shared" si="73"/>
        <v>0</v>
      </c>
      <c r="DM101" s="18">
        <f t="shared" si="73"/>
        <v>0</v>
      </c>
      <c r="DN101" s="18">
        <f t="shared" si="73"/>
        <v>0</v>
      </c>
      <c r="DO101" s="18">
        <f t="shared" si="73"/>
        <v>0</v>
      </c>
      <c r="DP101" s="18">
        <f t="shared" si="73"/>
        <v>0</v>
      </c>
      <c r="DQ101" s="18">
        <f t="shared" si="73"/>
        <v>0</v>
      </c>
      <c r="DR101" s="18">
        <f t="shared" si="73"/>
        <v>0</v>
      </c>
      <c r="DS101" s="18">
        <f t="shared" si="73"/>
        <v>0</v>
      </c>
      <c r="DT101" s="18">
        <f t="shared" si="73"/>
        <v>0</v>
      </c>
      <c r="DU101" s="18">
        <f t="shared" si="73"/>
        <v>0</v>
      </c>
      <c r="DV101" s="18">
        <f t="shared" si="73"/>
        <v>0</v>
      </c>
      <c r="DW101" s="18">
        <f t="shared" si="73"/>
        <v>0</v>
      </c>
      <c r="DX101" s="18">
        <f t="shared" si="73"/>
        <v>0</v>
      </c>
      <c r="DY101" s="18">
        <f t="shared" si="73"/>
        <v>0</v>
      </c>
      <c r="DZ101" s="18">
        <f t="shared" si="73"/>
        <v>0</v>
      </c>
      <c r="EA101" s="18">
        <f t="shared" si="73"/>
        <v>0</v>
      </c>
      <c r="EB101" s="18">
        <f t="shared" ref="EB101:FX101" si="74">EB92+EB93+EB98+EB96</f>
        <v>0</v>
      </c>
      <c r="EC101" s="18">
        <f t="shared" si="74"/>
        <v>0</v>
      </c>
      <c r="ED101" s="18">
        <f t="shared" si="74"/>
        <v>0</v>
      </c>
      <c r="EE101" s="18">
        <f t="shared" si="74"/>
        <v>0</v>
      </c>
      <c r="EF101" s="18">
        <f t="shared" si="74"/>
        <v>0</v>
      </c>
      <c r="EG101" s="18">
        <f t="shared" si="74"/>
        <v>0</v>
      </c>
      <c r="EH101" s="18">
        <f t="shared" si="74"/>
        <v>0</v>
      </c>
      <c r="EI101" s="18">
        <f t="shared" si="74"/>
        <v>0</v>
      </c>
      <c r="EJ101" s="18">
        <f t="shared" si="74"/>
        <v>0</v>
      </c>
      <c r="EK101" s="18">
        <f t="shared" si="74"/>
        <v>0</v>
      </c>
      <c r="EL101" s="18">
        <f t="shared" si="74"/>
        <v>0</v>
      </c>
      <c r="EM101" s="18">
        <f t="shared" si="74"/>
        <v>0</v>
      </c>
      <c r="EN101" s="18">
        <f t="shared" si="74"/>
        <v>0</v>
      </c>
      <c r="EO101" s="18">
        <f t="shared" si="74"/>
        <v>0</v>
      </c>
      <c r="EP101" s="18">
        <f t="shared" si="74"/>
        <v>0</v>
      </c>
      <c r="EQ101" s="18">
        <f t="shared" si="74"/>
        <v>128</v>
      </c>
      <c r="ER101" s="18">
        <f t="shared" si="74"/>
        <v>0</v>
      </c>
      <c r="ES101" s="18">
        <f t="shared" si="74"/>
        <v>0</v>
      </c>
      <c r="ET101" s="18">
        <f t="shared" si="74"/>
        <v>0</v>
      </c>
      <c r="EU101" s="18">
        <f t="shared" si="74"/>
        <v>0</v>
      </c>
      <c r="EV101" s="18">
        <f t="shared" si="74"/>
        <v>0</v>
      </c>
      <c r="EW101" s="18">
        <f t="shared" si="74"/>
        <v>0</v>
      </c>
      <c r="EX101" s="18">
        <f t="shared" si="74"/>
        <v>0</v>
      </c>
      <c r="EY101" s="18">
        <f t="shared" si="74"/>
        <v>0</v>
      </c>
      <c r="EZ101" s="18">
        <f t="shared" si="74"/>
        <v>0</v>
      </c>
      <c r="FA101" s="18">
        <f t="shared" si="74"/>
        <v>0</v>
      </c>
      <c r="FB101" s="18">
        <f t="shared" si="74"/>
        <v>0</v>
      </c>
      <c r="FC101" s="18">
        <f t="shared" si="74"/>
        <v>0</v>
      </c>
      <c r="FD101" s="18">
        <f t="shared" si="74"/>
        <v>0</v>
      </c>
      <c r="FE101" s="18">
        <f t="shared" si="74"/>
        <v>0</v>
      </c>
      <c r="FF101" s="18">
        <f t="shared" si="74"/>
        <v>0</v>
      </c>
      <c r="FG101" s="18">
        <f t="shared" si="74"/>
        <v>0</v>
      </c>
      <c r="FH101" s="18">
        <f t="shared" si="74"/>
        <v>0</v>
      </c>
      <c r="FI101" s="18">
        <f t="shared" si="74"/>
        <v>0</v>
      </c>
      <c r="FJ101" s="18">
        <f t="shared" si="74"/>
        <v>0</v>
      </c>
      <c r="FK101" s="18">
        <f t="shared" si="74"/>
        <v>0</v>
      </c>
      <c r="FL101" s="18">
        <f t="shared" si="74"/>
        <v>0</v>
      </c>
      <c r="FM101" s="18">
        <f t="shared" si="74"/>
        <v>0</v>
      </c>
      <c r="FN101" s="18">
        <f t="shared" si="74"/>
        <v>0</v>
      </c>
      <c r="FO101" s="18">
        <f t="shared" si="74"/>
        <v>0</v>
      </c>
      <c r="FP101" s="18">
        <f t="shared" si="74"/>
        <v>0</v>
      </c>
      <c r="FQ101" s="18">
        <f t="shared" si="74"/>
        <v>0</v>
      </c>
      <c r="FR101" s="18">
        <f t="shared" si="74"/>
        <v>0</v>
      </c>
      <c r="FS101" s="18">
        <f t="shared" si="74"/>
        <v>0</v>
      </c>
      <c r="FT101" s="18">
        <f t="shared" si="74"/>
        <v>0</v>
      </c>
      <c r="FU101" s="18">
        <f t="shared" si="74"/>
        <v>0</v>
      </c>
      <c r="FV101" s="18">
        <f t="shared" si="74"/>
        <v>0</v>
      </c>
      <c r="FW101" s="18">
        <f t="shared" si="74"/>
        <v>0</v>
      </c>
      <c r="FX101" s="18">
        <f t="shared" si="74"/>
        <v>0</v>
      </c>
      <c r="FY101" s="20"/>
      <c r="FZ101" s="20">
        <f t="shared" si="51"/>
        <v>21440</v>
      </c>
      <c r="GA101" s="7"/>
      <c r="GB101" s="20"/>
      <c r="GC101" s="20"/>
      <c r="GD101" s="20"/>
      <c r="GE101" s="20"/>
      <c r="GF101" s="20"/>
      <c r="GG101" s="7"/>
      <c r="GH101" s="18"/>
      <c r="GI101" s="18"/>
      <c r="GJ101" s="18"/>
      <c r="GK101" s="18"/>
      <c r="GL101" s="18"/>
      <c r="GM101" s="18"/>
      <c r="GN101" s="23"/>
      <c r="GO101" s="23"/>
    </row>
    <row r="102" spans="1:256" x14ac:dyDescent="0.35">
      <c r="A102" s="6"/>
      <c r="B102" s="43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20"/>
      <c r="FZ102" s="20"/>
      <c r="GA102" s="7"/>
      <c r="GB102" s="20"/>
      <c r="GC102" s="20"/>
      <c r="GD102" s="20"/>
      <c r="GE102" s="20"/>
      <c r="GF102" s="20"/>
      <c r="GG102" s="7"/>
      <c r="GH102" s="18"/>
      <c r="GI102" s="18"/>
      <c r="GJ102" s="18"/>
      <c r="GK102" s="18"/>
      <c r="GL102" s="18"/>
      <c r="GM102" s="18"/>
      <c r="GN102" s="23"/>
      <c r="GO102" s="23"/>
    </row>
    <row r="103" spans="1:256" x14ac:dyDescent="0.35">
      <c r="A103" s="6"/>
      <c r="B103" s="43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20"/>
      <c r="FZ103" s="20"/>
      <c r="GA103" s="7"/>
      <c r="GB103" s="20"/>
      <c r="GC103" s="20"/>
      <c r="GD103" s="20"/>
      <c r="GE103" s="20"/>
      <c r="GF103" s="20"/>
      <c r="GG103" s="7"/>
      <c r="GH103" s="18"/>
      <c r="GI103" s="18"/>
      <c r="GJ103" s="18"/>
      <c r="GK103" s="18"/>
      <c r="GL103" s="18"/>
      <c r="GM103" s="18"/>
      <c r="GN103" s="23"/>
      <c r="GO103" s="23"/>
    </row>
    <row r="104" spans="1:256" x14ac:dyDescent="0.35">
      <c r="A104" s="79"/>
      <c r="B104" s="80" t="s">
        <v>584</v>
      </c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6"/>
      <c r="GA104" s="33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6"/>
      <c r="GO104" s="76"/>
      <c r="GP104" s="76"/>
      <c r="GQ104" s="76"/>
      <c r="GR104" s="76"/>
      <c r="GS104" s="76"/>
      <c r="GT104" s="76"/>
      <c r="GU104" s="76"/>
      <c r="GV104" s="76"/>
      <c r="GW104" s="76"/>
      <c r="GX104" s="76"/>
      <c r="GY104" s="76"/>
      <c r="GZ104" s="76"/>
      <c r="HA104" s="76"/>
      <c r="HB104" s="76"/>
      <c r="HC104" s="76"/>
      <c r="HD104" s="76"/>
      <c r="HE104" s="76"/>
      <c r="HF104" s="76"/>
      <c r="HG104" s="76"/>
      <c r="HH104" s="76"/>
      <c r="HI104" s="76"/>
      <c r="HJ104" s="76"/>
      <c r="HK104" s="76"/>
      <c r="HL104" s="76"/>
      <c r="HM104" s="76"/>
      <c r="HN104" s="76"/>
      <c r="HO104" s="76"/>
      <c r="HP104" s="76"/>
      <c r="HQ104" s="76"/>
      <c r="HR104" s="76"/>
      <c r="HS104" s="76"/>
      <c r="HT104" s="76"/>
      <c r="HU104" s="76"/>
      <c r="HV104" s="76"/>
      <c r="HW104" s="76"/>
      <c r="HX104" s="76"/>
      <c r="HY104" s="76"/>
      <c r="HZ104" s="76"/>
      <c r="IA104" s="76"/>
      <c r="IB104" s="76"/>
      <c r="IC104" s="76"/>
      <c r="ID104" s="76"/>
      <c r="IE104" s="76"/>
      <c r="IF104" s="76"/>
      <c r="IG104" s="76"/>
      <c r="IH104" s="76"/>
      <c r="II104" s="76"/>
      <c r="IJ104" s="76"/>
      <c r="IK104" s="76"/>
      <c r="IL104" s="76"/>
      <c r="IM104" s="76"/>
      <c r="IN104" s="76"/>
      <c r="IO104" s="76"/>
      <c r="IP104" s="76"/>
      <c r="IQ104" s="76"/>
      <c r="IR104" s="76"/>
      <c r="IS104" s="76"/>
      <c r="IT104" s="76"/>
      <c r="IU104" s="76"/>
      <c r="IV104" s="76"/>
    </row>
    <row r="105" spans="1:256" x14ac:dyDescent="0.35">
      <c r="A105" s="6" t="s">
        <v>585</v>
      </c>
      <c r="B105" s="7" t="s">
        <v>586</v>
      </c>
      <c r="C105" s="35">
        <f t="shared" ref="C105:BN105" si="75">IF(AND(C21&gt;0,C99&lt;=500),C99-ROUND((C21*0.65),1),0)</f>
        <v>0</v>
      </c>
      <c r="D105" s="35">
        <f t="shared" si="75"/>
        <v>0</v>
      </c>
      <c r="E105" s="35">
        <f t="shared" si="75"/>
        <v>0</v>
      </c>
      <c r="F105" s="35">
        <f t="shared" si="75"/>
        <v>0</v>
      </c>
      <c r="G105" s="35">
        <f t="shared" si="75"/>
        <v>0</v>
      </c>
      <c r="H105" s="35">
        <f t="shared" si="75"/>
        <v>0</v>
      </c>
      <c r="I105" s="35">
        <f t="shared" si="75"/>
        <v>0</v>
      </c>
      <c r="J105" s="35">
        <f t="shared" si="75"/>
        <v>0</v>
      </c>
      <c r="K105" s="35">
        <f t="shared" si="75"/>
        <v>0</v>
      </c>
      <c r="L105" s="35">
        <f t="shared" si="75"/>
        <v>0</v>
      </c>
      <c r="M105" s="35">
        <f t="shared" si="75"/>
        <v>0</v>
      </c>
      <c r="N105" s="35">
        <f t="shared" si="75"/>
        <v>0</v>
      </c>
      <c r="O105" s="35">
        <f t="shared" si="75"/>
        <v>0</v>
      </c>
      <c r="P105" s="35">
        <f t="shared" si="75"/>
        <v>0</v>
      </c>
      <c r="Q105" s="35">
        <f t="shared" si="75"/>
        <v>0</v>
      </c>
      <c r="R105" s="35">
        <f t="shared" si="75"/>
        <v>0</v>
      </c>
      <c r="S105" s="35">
        <f t="shared" si="75"/>
        <v>0</v>
      </c>
      <c r="T105" s="35">
        <f t="shared" si="75"/>
        <v>0</v>
      </c>
      <c r="U105" s="35">
        <f t="shared" si="75"/>
        <v>0</v>
      </c>
      <c r="V105" s="35">
        <f t="shared" si="75"/>
        <v>0</v>
      </c>
      <c r="W105" s="35">
        <f t="shared" si="75"/>
        <v>0</v>
      </c>
      <c r="X105" s="35">
        <f t="shared" si="75"/>
        <v>0</v>
      </c>
      <c r="Y105" s="35">
        <f t="shared" si="75"/>
        <v>0</v>
      </c>
      <c r="Z105" s="35">
        <f t="shared" si="75"/>
        <v>0</v>
      </c>
      <c r="AA105" s="35">
        <f t="shared" si="75"/>
        <v>0</v>
      </c>
      <c r="AB105" s="35">
        <f t="shared" si="75"/>
        <v>0</v>
      </c>
      <c r="AC105" s="35">
        <f t="shared" si="75"/>
        <v>0</v>
      </c>
      <c r="AD105" s="35">
        <f t="shared" si="75"/>
        <v>0</v>
      </c>
      <c r="AE105" s="35">
        <f t="shared" si="75"/>
        <v>0</v>
      </c>
      <c r="AF105" s="35">
        <f t="shared" si="75"/>
        <v>0</v>
      </c>
      <c r="AG105" s="35">
        <f t="shared" si="75"/>
        <v>0</v>
      </c>
      <c r="AH105" s="35">
        <f t="shared" si="75"/>
        <v>0</v>
      </c>
      <c r="AI105" s="35">
        <f t="shared" si="75"/>
        <v>0</v>
      </c>
      <c r="AJ105" s="35">
        <f t="shared" si="75"/>
        <v>0</v>
      </c>
      <c r="AK105" s="35">
        <f t="shared" si="75"/>
        <v>0</v>
      </c>
      <c r="AL105" s="35">
        <f t="shared" si="75"/>
        <v>0</v>
      </c>
      <c r="AM105" s="35">
        <f t="shared" si="75"/>
        <v>0</v>
      </c>
      <c r="AN105" s="35">
        <f t="shared" si="75"/>
        <v>0</v>
      </c>
      <c r="AO105" s="35">
        <f t="shared" si="75"/>
        <v>0</v>
      </c>
      <c r="AP105" s="35">
        <f t="shared" si="75"/>
        <v>0</v>
      </c>
      <c r="AQ105" s="35">
        <f t="shared" si="75"/>
        <v>0</v>
      </c>
      <c r="AR105" s="35">
        <f t="shared" si="75"/>
        <v>0</v>
      </c>
      <c r="AS105" s="35">
        <f t="shared" si="75"/>
        <v>0</v>
      </c>
      <c r="AT105" s="35">
        <f t="shared" si="75"/>
        <v>0</v>
      </c>
      <c r="AU105" s="35">
        <f t="shared" si="75"/>
        <v>0</v>
      </c>
      <c r="AV105" s="35">
        <f t="shared" si="75"/>
        <v>0</v>
      </c>
      <c r="AW105" s="35">
        <f t="shared" si="75"/>
        <v>0</v>
      </c>
      <c r="AX105" s="35">
        <f t="shared" si="75"/>
        <v>0</v>
      </c>
      <c r="AY105" s="35">
        <f t="shared" si="75"/>
        <v>0</v>
      </c>
      <c r="AZ105" s="35">
        <f t="shared" si="75"/>
        <v>0</v>
      </c>
      <c r="BA105" s="35">
        <f t="shared" si="75"/>
        <v>0</v>
      </c>
      <c r="BB105" s="35">
        <f t="shared" si="75"/>
        <v>0</v>
      </c>
      <c r="BC105" s="35">
        <f t="shared" si="75"/>
        <v>0</v>
      </c>
      <c r="BD105" s="35">
        <f t="shared" si="75"/>
        <v>0</v>
      </c>
      <c r="BE105" s="35">
        <f t="shared" si="75"/>
        <v>0</v>
      </c>
      <c r="BF105" s="35">
        <f t="shared" si="75"/>
        <v>0</v>
      </c>
      <c r="BG105" s="35">
        <f t="shared" si="75"/>
        <v>0</v>
      </c>
      <c r="BH105" s="35">
        <f t="shared" si="75"/>
        <v>0</v>
      </c>
      <c r="BI105" s="35">
        <f t="shared" si="75"/>
        <v>0</v>
      </c>
      <c r="BJ105" s="35">
        <f t="shared" si="75"/>
        <v>0</v>
      </c>
      <c r="BK105" s="35">
        <f t="shared" si="75"/>
        <v>0</v>
      </c>
      <c r="BL105" s="35">
        <f t="shared" si="75"/>
        <v>0</v>
      </c>
      <c r="BM105" s="35">
        <f t="shared" si="75"/>
        <v>0</v>
      </c>
      <c r="BN105" s="35">
        <f t="shared" si="75"/>
        <v>0</v>
      </c>
      <c r="BO105" s="35">
        <f t="shared" ref="BO105:DZ105" si="76">IF(AND(BO21&gt;0,BO99&lt;=500),BO99-ROUND((BO21*0.65),1),0)</f>
        <v>0</v>
      </c>
      <c r="BP105" s="35">
        <f t="shared" si="76"/>
        <v>0</v>
      </c>
      <c r="BQ105" s="35">
        <f t="shared" si="76"/>
        <v>0</v>
      </c>
      <c r="BR105" s="35">
        <f t="shared" si="76"/>
        <v>0</v>
      </c>
      <c r="BS105" s="35">
        <f t="shared" si="76"/>
        <v>0</v>
      </c>
      <c r="BT105" s="35">
        <f t="shared" si="76"/>
        <v>0</v>
      </c>
      <c r="BU105" s="35">
        <f t="shared" si="76"/>
        <v>0</v>
      </c>
      <c r="BV105" s="35">
        <f t="shared" si="76"/>
        <v>0</v>
      </c>
      <c r="BW105" s="35">
        <f t="shared" si="76"/>
        <v>0</v>
      </c>
      <c r="BX105" s="35">
        <f t="shared" si="76"/>
        <v>0</v>
      </c>
      <c r="BY105" s="35">
        <f t="shared" si="76"/>
        <v>409.2</v>
      </c>
      <c r="BZ105" s="35">
        <f t="shared" si="76"/>
        <v>0</v>
      </c>
      <c r="CA105" s="35">
        <f t="shared" si="76"/>
        <v>0</v>
      </c>
      <c r="CB105" s="35">
        <f t="shared" si="76"/>
        <v>0</v>
      </c>
      <c r="CC105" s="35">
        <f t="shared" si="76"/>
        <v>0</v>
      </c>
      <c r="CD105" s="35">
        <f t="shared" si="76"/>
        <v>0</v>
      </c>
      <c r="CE105" s="35">
        <f t="shared" si="76"/>
        <v>0</v>
      </c>
      <c r="CF105" s="35">
        <f t="shared" si="76"/>
        <v>0</v>
      </c>
      <c r="CG105" s="35">
        <f t="shared" si="76"/>
        <v>0</v>
      </c>
      <c r="CH105" s="35">
        <f t="shared" si="76"/>
        <v>0</v>
      </c>
      <c r="CI105" s="35">
        <f t="shared" si="76"/>
        <v>0</v>
      </c>
      <c r="CJ105" s="35">
        <f t="shared" si="76"/>
        <v>0</v>
      </c>
      <c r="CK105" s="35">
        <f t="shared" si="76"/>
        <v>0</v>
      </c>
      <c r="CL105" s="35">
        <f t="shared" si="76"/>
        <v>0</v>
      </c>
      <c r="CM105" s="35">
        <f t="shared" si="76"/>
        <v>0</v>
      </c>
      <c r="CN105" s="35">
        <f t="shared" si="76"/>
        <v>0</v>
      </c>
      <c r="CO105" s="35">
        <f t="shared" si="76"/>
        <v>0</v>
      </c>
      <c r="CP105" s="35">
        <f t="shared" si="76"/>
        <v>0</v>
      </c>
      <c r="CQ105" s="35">
        <f t="shared" si="76"/>
        <v>0</v>
      </c>
      <c r="CR105" s="35">
        <f t="shared" si="76"/>
        <v>0</v>
      </c>
      <c r="CS105" s="35">
        <f t="shared" si="76"/>
        <v>0</v>
      </c>
      <c r="CT105" s="35">
        <f t="shared" si="76"/>
        <v>0</v>
      </c>
      <c r="CU105" s="35">
        <f t="shared" si="76"/>
        <v>0</v>
      </c>
      <c r="CV105" s="35">
        <f t="shared" si="76"/>
        <v>0</v>
      </c>
      <c r="CW105" s="35">
        <f t="shared" si="76"/>
        <v>0</v>
      </c>
      <c r="CX105" s="35">
        <f t="shared" si="76"/>
        <v>0</v>
      </c>
      <c r="CY105" s="35">
        <f t="shared" si="76"/>
        <v>0</v>
      </c>
      <c r="CZ105" s="35">
        <f t="shared" si="76"/>
        <v>0</v>
      </c>
      <c r="DA105" s="35">
        <f t="shared" si="76"/>
        <v>0</v>
      </c>
      <c r="DB105" s="35">
        <f t="shared" si="76"/>
        <v>0</v>
      </c>
      <c r="DC105" s="35">
        <f t="shared" si="76"/>
        <v>0</v>
      </c>
      <c r="DD105" s="35">
        <f t="shared" si="76"/>
        <v>0</v>
      </c>
      <c r="DE105" s="35">
        <f t="shared" si="76"/>
        <v>0</v>
      </c>
      <c r="DF105" s="35">
        <f t="shared" si="76"/>
        <v>0</v>
      </c>
      <c r="DG105" s="35">
        <f t="shared" si="76"/>
        <v>0</v>
      </c>
      <c r="DH105" s="35">
        <f t="shared" si="76"/>
        <v>0</v>
      </c>
      <c r="DI105" s="35">
        <f t="shared" si="76"/>
        <v>0</v>
      </c>
      <c r="DJ105" s="35">
        <f t="shared" si="76"/>
        <v>0</v>
      </c>
      <c r="DK105" s="35">
        <f t="shared" si="76"/>
        <v>0</v>
      </c>
      <c r="DL105" s="35">
        <f t="shared" si="76"/>
        <v>0</v>
      </c>
      <c r="DM105" s="35">
        <f t="shared" si="76"/>
        <v>0</v>
      </c>
      <c r="DN105" s="35">
        <f t="shared" si="76"/>
        <v>0</v>
      </c>
      <c r="DO105" s="35">
        <f t="shared" si="76"/>
        <v>0</v>
      </c>
      <c r="DP105" s="35">
        <f t="shared" si="76"/>
        <v>0</v>
      </c>
      <c r="DQ105" s="35">
        <f t="shared" si="76"/>
        <v>0</v>
      </c>
      <c r="DR105" s="35">
        <f t="shared" si="76"/>
        <v>0</v>
      </c>
      <c r="DS105" s="35">
        <f t="shared" si="76"/>
        <v>0</v>
      </c>
      <c r="DT105" s="35">
        <f t="shared" si="76"/>
        <v>0</v>
      </c>
      <c r="DU105" s="35">
        <f t="shared" si="76"/>
        <v>0</v>
      </c>
      <c r="DV105" s="35">
        <f t="shared" si="76"/>
        <v>0</v>
      </c>
      <c r="DW105" s="35">
        <f t="shared" si="76"/>
        <v>0</v>
      </c>
      <c r="DX105" s="35">
        <f t="shared" si="76"/>
        <v>0</v>
      </c>
      <c r="DY105" s="35">
        <f t="shared" si="76"/>
        <v>0</v>
      </c>
      <c r="DZ105" s="35">
        <f t="shared" si="76"/>
        <v>0</v>
      </c>
      <c r="EA105" s="35">
        <f t="shared" ref="EA105:FX105" si="77">IF(AND(EA21&gt;0,EA99&lt;=500),EA99-ROUND((EA21*0.65),1),0)</f>
        <v>0</v>
      </c>
      <c r="EB105" s="35">
        <f t="shared" si="77"/>
        <v>0</v>
      </c>
      <c r="EC105" s="35">
        <f t="shared" si="77"/>
        <v>0</v>
      </c>
      <c r="ED105" s="35">
        <f t="shared" si="77"/>
        <v>0</v>
      </c>
      <c r="EE105" s="35">
        <f t="shared" si="77"/>
        <v>0</v>
      </c>
      <c r="EF105" s="35">
        <f t="shared" si="77"/>
        <v>0</v>
      </c>
      <c r="EG105" s="35">
        <f t="shared" si="77"/>
        <v>0</v>
      </c>
      <c r="EH105" s="35">
        <f t="shared" si="77"/>
        <v>0</v>
      </c>
      <c r="EI105" s="35">
        <f t="shared" si="77"/>
        <v>0</v>
      </c>
      <c r="EJ105" s="35">
        <f t="shared" si="77"/>
        <v>0</v>
      </c>
      <c r="EK105" s="35">
        <f t="shared" si="77"/>
        <v>0</v>
      </c>
      <c r="EL105" s="35">
        <f t="shared" si="77"/>
        <v>0</v>
      </c>
      <c r="EM105" s="35">
        <f t="shared" si="77"/>
        <v>0</v>
      </c>
      <c r="EN105" s="35">
        <f t="shared" si="77"/>
        <v>0</v>
      </c>
      <c r="EO105" s="35">
        <f t="shared" si="77"/>
        <v>0</v>
      </c>
      <c r="EP105" s="35">
        <f t="shared" si="77"/>
        <v>0</v>
      </c>
      <c r="EQ105" s="35">
        <f t="shared" si="77"/>
        <v>0</v>
      </c>
      <c r="ER105" s="35">
        <f t="shared" si="77"/>
        <v>0</v>
      </c>
      <c r="ES105" s="35">
        <f t="shared" si="77"/>
        <v>0</v>
      </c>
      <c r="ET105" s="35">
        <f t="shared" si="77"/>
        <v>134.6</v>
      </c>
      <c r="EU105" s="35">
        <f t="shared" si="77"/>
        <v>0</v>
      </c>
      <c r="EV105" s="35">
        <f t="shared" si="77"/>
        <v>0</v>
      </c>
      <c r="EW105" s="35">
        <f t="shared" si="77"/>
        <v>0</v>
      </c>
      <c r="EX105" s="35">
        <f t="shared" si="77"/>
        <v>0</v>
      </c>
      <c r="EY105" s="35">
        <f t="shared" si="77"/>
        <v>0</v>
      </c>
      <c r="EZ105" s="35">
        <f t="shared" si="77"/>
        <v>0</v>
      </c>
      <c r="FA105" s="35">
        <f t="shared" si="77"/>
        <v>0</v>
      </c>
      <c r="FB105" s="35">
        <f t="shared" si="77"/>
        <v>0</v>
      </c>
      <c r="FC105" s="35">
        <f t="shared" si="77"/>
        <v>0</v>
      </c>
      <c r="FD105" s="35">
        <f t="shared" si="77"/>
        <v>0</v>
      </c>
      <c r="FE105" s="35">
        <f t="shared" si="77"/>
        <v>0</v>
      </c>
      <c r="FF105" s="35">
        <f t="shared" si="77"/>
        <v>0</v>
      </c>
      <c r="FG105" s="35">
        <f t="shared" si="77"/>
        <v>0</v>
      </c>
      <c r="FH105" s="35">
        <f t="shared" si="77"/>
        <v>0</v>
      </c>
      <c r="FI105" s="35">
        <f t="shared" si="77"/>
        <v>0</v>
      </c>
      <c r="FJ105" s="35">
        <f t="shared" si="77"/>
        <v>0</v>
      </c>
      <c r="FK105" s="35">
        <f t="shared" si="77"/>
        <v>0</v>
      </c>
      <c r="FL105" s="35">
        <f t="shared" si="77"/>
        <v>0</v>
      </c>
      <c r="FM105" s="35">
        <f t="shared" si="77"/>
        <v>0</v>
      </c>
      <c r="FN105" s="35">
        <f t="shared" si="77"/>
        <v>0</v>
      </c>
      <c r="FO105" s="35">
        <f t="shared" si="77"/>
        <v>0</v>
      </c>
      <c r="FP105" s="35">
        <f t="shared" si="77"/>
        <v>0</v>
      </c>
      <c r="FQ105" s="35">
        <f t="shared" si="77"/>
        <v>0</v>
      </c>
      <c r="FR105" s="35">
        <f t="shared" si="77"/>
        <v>0</v>
      </c>
      <c r="FS105" s="35">
        <f t="shared" si="77"/>
        <v>0</v>
      </c>
      <c r="FT105" s="35">
        <f t="shared" si="77"/>
        <v>0</v>
      </c>
      <c r="FU105" s="35">
        <f t="shared" si="77"/>
        <v>0</v>
      </c>
      <c r="FV105" s="35">
        <f t="shared" si="77"/>
        <v>0</v>
      </c>
      <c r="FW105" s="35">
        <f t="shared" si="77"/>
        <v>0</v>
      </c>
      <c r="FX105" s="35">
        <f t="shared" si="77"/>
        <v>0</v>
      </c>
      <c r="FY105" s="21"/>
      <c r="FZ105" s="20">
        <f>SUM(C105:FY105)</f>
        <v>543.79999999999995</v>
      </c>
      <c r="GA105" s="33"/>
      <c r="GB105" s="21"/>
      <c r="GC105" s="20"/>
      <c r="GD105" s="20"/>
      <c r="GE105" s="20"/>
      <c r="GF105" s="20"/>
      <c r="GG105" s="18"/>
      <c r="GH105" s="18"/>
      <c r="GI105" s="18"/>
      <c r="GJ105" s="18"/>
      <c r="GK105" s="18"/>
      <c r="GL105" s="18"/>
      <c r="GM105" s="18"/>
    </row>
    <row r="106" spans="1:256" s="76" customFormat="1" x14ac:dyDescent="0.35">
      <c r="A106" s="7"/>
      <c r="B106" s="7" t="s">
        <v>587</v>
      </c>
      <c r="C106" s="81"/>
      <c r="D106" s="81"/>
      <c r="E106" s="81"/>
      <c r="F106" s="81"/>
      <c r="G106" s="81">
        <v>1.1217999999999999</v>
      </c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35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21"/>
      <c r="FZ106" s="20"/>
      <c r="GA106" s="33"/>
      <c r="GB106" s="21"/>
      <c r="GC106" s="20"/>
      <c r="GD106" s="20"/>
      <c r="GE106" s="20"/>
      <c r="GF106" s="20"/>
      <c r="GG106" s="18"/>
      <c r="GH106" s="18"/>
      <c r="GI106" s="18"/>
      <c r="GJ106" s="18"/>
      <c r="GK106" s="18"/>
      <c r="GL106" s="18"/>
      <c r="GM106" s="18"/>
      <c r="GN106" s="27"/>
      <c r="GO106" s="27"/>
      <c r="GP106" s="27"/>
      <c r="GQ106" s="27"/>
      <c r="GR106" s="27"/>
      <c r="GS106" s="27"/>
      <c r="GT106" s="27"/>
      <c r="GU106" s="27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x14ac:dyDescent="0.35">
      <c r="A107" s="6" t="s">
        <v>588</v>
      </c>
      <c r="B107" s="7" t="s">
        <v>589</v>
      </c>
      <c r="C107" s="33">
        <f t="shared" ref="C107:BN107" si="78">IF(C105&gt;0,ROUND(IF(C105&lt;276,((276-C105)*0.00376159)+1.5457,IF(C105&lt;459,((459-C105)*0.00167869)+1.2385,IF(C105&lt;1027,((1027-C105)*0.00020599)+1.1215,0))),4),0)</f>
        <v>0</v>
      </c>
      <c r="D107" s="33">
        <f t="shared" si="78"/>
        <v>0</v>
      </c>
      <c r="E107" s="33">
        <f t="shared" si="78"/>
        <v>0</v>
      </c>
      <c r="F107" s="33">
        <f t="shared" si="78"/>
        <v>0</v>
      </c>
      <c r="G107" s="33">
        <f t="shared" si="78"/>
        <v>0</v>
      </c>
      <c r="H107" s="33">
        <f t="shared" si="78"/>
        <v>0</v>
      </c>
      <c r="I107" s="33">
        <f t="shared" si="78"/>
        <v>0</v>
      </c>
      <c r="J107" s="33">
        <f t="shared" si="78"/>
        <v>0</v>
      </c>
      <c r="K107" s="33">
        <f t="shared" si="78"/>
        <v>0</v>
      </c>
      <c r="L107" s="33">
        <f t="shared" si="78"/>
        <v>0</v>
      </c>
      <c r="M107" s="33">
        <f t="shared" si="78"/>
        <v>0</v>
      </c>
      <c r="N107" s="33">
        <f t="shared" si="78"/>
        <v>0</v>
      </c>
      <c r="O107" s="33">
        <f t="shared" si="78"/>
        <v>0</v>
      </c>
      <c r="P107" s="33">
        <f t="shared" si="78"/>
        <v>0</v>
      </c>
      <c r="Q107" s="33">
        <f t="shared" si="78"/>
        <v>0</v>
      </c>
      <c r="R107" s="33">
        <f t="shared" si="78"/>
        <v>0</v>
      </c>
      <c r="S107" s="33">
        <f t="shared" si="78"/>
        <v>0</v>
      </c>
      <c r="T107" s="33">
        <f t="shared" si="78"/>
        <v>0</v>
      </c>
      <c r="U107" s="33">
        <f t="shared" si="78"/>
        <v>0</v>
      </c>
      <c r="V107" s="33">
        <f t="shared" si="78"/>
        <v>0</v>
      </c>
      <c r="W107" s="33">
        <f t="shared" si="78"/>
        <v>0</v>
      </c>
      <c r="X107" s="33">
        <f t="shared" si="78"/>
        <v>0</v>
      </c>
      <c r="Y107" s="33">
        <f t="shared" si="78"/>
        <v>0</v>
      </c>
      <c r="Z107" s="33">
        <f t="shared" si="78"/>
        <v>0</v>
      </c>
      <c r="AA107" s="33">
        <f t="shared" si="78"/>
        <v>0</v>
      </c>
      <c r="AB107" s="33">
        <f t="shared" si="78"/>
        <v>0</v>
      </c>
      <c r="AC107" s="33">
        <f t="shared" si="78"/>
        <v>0</v>
      </c>
      <c r="AD107" s="33">
        <f t="shared" si="78"/>
        <v>0</v>
      </c>
      <c r="AE107" s="33">
        <f t="shared" si="78"/>
        <v>0</v>
      </c>
      <c r="AF107" s="33">
        <f t="shared" si="78"/>
        <v>0</v>
      </c>
      <c r="AG107" s="33">
        <f t="shared" si="78"/>
        <v>0</v>
      </c>
      <c r="AH107" s="33">
        <f t="shared" si="78"/>
        <v>0</v>
      </c>
      <c r="AI107" s="33">
        <f t="shared" si="78"/>
        <v>0</v>
      </c>
      <c r="AJ107" s="33">
        <f t="shared" si="78"/>
        <v>0</v>
      </c>
      <c r="AK107" s="33">
        <f t="shared" si="78"/>
        <v>0</v>
      </c>
      <c r="AL107" s="33">
        <f t="shared" si="78"/>
        <v>0</v>
      </c>
      <c r="AM107" s="33">
        <f t="shared" si="78"/>
        <v>0</v>
      </c>
      <c r="AN107" s="33">
        <f t="shared" si="78"/>
        <v>0</v>
      </c>
      <c r="AO107" s="33">
        <f t="shared" si="78"/>
        <v>0</v>
      </c>
      <c r="AP107" s="33">
        <f t="shared" si="78"/>
        <v>0</v>
      </c>
      <c r="AQ107" s="33">
        <f t="shared" si="78"/>
        <v>0</v>
      </c>
      <c r="AR107" s="33">
        <f t="shared" si="78"/>
        <v>0</v>
      </c>
      <c r="AS107" s="33">
        <f t="shared" si="78"/>
        <v>0</v>
      </c>
      <c r="AT107" s="33">
        <f t="shared" si="78"/>
        <v>0</v>
      </c>
      <c r="AU107" s="33">
        <f t="shared" si="78"/>
        <v>0</v>
      </c>
      <c r="AV107" s="33">
        <f t="shared" si="78"/>
        <v>0</v>
      </c>
      <c r="AW107" s="33">
        <f t="shared" si="78"/>
        <v>0</v>
      </c>
      <c r="AX107" s="33">
        <f t="shared" si="78"/>
        <v>0</v>
      </c>
      <c r="AY107" s="33">
        <f t="shared" si="78"/>
        <v>0</v>
      </c>
      <c r="AZ107" s="33">
        <f t="shared" si="78"/>
        <v>0</v>
      </c>
      <c r="BA107" s="33">
        <f t="shared" si="78"/>
        <v>0</v>
      </c>
      <c r="BB107" s="33">
        <f t="shared" si="78"/>
        <v>0</v>
      </c>
      <c r="BC107" s="33">
        <f t="shared" si="78"/>
        <v>0</v>
      </c>
      <c r="BD107" s="33">
        <f t="shared" si="78"/>
        <v>0</v>
      </c>
      <c r="BE107" s="33">
        <f t="shared" si="78"/>
        <v>0</v>
      </c>
      <c r="BF107" s="33">
        <f t="shared" si="78"/>
        <v>0</v>
      </c>
      <c r="BG107" s="33">
        <f t="shared" si="78"/>
        <v>0</v>
      </c>
      <c r="BH107" s="33">
        <f t="shared" si="78"/>
        <v>0</v>
      </c>
      <c r="BI107" s="33">
        <f t="shared" si="78"/>
        <v>0</v>
      </c>
      <c r="BJ107" s="33">
        <f t="shared" si="78"/>
        <v>0</v>
      </c>
      <c r="BK107" s="33">
        <f t="shared" si="78"/>
        <v>0</v>
      </c>
      <c r="BL107" s="33">
        <f t="shared" si="78"/>
        <v>0</v>
      </c>
      <c r="BM107" s="33">
        <f t="shared" si="78"/>
        <v>0</v>
      </c>
      <c r="BN107" s="33">
        <f t="shared" si="78"/>
        <v>0</v>
      </c>
      <c r="BO107" s="33">
        <f t="shared" ref="BO107:DZ107" si="79">IF(BO105&gt;0,ROUND(IF(BO105&lt;276,((276-BO105)*0.00376159)+1.5457,IF(BO105&lt;459,((459-BO105)*0.00167869)+1.2385,IF(BO105&lt;1027,((1027-BO105)*0.00020599)+1.1215,0))),4),0)</f>
        <v>0</v>
      </c>
      <c r="BP107" s="33">
        <f t="shared" si="79"/>
        <v>0</v>
      </c>
      <c r="BQ107" s="33">
        <f t="shared" si="79"/>
        <v>0</v>
      </c>
      <c r="BR107" s="33">
        <f t="shared" si="79"/>
        <v>0</v>
      </c>
      <c r="BS107" s="33">
        <f t="shared" si="79"/>
        <v>0</v>
      </c>
      <c r="BT107" s="33">
        <f t="shared" si="79"/>
        <v>0</v>
      </c>
      <c r="BU107" s="33">
        <f t="shared" si="79"/>
        <v>0</v>
      </c>
      <c r="BV107" s="33">
        <f t="shared" si="79"/>
        <v>0</v>
      </c>
      <c r="BW107" s="33">
        <f t="shared" si="79"/>
        <v>0</v>
      </c>
      <c r="BX107" s="33">
        <f t="shared" si="79"/>
        <v>0</v>
      </c>
      <c r="BY107" s="33">
        <f t="shared" si="79"/>
        <v>1.3221000000000001</v>
      </c>
      <c r="BZ107" s="33">
        <f t="shared" si="79"/>
        <v>0</v>
      </c>
      <c r="CA107" s="33">
        <f t="shared" si="79"/>
        <v>0</v>
      </c>
      <c r="CB107" s="33">
        <f t="shared" si="79"/>
        <v>0</v>
      </c>
      <c r="CC107" s="33">
        <f t="shared" si="79"/>
        <v>0</v>
      </c>
      <c r="CD107" s="33">
        <f t="shared" si="79"/>
        <v>0</v>
      </c>
      <c r="CE107" s="33">
        <f t="shared" si="79"/>
        <v>0</v>
      </c>
      <c r="CF107" s="33">
        <f t="shared" si="79"/>
        <v>0</v>
      </c>
      <c r="CG107" s="33">
        <f t="shared" si="79"/>
        <v>0</v>
      </c>
      <c r="CH107" s="33">
        <f t="shared" si="79"/>
        <v>0</v>
      </c>
      <c r="CI107" s="33">
        <f t="shared" si="79"/>
        <v>0</v>
      </c>
      <c r="CJ107" s="33">
        <f t="shared" si="79"/>
        <v>0</v>
      </c>
      <c r="CK107" s="33">
        <f t="shared" si="79"/>
        <v>0</v>
      </c>
      <c r="CL107" s="33">
        <f t="shared" si="79"/>
        <v>0</v>
      </c>
      <c r="CM107" s="33">
        <f t="shared" si="79"/>
        <v>0</v>
      </c>
      <c r="CN107" s="33">
        <f t="shared" si="79"/>
        <v>0</v>
      </c>
      <c r="CO107" s="33">
        <f t="shared" si="79"/>
        <v>0</v>
      </c>
      <c r="CP107" s="33">
        <f t="shared" si="79"/>
        <v>0</v>
      </c>
      <c r="CQ107" s="33">
        <f t="shared" si="79"/>
        <v>0</v>
      </c>
      <c r="CR107" s="33">
        <f t="shared" si="79"/>
        <v>0</v>
      </c>
      <c r="CS107" s="33">
        <f t="shared" si="79"/>
        <v>0</v>
      </c>
      <c r="CT107" s="33">
        <f t="shared" si="79"/>
        <v>0</v>
      </c>
      <c r="CU107" s="33">
        <f t="shared" si="79"/>
        <v>0</v>
      </c>
      <c r="CV107" s="33">
        <f t="shared" si="79"/>
        <v>0</v>
      </c>
      <c r="CW107" s="33">
        <f t="shared" si="79"/>
        <v>0</v>
      </c>
      <c r="CX107" s="33">
        <f t="shared" si="79"/>
        <v>0</v>
      </c>
      <c r="CY107" s="33">
        <f t="shared" si="79"/>
        <v>0</v>
      </c>
      <c r="CZ107" s="33">
        <f t="shared" si="79"/>
        <v>0</v>
      </c>
      <c r="DA107" s="33">
        <f t="shared" si="79"/>
        <v>0</v>
      </c>
      <c r="DB107" s="33">
        <f t="shared" si="79"/>
        <v>0</v>
      </c>
      <c r="DC107" s="33">
        <f t="shared" si="79"/>
        <v>0</v>
      </c>
      <c r="DD107" s="33">
        <f t="shared" si="79"/>
        <v>0</v>
      </c>
      <c r="DE107" s="33">
        <f t="shared" si="79"/>
        <v>0</v>
      </c>
      <c r="DF107" s="33">
        <f t="shared" si="79"/>
        <v>0</v>
      </c>
      <c r="DG107" s="33">
        <f t="shared" si="79"/>
        <v>0</v>
      </c>
      <c r="DH107" s="33">
        <f t="shared" si="79"/>
        <v>0</v>
      </c>
      <c r="DI107" s="33">
        <f t="shared" si="79"/>
        <v>0</v>
      </c>
      <c r="DJ107" s="33">
        <f t="shared" si="79"/>
        <v>0</v>
      </c>
      <c r="DK107" s="33">
        <f t="shared" si="79"/>
        <v>0</v>
      </c>
      <c r="DL107" s="33">
        <f t="shared" si="79"/>
        <v>0</v>
      </c>
      <c r="DM107" s="33">
        <f t="shared" si="79"/>
        <v>0</v>
      </c>
      <c r="DN107" s="33">
        <f t="shared" si="79"/>
        <v>0</v>
      </c>
      <c r="DO107" s="33">
        <f t="shared" si="79"/>
        <v>0</v>
      </c>
      <c r="DP107" s="33">
        <f t="shared" si="79"/>
        <v>0</v>
      </c>
      <c r="DQ107" s="33">
        <f t="shared" si="79"/>
        <v>0</v>
      </c>
      <c r="DR107" s="33">
        <f t="shared" si="79"/>
        <v>0</v>
      </c>
      <c r="DS107" s="33">
        <f t="shared" si="79"/>
        <v>0</v>
      </c>
      <c r="DT107" s="33">
        <f t="shared" si="79"/>
        <v>0</v>
      </c>
      <c r="DU107" s="33">
        <f t="shared" si="79"/>
        <v>0</v>
      </c>
      <c r="DV107" s="33">
        <f t="shared" si="79"/>
        <v>0</v>
      </c>
      <c r="DW107" s="33">
        <f t="shared" si="79"/>
        <v>0</v>
      </c>
      <c r="DX107" s="33">
        <f t="shared" si="79"/>
        <v>0</v>
      </c>
      <c r="DY107" s="33">
        <f t="shared" si="79"/>
        <v>0</v>
      </c>
      <c r="DZ107" s="33">
        <f t="shared" si="79"/>
        <v>0</v>
      </c>
      <c r="EA107" s="33">
        <f t="shared" ref="EA107:FX107" si="80">IF(EA105&gt;0,ROUND(IF(EA105&lt;276,((276-EA105)*0.00376159)+1.5457,IF(EA105&lt;459,((459-EA105)*0.00167869)+1.2385,IF(EA105&lt;1027,((1027-EA105)*0.00020599)+1.1215,0))),4),0)</f>
        <v>0</v>
      </c>
      <c r="EB107" s="33">
        <f t="shared" si="80"/>
        <v>0</v>
      </c>
      <c r="EC107" s="33">
        <f t="shared" si="80"/>
        <v>0</v>
      </c>
      <c r="ED107" s="33">
        <f t="shared" si="80"/>
        <v>0</v>
      </c>
      <c r="EE107" s="33">
        <f t="shared" si="80"/>
        <v>0</v>
      </c>
      <c r="EF107" s="33">
        <f t="shared" si="80"/>
        <v>0</v>
      </c>
      <c r="EG107" s="33">
        <f t="shared" si="80"/>
        <v>0</v>
      </c>
      <c r="EH107" s="33">
        <f t="shared" si="80"/>
        <v>0</v>
      </c>
      <c r="EI107" s="33">
        <f t="shared" si="80"/>
        <v>0</v>
      </c>
      <c r="EJ107" s="33">
        <f t="shared" si="80"/>
        <v>0</v>
      </c>
      <c r="EK107" s="33">
        <f t="shared" si="80"/>
        <v>0</v>
      </c>
      <c r="EL107" s="33">
        <f t="shared" si="80"/>
        <v>0</v>
      </c>
      <c r="EM107" s="33">
        <f t="shared" si="80"/>
        <v>0</v>
      </c>
      <c r="EN107" s="33">
        <f t="shared" si="80"/>
        <v>0</v>
      </c>
      <c r="EO107" s="33">
        <f t="shared" si="80"/>
        <v>0</v>
      </c>
      <c r="EP107" s="33">
        <f t="shared" si="80"/>
        <v>0</v>
      </c>
      <c r="EQ107" s="33">
        <f t="shared" si="80"/>
        <v>0</v>
      </c>
      <c r="ER107" s="33">
        <f t="shared" si="80"/>
        <v>0</v>
      </c>
      <c r="ES107" s="33">
        <f t="shared" si="80"/>
        <v>0</v>
      </c>
      <c r="ET107" s="33">
        <f t="shared" si="80"/>
        <v>2.0775999999999999</v>
      </c>
      <c r="EU107" s="33">
        <f t="shared" si="80"/>
        <v>0</v>
      </c>
      <c r="EV107" s="33">
        <f t="shared" si="80"/>
        <v>0</v>
      </c>
      <c r="EW107" s="33">
        <f t="shared" si="80"/>
        <v>0</v>
      </c>
      <c r="EX107" s="33">
        <f t="shared" si="80"/>
        <v>0</v>
      </c>
      <c r="EY107" s="33">
        <f t="shared" si="80"/>
        <v>0</v>
      </c>
      <c r="EZ107" s="33">
        <f t="shared" si="80"/>
        <v>0</v>
      </c>
      <c r="FA107" s="33">
        <f t="shared" si="80"/>
        <v>0</v>
      </c>
      <c r="FB107" s="33">
        <f t="shared" si="80"/>
        <v>0</v>
      </c>
      <c r="FC107" s="33">
        <f t="shared" si="80"/>
        <v>0</v>
      </c>
      <c r="FD107" s="33">
        <f t="shared" si="80"/>
        <v>0</v>
      </c>
      <c r="FE107" s="33">
        <f t="shared" si="80"/>
        <v>0</v>
      </c>
      <c r="FF107" s="33">
        <f t="shared" si="80"/>
        <v>0</v>
      </c>
      <c r="FG107" s="33">
        <f t="shared" si="80"/>
        <v>0</v>
      </c>
      <c r="FH107" s="33">
        <f t="shared" si="80"/>
        <v>0</v>
      </c>
      <c r="FI107" s="33">
        <f t="shared" si="80"/>
        <v>0</v>
      </c>
      <c r="FJ107" s="33">
        <f t="shared" si="80"/>
        <v>0</v>
      </c>
      <c r="FK107" s="33">
        <f t="shared" si="80"/>
        <v>0</v>
      </c>
      <c r="FL107" s="33">
        <f t="shared" si="80"/>
        <v>0</v>
      </c>
      <c r="FM107" s="33">
        <f t="shared" si="80"/>
        <v>0</v>
      </c>
      <c r="FN107" s="33">
        <f t="shared" si="80"/>
        <v>0</v>
      </c>
      <c r="FO107" s="33">
        <f t="shared" si="80"/>
        <v>0</v>
      </c>
      <c r="FP107" s="33">
        <f t="shared" si="80"/>
        <v>0</v>
      </c>
      <c r="FQ107" s="33">
        <f t="shared" si="80"/>
        <v>0</v>
      </c>
      <c r="FR107" s="33">
        <f t="shared" si="80"/>
        <v>0</v>
      </c>
      <c r="FS107" s="33">
        <f t="shared" si="80"/>
        <v>0</v>
      </c>
      <c r="FT107" s="33">
        <f t="shared" si="80"/>
        <v>0</v>
      </c>
      <c r="FU107" s="33">
        <f t="shared" si="80"/>
        <v>0</v>
      </c>
      <c r="FV107" s="33">
        <f t="shared" si="80"/>
        <v>0</v>
      </c>
      <c r="FW107" s="33">
        <f t="shared" si="80"/>
        <v>0</v>
      </c>
      <c r="FX107" s="33">
        <f t="shared" si="80"/>
        <v>0</v>
      </c>
      <c r="FY107" s="82"/>
      <c r="FZ107" s="7"/>
      <c r="GA107" s="7"/>
      <c r="GB107" s="21"/>
      <c r="GC107" s="20"/>
      <c r="GD107" s="20"/>
      <c r="GE107" s="20"/>
      <c r="GF107" s="20"/>
      <c r="GG107" s="18"/>
      <c r="GH107" s="18"/>
      <c r="GI107" s="18"/>
      <c r="GJ107" s="18"/>
      <c r="GK107" s="18"/>
      <c r="GL107" s="18"/>
      <c r="GM107" s="18"/>
    </row>
    <row r="108" spans="1:256" x14ac:dyDescent="0.35">
      <c r="A108" s="6" t="s">
        <v>590</v>
      </c>
      <c r="B108" s="7" t="s">
        <v>591</v>
      </c>
      <c r="C108" s="33">
        <f t="shared" ref="C108:BN108" si="81">ROUND(IF(C99&lt;276,((276-C99)*0.00376159)+1.5457,IF(C99&lt;459,((459-C99)*0.00167869)+1.2385,IF(C99&lt;1027,((1027-C99)*0.00020599)+1.1215,IF(C99&lt;2293,((2293-C99)*0.00005387)+1.0533,IF(C99&lt;3500,((3500-C99)*0.00001367)+1.0368,IF(C99&lt;5000,((5000-C99)*0.00000473)+1.0297,IF(C99&gt;=5000,1.0297))))))),4)</f>
        <v>1.0297000000000001</v>
      </c>
      <c r="D108" s="33">
        <f t="shared" si="81"/>
        <v>1.0297000000000001</v>
      </c>
      <c r="E108" s="33">
        <f t="shared" si="81"/>
        <v>1.0297000000000001</v>
      </c>
      <c r="F108" s="33">
        <f t="shared" si="81"/>
        <v>1.0297000000000001</v>
      </c>
      <c r="G108" s="33">
        <f t="shared" si="81"/>
        <v>1.0932999999999999</v>
      </c>
      <c r="H108" s="33">
        <f t="shared" si="81"/>
        <v>1.1169</v>
      </c>
      <c r="I108" s="33">
        <f t="shared" si="81"/>
        <v>1.0297000000000001</v>
      </c>
      <c r="J108" s="33">
        <f t="shared" si="81"/>
        <v>1.0636000000000001</v>
      </c>
      <c r="K108" s="33">
        <f t="shared" si="81"/>
        <v>1.5683</v>
      </c>
      <c r="L108" s="33">
        <f t="shared" si="81"/>
        <v>1.0587</v>
      </c>
      <c r="M108" s="33">
        <f t="shared" si="81"/>
        <v>1.1252</v>
      </c>
      <c r="N108" s="33">
        <f t="shared" si="81"/>
        <v>1.0297000000000001</v>
      </c>
      <c r="O108" s="33">
        <f t="shared" si="81"/>
        <v>1.0297000000000001</v>
      </c>
      <c r="P108" s="33">
        <f t="shared" si="81"/>
        <v>1.4265000000000001</v>
      </c>
      <c r="Q108" s="33">
        <f t="shared" si="81"/>
        <v>1.0297000000000001</v>
      </c>
      <c r="R108" s="33">
        <f t="shared" si="81"/>
        <v>1.0297000000000001</v>
      </c>
      <c r="S108" s="33">
        <f t="shared" si="81"/>
        <v>1.0903</v>
      </c>
      <c r="T108" s="33">
        <f t="shared" si="81"/>
        <v>1.9715</v>
      </c>
      <c r="U108" s="33">
        <f t="shared" si="81"/>
        <v>2.3894000000000002</v>
      </c>
      <c r="V108" s="33">
        <f t="shared" si="81"/>
        <v>1.6035999999999999</v>
      </c>
      <c r="W108" s="33">
        <f t="shared" si="81"/>
        <v>1.7981</v>
      </c>
      <c r="X108" s="33">
        <f t="shared" si="81"/>
        <v>2.3957999999999999</v>
      </c>
      <c r="Y108" s="33">
        <f t="shared" si="81"/>
        <v>1.1375999999999999</v>
      </c>
      <c r="Z108" s="33">
        <f t="shared" si="81"/>
        <v>1.7169000000000001</v>
      </c>
      <c r="AA108" s="33">
        <f t="shared" si="81"/>
        <v>1.0297000000000001</v>
      </c>
      <c r="AB108" s="33">
        <f t="shared" si="81"/>
        <v>1.0297000000000001</v>
      </c>
      <c r="AC108" s="33">
        <f t="shared" si="81"/>
        <v>1.141</v>
      </c>
      <c r="AD108" s="33">
        <f t="shared" si="81"/>
        <v>1.1008</v>
      </c>
      <c r="AE108" s="33">
        <f t="shared" si="81"/>
        <v>2.2303000000000002</v>
      </c>
      <c r="AF108" s="33">
        <f t="shared" si="81"/>
        <v>1.9369000000000001</v>
      </c>
      <c r="AG108" s="33">
        <f t="shared" si="81"/>
        <v>1.2069000000000001</v>
      </c>
      <c r="AH108" s="33">
        <f t="shared" si="81"/>
        <v>1.1316999999999999</v>
      </c>
      <c r="AI108" s="33">
        <f t="shared" si="81"/>
        <v>1.3374999999999999</v>
      </c>
      <c r="AJ108" s="33">
        <f t="shared" si="81"/>
        <v>1.9595</v>
      </c>
      <c r="AK108" s="33">
        <f t="shared" si="81"/>
        <v>1.9429000000000001</v>
      </c>
      <c r="AL108" s="33">
        <f t="shared" si="81"/>
        <v>1.5356000000000001</v>
      </c>
      <c r="AM108" s="33">
        <f t="shared" si="81"/>
        <v>1.3849</v>
      </c>
      <c r="AN108" s="33">
        <f t="shared" si="81"/>
        <v>1.4814000000000001</v>
      </c>
      <c r="AO108" s="33">
        <f t="shared" si="81"/>
        <v>1.0327999999999999</v>
      </c>
      <c r="AP108" s="33">
        <f t="shared" si="81"/>
        <v>1.0297000000000001</v>
      </c>
      <c r="AQ108" s="33">
        <f t="shared" si="81"/>
        <v>1.6894</v>
      </c>
      <c r="AR108" s="33">
        <f t="shared" si="81"/>
        <v>1.0297000000000001</v>
      </c>
      <c r="AS108" s="33">
        <f t="shared" si="81"/>
        <v>1.0297000000000001</v>
      </c>
      <c r="AT108" s="33">
        <f t="shared" si="81"/>
        <v>1.0484</v>
      </c>
      <c r="AU108" s="33">
        <f t="shared" si="81"/>
        <v>1.4962</v>
      </c>
      <c r="AV108" s="33">
        <f t="shared" si="81"/>
        <v>1.4927999999999999</v>
      </c>
      <c r="AW108" s="33">
        <f t="shared" si="81"/>
        <v>1.6216999999999999</v>
      </c>
      <c r="AX108" s="33">
        <f t="shared" si="81"/>
        <v>2.3344999999999998</v>
      </c>
      <c r="AY108" s="33">
        <f t="shared" si="81"/>
        <v>1.2968</v>
      </c>
      <c r="AZ108" s="33">
        <f t="shared" si="81"/>
        <v>1.0297000000000001</v>
      </c>
      <c r="BA108" s="33">
        <f t="shared" si="81"/>
        <v>1.0297000000000001</v>
      </c>
      <c r="BB108" s="33">
        <f t="shared" si="81"/>
        <v>1.0297000000000001</v>
      </c>
      <c r="BC108" s="33">
        <f t="shared" si="81"/>
        <v>1.0297000000000001</v>
      </c>
      <c r="BD108" s="33">
        <f t="shared" si="81"/>
        <v>1.0362</v>
      </c>
      <c r="BE108" s="33">
        <f t="shared" si="81"/>
        <v>1.109</v>
      </c>
      <c r="BF108" s="33">
        <f t="shared" si="81"/>
        <v>1.0297000000000001</v>
      </c>
      <c r="BG108" s="33">
        <f t="shared" si="81"/>
        <v>1.1476999999999999</v>
      </c>
      <c r="BH108" s="33">
        <f t="shared" si="81"/>
        <v>1.2115</v>
      </c>
      <c r="BI108" s="33">
        <f t="shared" si="81"/>
        <v>1.6168</v>
      </c>
      <c r="BJ108" s="33">
        <f t="shared" si="81"/>
        <v>1.0297000000000001</v>
      </c>
      <c r="BK108" s="33">
        <f t="shared" si="81"/>
        <v>1.0297000000000001</v>
      </c>
      <c r="BL108" s="33">
        <f t="shared" si="81"/>
        <v>2.2202000000000002</v>
      </c>
      <c r="BM108" s="33">
        <f t="shared" si="81"/>
        <v>1.304</v>
      </c>
      <c r="BN108" s="33">
        <f t="shared" si="81"/>
        <v>1.0408999999999999</v>
      </c>
      <c r="BO108" s="33">
        <f t="shared" ref="BO108:DZ108" si="82">ROUND(IF(BO99&lt;276,((276-BO99)*0.00376159)+1.5457,IF(BO99&lt;459,((459-BO99)*0.00167869)+1.2385,IF(BO99&lt;1027,((1027-BO99)*0.00020599)+1.1215,IF(BO99&lt;2293,((2293-BO99)*0.00005387)+1.0533,IF(BO99&lt;3500,((3500-BO99)*0.00001367)+1.0368,IF(BO99&lt;5000,((5000-BO99)*0.00000473)+1.0297,IF(BO99&gt;=5000,1.0297))))))),4)</f>
        <v>1.1074999999999999</v>
      </c>
      <c r="BP108" s="33">
        <f t="shared" si="82"/>
        <v>1.9459</v>
      </c>
      <c r="BQ108" s="33">
        <f t="shared" si="82"/>
        <v>1.0297000000000001</v>
      </c>
      <c r="BR108" s="33">
        <f t="shared" si="82"/>
        <v>1.0321</v>
      </c>
      <c r="BS108" s="33">
        <f t="shared" si="82"/>
        <v>1.1167</v>
      </c>
      <c r="BT108" s="33">
        <f t="shared" si="82"/>
        <v>1.36</v>
      </c>
      <c r="BU108" s="33">
        <f t="shared" si="82"/>
        <v>1.3089999999999999</v>
      </c>
      <c r="BV108" s="33">
        <f t="shared" si="82"/>
        <v>1.1104000000000001</v>
      </c>
      <c r="BW108" s="33">
        <f t="shared" si="82"/>
        <v>1.0694999999999999</v>
      </c>
      <c r="BX108" s="33">
        <f t="shared" si="82"/>
        <v>2.3235999999999999</v>
      </c>
      <c r="BY108" s="33">
        <f t="shared" si="82"/>
        <v>1.2383999999999999</v>
      </c>
      <c r="BZ108" s="33">
        <f t="shared" si="82"/>
        <v>1.8177000000000001</v>
      </c>
      <c r="CA108" s="33">
        <f t="shared" si="82"/>
        <v>2.0173999999999999</v>
      </c>
      <c r="CB108" s="33">
        <f t="shared" si="82"/>
        <v>1.0297000000000001</v>
      </c>
      <c r="CC108" s="33">
        <f t="shared" si="82"/>
        <v>1.8767</v>
      </c>
      <c r="CD108" s="33">
        <f t="shared" si="82"/>
        <v>1.7890999999999999</v>
      </c>
      <c r="CE108" s="33">
        <f t="shared" si="82"/>
        <v>2.0129000000000001</v>
      </c>
      <c r="CF108" s="33">
        <f t="shared" si="82"/>
        <v>2.1516999999999999</v>
      </c>
      <c r="CG108" s="33">
        <f t="shared" si="82"/>
        <v>1.8259000000000001</v>
      </c>
      <c r="CH108" s="33">
        <f t="shared" si="82"/>
        <v>2.2069999999999999</v>
      </c>
      <c r="CI108" s="33">
        <f t="shared" si="82"/>
        <v>1.1894</v>
      </c>
      <c r="CJ108" s="33">
        <f t="shared" si="82"/>
        <v>1.1483000000000001</v>
      </c>
      <c r="CK108" s="33">
        <f t="shared" si="82"/>
        <v>1.0297000000000001</v>
      </c>
      <c r="CL108" s="33">
        <f t="shared" si="82"/>
        <v>1.1077999999999999</v>
      </c>
      <c r="CM108" s="33">
        <f t="shared" si="82"/>
        <v>1.1820999999999999</v>
      </c>
      <c r="CN108" s="33">
        <f t="shared" si="82"/>
        <v>1.0297000000000001</v>
      </c>
      <c r="CO108" s="33">
        <f t="shared" si="82"/>
        <v>1.0297000000000001</v>
      </c>
      <c r="CP108" s="33">
        <f t="shared" si="82"/>
        <v>1.1329</v>
      </c>
      <c r="CQ108" s="33">
        <f t="shared" si="82"/>
        <v>1.1738</v>
      </c>
      <c r="CR108" s="33">
        <f t="shared" si="82"/>
        <v>1.7067000000000001</v>
      </c>
      <c r="CS108" s="33">
        <f t="shared" si="82"/>
        <v>1.5026999999999999</v>
      </c>
      <c r="CT108" s="33">
        <f t="shared" si="82"/>
        <v>2.1934</v>
      </c>
      <c r="CU108" s="33">
        <f t="shared" si="82"/>
        <v>1.3268</v>
      </c>
      <c r="CV108" s="33">
        <f t="shared" si="82"/>
        <v>2.3957999999999999</v>
      </c>
      <c r="CW108" s="33">
        <f t="shared" si="82"/>
        <v>1.8089999999999999</v>
      </c>
      <c r="CX108" s="33">
        <f t="shared" si="82"/>
        <v>1.2378</v>
      </c>
      <c r="CY108" s="33">
        <f t="shared" si="82"/>
        <v>2.3957999999999999</v>
      </c>
      <c r="CZ108" s="33">
        <f t="shared" si="82"/>
        <v>1.0774999999999999</v>
      </c>
      <c r="DA108" s="33">
        <f t="shared" si="82"/>
        <v>1.8334999999999999</v>
      </c>
      <c r="DB108" s="33">
        <f t="shared" si="82"/>
        <v>1.4710000000000001</v>
      </c>
      <c r="DC108" s="33">
        <f t="shared" si="82"/>
        <v>1.8955</v>
      </c>
      <c r="DD108" s="33">
        <f t="shared" si="82"/>
        <v>1.9971000000000001</v>
      </c>
      <c r="DE108" s="33">
        <f t="shared" si="82"/>
        <v>1.5088999999999999</v>
      </c>
      <c r="DF108" s="33">
        <f t="shared" si="82"/>
        <v>1.0297000000000001</v>
      </c>
      <c r="DG108" s="33">
        <f t="shared" si="82"/>
        <v>2.1926999999999999</v>
      </c>
      <c r="DH108" s="33">
        <f t="shared" si="82"/>
        <v>1.0766</v>
      </c>
      <c r="DI108" s="33">
        <f t="shared" si="82"/>
        <v>1.0507</v>
      </c>
      <c r="DJ108" s="33">
        <f t="shared" si="82"/>
        <v>1.2013</v>
      </c>
      <c r="DK108" s="33">
        <f t="shared" si="82"/>
        <v>1.2301</v>
      </c>
      <c r="DL108" s="33">
        <f t="shared" si="82"/>
        <v>1.0297000000000001</v>
      </c>
      <c r="DM108" s="33">
        <f t="shared" si="82"/>
        <v>1.7081999999999999</v>
      </c>
      <c r="DN108" s="33">
        <f t="shared" si="82"/>
        <v>1.1056999999999999</v>
      </c>
      <c r="DO108" s="33">
        <f t="shared" si="82"/>
        <v>1.0402</v>
      </c>
      <c r="DP108" s="33">
        <f t="shared" si="82"/>
        <v>1.8380000000000001</v>
      </c>
      <c r="DQ108" s="33">
        <f t="shared" si="82"/>
        <v>1.1613</v>
      </c>
      <c r="DR108" s="33">
        <f t="shared" si="82"/>
        <v>1.1044</v>
      </c>
      <c r="DS108" s="33">
        <f t="shared" si="82"/>
        <v>1.2014</v>
      </c>
      <c r="DT108" s="33">
        <f t="shared" si="82"/>
        <v>1.9256</v>
      </c>
      <c r="DU108" s="33">
        <f t="shared" si="82"/>
        <v>1.403</v>
      </c>
      <c r="DV108" s="33">
        <f t="shared" si="82"/>
        <v>1.7788999999999999</v>
      </c>
      <c r="DW108" s="33">
        <f t="shared" si="82"/>
        <v>1.4924999999999999</v>
      </c>
      <c r="DX108" s="33">
        <f t="shared" si="82"/>
        <v>1.9661999999999999</v>
      </c>
      <c r="DY108" s="33">
        <f t="shared" si="82"/>
        <v>1.4964999999999999</v>
      </c>
      <c r="DZ108" s="33">
        <f t="shared" si="82"/>
        <v>1.1855</v>
      </c>
      <c r="EA108" s="33">
        <f t="shared" ref="EA108:FX108" si="83">ROUND(IF(EA99&lt;276,((276-EA99)*0.00376159)+1.5457,IF(EA99&lt;459,((459-EA99)*0.00167869)+1.2385,IF(EA99&lt;1027,((1027-EA99)*0.00020599)+1.1215,IF(EA99&lt;2293,((2293-EA99)*0.00005387)+1.0533,IF(EA99&lt;3500,((3500-EA99)*0.00001367)+1.0368,IF(EA99&lt;5000,((5000-EA99)*0.00000473)+1.0297,IF(EA99&gt;=5000,1.0297))))))),4)</f>
        <v>1.2236</v>
      </c>
      <c r="EB108" s="33">
        <f t="shared" si="83"/>
        <v>1.2158</v>
      </c>
      <c r="EC108" s="33">
        <f t="shared" si="83"/>
        <v>1.5103</v>
      </c>
      <c r="ED108" s="33">
        <f t="shared" si="83"/>
        <v>1.0927</v>
      </c>
      <c r="EE108" s="33">
        <f t="shared" si="83"/>
        <v>1.8684000000000001</v>
      </c>
      <c r="EF108" s="33">
        <f t="shared" si="83"/>
        <v>1.1012</v>
      </c>
      <c r="EG108" s="33">
        <f t="shared" si="83"/>
        <v>1.6438999999999999</v>
      </c>
      <c r="EH108" s="33">
        <f t="shared" si="83"/>
        <v>1.651</v>
      </c>
      <c r="EI108" s="33">
        <f t="shared" si="83"/>
        <v>1.0297000000000001</v>
      </c>
      <c r="EJ108" s="33">
        <f t="shared" si="83"/>
        <v>1.0297000000000001</v>
      </c>
      <c r="EK108" s="33">
        <f t="shared" si="83"/>
        <v>1.1923999999999999</v>
      </c>
      <c r="EL108" s="33">
        <f t="shared" si="83"/>
        <v>1.2353000000000001</v>
      </c>
      <c r="EM108" s="33">
        <f t="shared" si="83"/>
        <v>1.3629</v>
      </c>
      <c r="EN108" s="33">
        <f t="shared" si="83"/>
        <v>1.1312</v>
      </c>
      <c r="EO108" s="33">
        <f t="shared" si="83"/>
        <v>1.4816</v>
      </c>
      <c r="EP108" s="33">
        <f t="shared" si="83"/>
        <v>1.3045</v>
      </c>
      <c r="EQ108" s="33">
        <f t="shared" si="83"/>
        <v>1.0483</v>
      </c>
      <c r="ER108" s="33">
        <f t="shared" si="83"/>
        <v>1.4785999999999999</v>
      </c>
      <c r="ES108" s="33">
        <f t="shared" si="83"/>
        <v>1.9015</v>
      </c>
      <c r="ET108" s="33">
        <f t="shared" si="83"/>
        <v>1.8647</v>
      </c>
      <c r="EU108" s="33">
        <f t="shared" si="83"/>
        <v>1.2146999999999999</v>
      </c>
      <c r="EV108" s="33">
        <f t="shared" si="83"/>
        <v>2.2875000000000001</v>
      </c>
      <c r="EW108" s="33">
        <f t="shared" si="83"/>
        <v>1.1601999999999999</v>
      </c>
      <c r="EX108" s="33">
        <f t="shared" si="83"/>
        <v>1.9471000000000001</v>
      </c>
      <c r="EY108" s="33">
        <f t="shared" si="83"/>
        <v>1.1726000000000001</v>
      </c>
      <c r="EZ108" s="33">
        <f t="shared" si="83"/>
        <v>2.1004999999999998</v>
      </c>
      <c r="FA108" s="33">
        <f t="shared" si="83"/>
        <v>1.0374000000000001</v>
      </c>
      <c r="FB108" s="33">
        <f t="shared" si="83"/>
        <v>1.5129999999999999</v>
      </c>
      <c r="FC108" s="33">
        <f t="shared" si="83"/>
        <v>1.071</v>
      </c>
      <c r="FD108" s="33">
        <f t="shared" si="83"/>
        <v>1.3286</v>
      </c>
      <c r="FE108" s="33">
        <f t="shared" si="83"/>
        <v>2.2702</v>
      </c>
      <c r="FF108" s="33">
        <f t="shared" si="83"/>
        <v>1.8489</v>
      </c>
      <c r="FG108" s="33">
        <f t="shared" si="83"/>
        <v>2.1069</v>
      </c>
      <c r="FH108" s="33">
        <f t="shared" si="83"/>
        <v>2.3216999999999999</v>
      </c>
      <c r="FI108" s="33">
        <f t="shared" si="83"/>
        <v>1.0831</v>
      </c>
      <c r="FJ108" s="33">
        <f t="shared" si="83"/>
        <v>1.0672999999999999</v>
      </c>
      <c r="FK108" s="33">
        <f t="shared" si="83"/>
        <v>1.0495000000000001</v>
      </c>
      <c r="FL108" s="33">
        <f t="shared" si="83"/>
        <v>1.0297000000000001</v>
      </c>
      <c r="FM108" s="33">
        <f t="shared" si="83"/>
        <v>1.0349999999999999</v>
      </c>
      <c r="FN108" s="33">
        <f t="shared" si="83"/>
        <v>1.0297000000000001</v>
      </c>
      <c r="FO108" s="33">
        <f t="shared" si="83"/>
        <v>1.1182000000000001</v>
      </c>
      <c r="FP108" s="33">
        <f t="shared" si="83"/>
        <v>1.054</v>
      </c>
      <c r="FQ108" s="33">
        <f t="shared" si="83"/>
        <v>1.1297999999999999</v>
      </c>
      <c r="FR108" s="33">
        <f t="shared" si="83"/>
        <v>1.9467000000000001</v>
      </c>
      <c r="FS108" s="33">
        <f t="shared" si="83"/>
        <v>1.9072</v>
      </c>
      <c r="FT108" s="33">
        <f t="shared" si="83"/>
        <v>2.3620000000000001</v>
      </c>
      <c r="FU108" s="33">
        <f t="shared" si="83"/>
        <v>1.1654</v>
      </c>
      <c r="FV108" s="33">
        <f t="shared" si="83"/>
        <v>1.1716</v>
      </c>
      <c r="FW108" s="33">
        <f t="shared" si="83"/>
        <v>1.9851000000000001</v>
      </c>
      <c r="FX108" s="33">
        <f t="shared" si="83"/>
        <v>2.3687</v>
      </c>
      <c r="FY108" s="35"/>
      <c r="FZ108" s="7"/>
      <c r="GA108" s="7"/>
      <c r="GB108" s="21"/>
      <c r="GC108" s="20"/>
      <c r="GD108" s="20"/>
      <c r="GE108" s="20"/>
      <c r="GF108" s="20"/>
      <c r="GG108" s="7"/>
      <c r="GH108" s="7"/>
      <c r="GI108" s="7"/>
      <c r="GJ108" s="7"/>
      <c r="GK108" s="7"/>
      <c r="GL108" s="7"/>
      <c r="GM108" s="7"/>
    </row>
    <row r="109" spans="1:256" x14ac:dyDescent="0.35">
      <c r="A109" s="6" t="s">
        <v>592</v>
      </c>
      <c r="B109" s="7" t="s">
        <v>593</v>
      </c>
      <c r="C109" s="33">
        <f t="shared" ref="C109:BN109" si="84">MAX(C107,C108)</f>
        <v>1.0297000000000001</v>
      </c>
      <c r="D109" s="33">
        <f t="shared" si="84"/>
        <v>1.0297000000000001</v>
      </c>
      <c r="E109" s="33">
        <f t="shared" si="84"/>
        <v>1.0297000000000001</v>
      </c>
      <c r="F109" s="33">
        <f t="shared" si="84"/>
        <v>1.0297000000000001</v>
      </c>
      <c r="G109" s="33">
        <f t="shared" si="84"/>
        <v>1.0932999999999999</v>
      </c>
      <c r="H109" s="33">
        <f t="shared" si="84"/>
        <v>1.1169</v>
      </c>
      <c r="I109" s="33">
        <f t="shared" si="84"/>
        <v>1.0297000000000001</v>
      </c>
      <c r="J109" s="33">
        <f t="shared" si="84"/>
        <v>1.0636000000000001</v>
      </c>
      <c r="K109" s="33">
        <f t="shared" si="84"/>
        <v>1.5683</v>
      </c>
      <c r="L109" s="33">
        <f t="shared" si="84"/>
        <v>1.0587</v>
      </c>
      <c r="M109" s="33">
        <f t="shared" si="84"/>
        <v>1.1252</v>
      </c>
      <c r="N109" s="33">
        <f t="shared" si="84"/>
        <v>1.0297000000000001</v>
      </c>
      <c r="O109" s="33">
        <f t="shared" si="84"/>
        <v>1.0297000000000001</v>
      </c>
      <c r="P109" s="33">
        <f t="shared" si="84"/>
        <v>1.4265000000000001</v>
      </c>
      <c r="Q109" s="33">
        <f t="shared" si="84"/>
        <v>1.0297000000000001</v>
      </c>
      <c r="R109" s="33">
        <f t="shared" si="84"/>
        <v>1.0297000000000001</v>
      </c>
      <c r="S109" s="33">
        <f t="shared" si="84"/>
        <v>1.0903</v>
      </c>
      <c r="T109" s="33">
        <f t="shared" si="84"/>
        <v>1.9715</v>
      </c>
      <c r="U109" s="33">
        <f t="shared" si="84"/>
        <v>2.3894000000000002</v>
      </c>
      <c r="V109" s="33">
        <f t="shared" si="84"/>
        <v>1.6035999999999999</v>
      </c>
      <c r="W109" s="33">
        <f t="shared" si="84"/>
        <v>1.7981</v>
      </c>
      <c r="X109" s="33">
        <f t="shared" si="84"/>
        <v>2.3957999999999999</v>
      </c>
      <c r="Y109" s="33">
        <f t="shared" si="84"/>
        <v>1.1375999999999999</v>
      </c>
      <c r="Z109" s="33">
        <f t="shared" si="84"/>
        <v>1.7169000000000001</v>
      </c>
      <c r="AA109" s="33">
        <f t="shared" si="84"/>
        <v>1.0297000000000001</v>
      </c>
      <c r="AB109" s="33">
        <f t="shared" si="84"/>
        <v>1.0297000000000001</v>
      </c>
      <c r="AC109" s="33">
        <f t="shared" si="84"/>
        <v>1.141</v>
      </c>
      <c r="AD109" s="33">
        <f t="shared" si="84"/>
        <v>1.1008</v>
      </c>
      <c r="AE109" s="33">
        <f t="shared" si="84"/>
        <v>2.2303000000000002</v>
      </c>
      <c r="AF109" s="33">
        <f t="shared" si="84"/>
        <v>1.9369000000000001</v>
      </c>
      <c r="AG109" s="33">
        <f t="shared" si="84"/>
        <v>1.2069000000000001</v>
      </c>
      <c r="AH109" s="33">
        <f t="shared" si="84"/>
        <v>1.1316999999999999</v>
      </c>
      <c r="AI109" s="33">
        <f t="shared" si="84"/>
        <v>1.3374999999999999</v>
      </c>
      <c r="AJ109" s="33">
        <f t="shared" si="84"/>
        <v>1.9595</v>
      </c>
      <c r="AK109" s="33">
        <f t="shared" si="84"/>
        <v>1.9429000000000001</v>
      </c>
      <c r="AL109" s="33">
        <f t="shared" si="84"/>
        <v>1.5356000000000001</v>
      </c>
      <c r="AM109" s="33">
        <f t="shared" si="84"/>
        <v>1.3849</v>
      </c>
      <c r="AN109" s="33">
        <f t="shared" si="84"/>
        <v>1.4814000000000001</v>
      </c>
      <c r="AO109" s="33">
        <f t="shared" si="84"/>
        <v>1.0327999999999999</v>
      </c>
      <c r="AP109" s="33">
        <f t="shared" si="84"/>
        <v>1.0297000000000001</v>
      </c>
      <c r="AQ109" s="33">
        <f t="shared" si="84"/>
        <v>1.6894</v>
      </c>
      <c r="AR109" s="33">
        <f t="shared" si="84"/>
        <v>1.0297000000000001</v>
      </c>
      <c r="AS109" s="33">
        <f t="shared" si="84"/>
        <v>1.0297000000000001</v>
      </c>
      <c r="AT109" s="33">
        <f t="shared" si="84"/>
        <v>1.0484</v>
      </c>
      <c r="AU109" s="33">
        <f t="shared" si="84"/>
        <v>1.4962</v>
      </c>
      <c r="AV109" s="33">
        <f t="shared" si="84"/>
        <v>1.4927999999999999</v>
      </c>
      <c r="AW109" s="33">
        <f t="shared" si="84"/>
        <v>1.6216999999999999</v>
      </c>
      <c r="AX109" s="33">
        <f t="shared" si="84"/>
        <v>2.3344999999999998</v>
      </c>
      <c r="AY109" s="33">
        <f t="shared" si="84"/>
        <v>1.2968</v>
      </c>
      <c r="AZ109" s="33">
        <f t="shared" si="84"/>
        <v>1.0297000000000001</v>
      </c>
      <c r="BA109" s="33">
        <f t="shared" si="84"/>
        <v>1.0297000000000001</v>
      </c>
      <c r="BB109" s="33">
        <f t="shared" si="84"/>
        <v>1.0297000000000001</v>
      </c>
      <c r="BC109" s="33">
        <f t="shared" si="84"/>
        <v>1.0297000000000001</v>
      </c>
      <c r="BD109" s="33">
        <f t="shared" si="84"/>
        <v>1.0362</v>
      </c>
      <c r="BE109" s="33">
        <f t="shared" si="84"/>
        <v>1.109</v>
      </c>
      <c r="BF109" s="33">
        <f t="shared" si="84"/>
        <v>1.0297000000000001</v>
      </c>
      <c r="BG109" s="33">
        <f t="shared" si="84"/>
        <v>1.1476999999999999</v>
      </c>
      <c r="BH109" s="33">
        <f t="shared" si="84"/>
        <v>1.2115</v>
      </c>
      <c r="BI109" s="33">
        <f t="shared" si="84"/>
        <v>1.6168</v>
      </c>
      <c r="BJ109" s="33">
        <f t="shared" si="84"/>
        <v>1.0297000000000001</v>
      </c>
      <c r="BK109" s="33">
        <f t="shared" si="84"/>
        <v>1.0297000000000001</v>
      </c>
      <c r="BL109" s="33">
        <f t="shared" si="84"/>
        <v>2.2202000000000002</v>
      </c>
      <c r="BM109" s="33">
        <f t="shared" si="84"/>
        <v>1.304</v>
      </c>
      <c r="BN109" s="33">
        <f t="shared" si="84"/>
        <v>1.0408999999999999</v>
      </c>
      <c r="BO109" s="33">
        <f t="shared" ref="BO109:DZ109" si="85">MAX(BO107,BO108)</f>
        <v>1.1074999999999999</v>
      </c>
      <c r="BP109" s="33">
        <f t="shared" si="85"/>
        <v>1.9459</v>
      </c>
      <c r="BQ109" s="33">
        <f t="shared" si="85"/>
        <v>1.0297000000000001</v>
      </c>
      <c r="BR109" s="33">
        <f t="shared" si="85"/>
        <v>1.0321</v>
      </c>
      <c r="BS109" s="33">
        <f t="shared" si="85"/>
        <v>1.1167</v>
      </c>
      <c r="BT109" s="33">
        <f t="shared" si="85"/>
        <v>1.36</v>
      </c>
      <c r="BU109" s="33">
        <f t="shared" si="85"/>
        <v>1.3089999999999999</v>
      </c>
      <c r="BV109" s="33">
        <f t="shared" si="85"/>
        <v>1.1104000000000001</v>
      </c>
      <c r="BW109" s="33">
        <f t="shared" si="85"/>
        <v>1.0694999999999999</v>
      </c>
      <c r="BX109" s="33">
        <f t="shared" si="85"/>
        <v>2.3235999999999999</v>
      </c>
      <c r="BY109" s="33">
        <f t="shared" si="85"/>
        <v>1.3221000000000001</v>
      </c>
      <c r="BZ109" s="33">
        <f t="shared" si="85"/>
        <v>1.8177000000000001</v>
      </c>
      <c r="CA109" s="33">
        <f t="shared" si="85"/>
        <v>2.0173999999999999</v>
      </c>
      <c r="CB109" s="33">
        <f t="shared" si="85"/>
        <v>1.0297000000000001</v>
      </c>
      <c r="CC109" s="33">
        <f t="shared" si="85"/>
        <v>1.8767</v>
      </c>
      <c r="CD109" s="33">
        <f t="shared" si="85"/>
        <v>1.7890999999999999</v>
      </c>
      <c r="CE109" s="33">
        <f t="shared" si="85"/>
        <v>2.0129000000000001</v>
      </c>
      <c r="CF109" s="33">
        <f t="shared" si="85"/>
        <v>2.1516999999999999</v>
      </c>
      <c r="CG109" s="33">
        <f t="shared" si="85"/>
        <v>1.8259000000000001</v>
      </c>
      <c r="CH109" s="33">
        <f t="shared" si="85"/>
        <v>2.2069999999999999</v>
      </c>
      <c r="CI109" s="33">
        <f t="shared" si="85"/>
        <v>1.1894</v>
      </c>
      <c r="CJ109" s="33">
        <f t="shared" si="85"/>
        <v>1.1483000000000001</v>
      </c>
      <c r="CK109" s="33">
        <f t="shared" si="85"/>
        <v>1.0297000000000001</v>
      </c>
      <c r="CL109" s="33">
        <f t="shared" si="85"/>
        <v>1.1077999999999999</v>
      </c>
      <c r="CM109" s="33">
        <f t="shared" si="85"/>
        <v>1.1820999999999999</v>
      </c>
      <c r="CN109" s="33">
        <f t="shared" si="85"/>
        <v>1.0297000000000001</v>
      </c>
      <c r="CO109" s="33">
        <f t="shared" si="85"/>
        <v>1.0297000000000001</v>
      </c>
      <c r="CP109" s="33">
        <f t="shared" si="85"/>
        <v>1.1329</v>
      </c>
      <c r="CQ109" s="33">
        <f t="shared" si="85"/>
        <v>1.1738</v>
      </c>
      <c r="CR109" s="33">
        <f t="shared" si="85"/>
        <v>1.7067000000000001</v>
      </c>
      <c r="CS109" s="33">
        <f t="shared" si="85"/>
        <v>1.5026999999999999</v>
      </c>
      <c r="CT109" s="33">
        <f t="shared" si="85"/>
        <v>2.1934</v>
      </c>
      <c r="CU109" s="33">
        <f t="shared" si="85"/>
        <v>1.3268</v>
      </c>
      <c r="CV109" s="33">
        <f t="shared" si="85"/>
        <v>2.3957999999999999</v>
      </c>
      <c r="CW109" s="33">
        <f t="shared" si="85"/>
        <v>1.8089999999999999</v>
      </c>
      <c r="CX109" s="33">
        <f t="shared" si="85"/>
        <v>1.2378</v>
      </c>
      <c r="CY109" s="33">
        <f t="shared" si="85"/>
        <v>2.3957999999999999</v>
      </c>
      <c r="CZ109" s="33">
        <f t="shared" si="85"/>
        <v>1.0774999999999999</v>
      </c>
      <c r="DA109" s="33">
        <f t="shared" si="85"/>
        <v>1.8334999999999999</v>
      </c>
      <c r="DB109" s="33">
        <f t="shared" si="85"/>
        <v>1.4710000000000001</v>
      </c>
      <c r="DC109" s="33">
        <f t="shared" si="85"/>
        <v>1.8955</v>
      </c>
      <c r="DD109" s="33">
        <f t="shared" si="85"/>
        <v>1.9971000000000001</v>
      </c>
      <c r="DE109" s="33">
        <f t="shared" si="85"/>
        <v>1.5088999999999999</v>
      </c>
      <c r="DF109" s="33">
        <f t="shared" si="85"/>
        <v>1.0297000000000001</v>
      </c>
      <c r="DG109" s="33">
        <f t="shared" si="85"/>
        <v>2.1926999999999999</v>
      </c>
      <c r="DH109" s="33">
        <f t="shared" si="85"/>
        <v>1.0766</v>
      </c>
      <c r="DI109" s="33">
        <f t="shared" si="85"/>
        <v>1.0507</v>
      </c>
      <c r="DJ109" s="33">
        <f t="shared" si="85"/>
        <v>1.2013</v>
      </c>
      <c r="DK109" s="33">
        <f t="shared" si="85"/>
        <v>1.2301</v>
      </c>
      <c r="DL109" s="33">
        <f t="shared" si="85"/>
        <v>1.0297000000000001</v>
      </c>
      <c r="DM109" s="33">
        <f t="shared" si="85"/>
        <v>1.7081999999999999</v>
      </c>
      <c r="DN109" s="33">
        <f t="shared" si="85"/>
        <v>1.1056999999999999</v>
      </c>
      <c r="DO109" s="33">
        <f t="shared" si="85"/>
        <v>1.0402</v>
      </c>
      <c r="DP109" s="33">
        <f t="shared" si="85"/>
        <v>1.8380000000000001</v>
      </c>
      <c r="DQ109" s="33">
        <f t="shared" si="85"/>
        <v>1.1613</v>
      </c>
      <c r="DR109" s="33">
        <f t="shared" si="85"/>
        <v>1.1044</v>
      </c>
      <c r="DS109" s="33">
        <f t="shared" si="85"/>
        <v>1.2014</v>
      </c>
      <c r="DT109" s="33">
        <f t="shared" si="85"/>
        <v>1.9256</v>
      </c>
      <c r="DU109" s="33">
        <f t="shared" si="85"/>
        <v>1.403</v>
      </c>
      <c r="DV109" s="33">
        <f t="shared" si="85"/>
        <v>1.7788999999999999</v>
      </c>
      <c r="DW109" s="33">
        <f t="shared" si="85"/>
        <v>1.4924999999999999</v>
      </c>
      <c r="DX109" s="33">
        <f t="shared" si="85"/>
        <v>1.9661999999999999</v>
      </c>
      <c r="DY109" s="33">
        <f t="shared" si="85"/>
        <v>1.4964999999999999</v>
      </c>
      <c r="DZ109" s="33">
        <f t="shared" si="85"/>
        <v>1.1855</v>
      </c>
      <c r="EA109" s="33">
        <f t="shared" ref="EA109:FX109" si="86">MAX(EA107,EA108)</f>
        <v>1.2236</v>
      </c>
      <c r="EB109" s="33">
        <f t="shared" si="86"/>
        <v>1.2158</v>
      </c>
      <c r="EC109" s="33">
        <f t="shared" si="86"/>
        <v>1.5103</v>
      </c>
      <c r="ED109" s="33">
        <f t="shared" si="86"/>
        <v>1.0927</v>
      </c>
      <c r="EE109" s="33">
        <f t="shared" si="86"/>
        <v>1.8684000000000001</v>
      </c>
      <c r="EF109" s="33">
        <f t="shared" si="86"/>
        <v>1.1012</v>
      </c>
      <c r="EG109" s="33">
        <f t="shared" si="86"/>
        <v>1.6438999999999999</v>
      </c>
      <c r="EH109" s="33">
        <f t="shared" si="86"/>
        <v>1.651</v>
      </c>
      <c r="EI109" s="33">
        <f t="shared" si="86"/>
        <v>1.0297000000000001</v>
      </c>
      <c r="EJ109" s="33">
        <f t="shared" si="86"/>
        <v>1.0297000000000001</v>
      </c>
      <c r="EK109" s="33">
        <f t="shared" si="86"/>
        <v>1.1923999999999999</v>
      </c>
      <c r="EL109" s="33">
        <f t="shared" si="86"/>
        <v>1.2353000000000001</v>
      </c>
      <c r="EM109" s="33">
        <f t="shared" si="86"/>
        <v>1.3629</v>
      </c>
      <c r="EN109" s="33">
        <f t="shared" si="86"/>
        <v>1.1312</v>
      </c>
      <c r="EO109" s="33">
        <f t="shared" si="86"/>
        <v>1.4816</v>
      </c>
      <c r="EP109" s="33">
        <f t="shared" si="86"/>
        <v>1.3045</v>
      </c>
      <c r="EQ109" s="33">
        <f t="shared" si="86"/>
        <v>1.0483</v>
      </c>
      <c r="ER109" s="33">
        <f t="shared" si="86"/>
        <v>1.4785999999999999</v>
      </c>
      <c r="ES109" s="33">
        <f t="shared" si="86"/>
        <v>1.9015</v>
      </c>
      <c r="ET109" s="33">
        <f t="shared" si="86"/>
        <v>2.0775999999999999</v>
      </c>
      <c r="EU109" s="33">
        <f t="shared" si="86"/>
        <v>1.2146999999999999</v>
      </c>
      <c r="EV109" s="33">
        <f t="shared" si="86"/>
        <v>2.2875000000000001</v>
      </c>
      <c r="EW109" s="33">
        <f t="shared" si="86"/>
        <v>1.1601999999999999</v>
      </c>
      <c r="EX109" s="33">
        <f t="shared" si="86"/>
        <v>1.9471000000000001</v>
      </c>
      <c r="EY109" s="33">
        <f t="shared" si="86"/>
        <v>1.1726000000000001</v>
      </c>
      <c r="EZ109" s="33">
        <f t="shared" si="86"/>
        <v>2.1004999999999998</v>
      </c>
      <c r="FA109" s="33">
        <f t="shared" si="86"/>
        <v>1.0374000000000001</v>
      </c>
      <c r="FB109" s="33">
        <f t="shared" si="86"/>
        <v>1.5129999999999999</v>
      </c>
      <c r="FC109" s="33">
        <f t="shared" si="86"/>
        <v>1.071</v>
      </c>
      <c r="FD109" s="33">
        <f t="shared" si="86"/>
        <v>1.3286</v>
      </c>
      <c r="FE109" s="33">
        <f t="shared" si="86"/>
        <v>2.2702</v>
      </c>
      <c r="FF109" s="33">
        <f t="shared" si="86"/>
        <v>1.8489</v>
      </c>
      <c r="FG109" s="33">
        <f t="shared" si="86"/>
        <v>2.1069</v>
      </c>
      <c r="FH109" s="33">
        <f t="shared" si="86"/>
        <v>2.3216999999999999</v>
      </c>
      <c r="FI109" s="33">
        <f t="shared" si="86"/>
        <v>1.0831</v>
      </c>
      <c r="FJ109" s="33">
        <f t="shared" si="86"/>
        <v>1.0672999999999999</v>
      </c>
      <c r="FK109" s="33">
        <f t="shared" si="86"/>
        <v>1.0495000000000001</v>
      </c>
      <c r="FL109" s="33">
        <f t="shared" si="86"/>
        <v>1.0297000000000001</v>
      </c>
      <c r="FM109" s="33">
        <f t="shared" si="86"/>
        <v>1.0349999999999999</v>
      </c>
      <c r="FN109" s="33">
        <f t="shared" si="86"/>
        <v>1.0297000000000001</v>
      </c>
      <c r="FO109" s="33">
        <f t="shared" si="86"/>
        <v>1.1182000000000001</v>
      </c>
      <c r="FP109" s="33">
        <f t="shared" si="86"/>
        <v>1.054</v>
      </c>
      <c r="FQ109" s="33">
        <f t="shared" si="86"/>
        <v>1.1297999999999999</v>
      </c>
      <c r="FR109" s="33">
        <f t="shared" si="86"/>
        <v>1.9467000000000001</v>
      </c>
      <c r="FS109" s="33">
        <f t="shared" si="86"/>
        <v>1.9072</v>
      </c>
      <c r="FT109" s="33">
        <f t="shared" si="86"/>
        <v>2.3620000000000001</v>
      </c>
      <c r="FU109" s="33">
        <f t="shared" si="86"/>
        <v>1.1654</v>
      </c>
      <c r="FV109" s="33">
        <f t="shared" si="86"/>
        <v>1.1716</v>
      </c>
      <c r="FW109" s="33">
        <f t="shared" si="86"/>
        <v>1.9851000000000001</v>
      </c>
      <c r="FX109" s="33">
        <f t="shared" si="86"/>
        <v>2.3687</v>
      </c>
      <c r="FY109" s="81"/>
      <c r="FZ109" s="81">
        <f>SUM(C109:FX109)</f>
        <v>253.77889999999994</v>
      </c>
      <c r="GA109" s="7"/>
      <c r="GB109" s="20"/>
      <c r="GC109" s="20"/>
      <c r="GD109" s="20"/>
      <c r="GE109" s="20"/>
      <c r="GF109" s="20"/>
      <c r="GG109" s="7"/>
      <c r="GH109" s="7"/>
      <c r="GI109" s="7"/>
      <c r="GJ109" s="7"/>
      <c r="GK109" s="7"/>
      <c r="GL109" s="7"/>
      <c r="GM109" s="7"/>
    </row>
    <row r="110" spans="1:256" x14ac:dyDescent="0.35">
      <c r="A110" s="7"/>
      <c r="B110" s="7" t="s">
        <v>594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33"/>
      <c r="FZ110" s="33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</row>
    <row r="111" spans="1:256" x14ac:dyDescent="0.35">
      <c r="A111" s="6" t="s">
        <v>595</v>
      </c>
      <c r="B111" s="43" t="s">
        <v>596</v>
      </c>
      <c r="C111" s="33">
        <f t="shared" ref="C111:BN111" si="87">ROUND(IF(C99&lt;453.5,0.825-(0.0000639*(453.5-C99)),IF(C99&lt;1567.5,0.8595-(0.000031*(1567.5-C99)),IF(C99&lt;6682,0.885-(0.000005*(6682-C99)),IF(C99&lt;30000,0.905-(0.0000009*(30000-C99)),0.905)))),4)</f>
        <v>0.88439999999999996</v>
      </c>
      <c r="D111" s="33">
        <f t="shared" si="87"/>
        <v>0.90500000000000003</v>
      </c>
      <c r="E111" s="33">
        <f t="shared" si="87"/>
        <v>0.88170000000000004</v>
      </c>
      <c r="F111" s="33">
        <f t="shared" si="87"/>
        <v>0.8992</v>
      </c>
      <c r="G111" s="33">
        <f t="shared" si="87"/>
        <v>0.85899999999999999</v>
      </c>
      <c r="H111" s="33">
        <f t="shared" si="87"/>
        <v>0.84540000000000004</v>
      </c>
      <c r="I111" s="33">
        <f t="shared" si="87"/>
        <v>0.88549999999999995</v>
      </c>
      <c r="J111" s="33">
        <f t="shared" si="87"/>
        <v>0.86209999999999998</v>
      </c>
      <c r="K111" s="33">
        <f t="shared" si="87"/>
        <v>0.81330000000000002</v>
      </c>
      <c r="L111" s="33">
        <f t="shared" si="87"/>
        <v>0.86260000000000003</v>
      </c>
      <c r="M111" s="33">
        <f t="shared" si="87"/>
        <v>0.84219999999999995</v>
      </c>
      <c r="N111" s="33">
        <f t="shared" si="87"/>
        <v>0.90500000000000003</v>
      </c>
      <c r="O111" s="33">
        <f t="shared" si="87"/>
        <v>0.88990000000000002</v>
      </c>
      <c r="P111" s="33">
        <f t="shared" si="87"/>
        <v>0.81820000000000004</v>
      </c>
      <c r="Q111" s="33">
        <f t="shared" si="87"/>
        <v>0.90500000000000003</v>
      </c>
      <c r="R111" s="33">
        <f t="shared" si="87"/>
        <v>0.88200000000000001</v>
      </c>
      <c r="S111" s="33">
        <f t="shared" si="87"/>
        <v>0.85960000000000003</v>
      </c>
      <c r="T111" s="33">
        <f t="shared" si="87"/>
        <v>0.80640000000000001</v>
      </c>
      <c r="U111" s="33">
        <f t="shared" si="87"/>
        <v>0.79930000000000001</v>
      </c>
      <c r="V111" s="33">
        <f t="shared" si="87"/>
        <v>0.81269999999999998</v>
      </c>
      <c r="W111" s="33">
        <f t="shared" si="87"/>
        <v>0.80940000000000001</v>
      </c>
      <c r="X111" s="33">
        <f t="shared" si="87"/>
        <v>0.79920000000000002</v>
      </c>
      <c r="Y111" s="33">
        <f t="shared" si="87"/>
        <v>0.84030000000000005</v>
      </c>
      <c r="Z111" s="33">
        <f t="shared" si="87"/>
        <v>0.81079999999999997</v>
      </c>
      <c r="AA111" s="33">
        <f t="shared" si="87"/>
        <v>0.90500000000000003</v>
      </c>
      <c r="AB111" s="33">
        <f t="shared" si="87"/>
        <v>0.90269999999999995</v>
      </c>
      <c r="AC111" s="33">
        <f t="shared" si="87"/>
        <v>0.83979999999999999</v>
      </c>
      <c r="AD111" s="33">
        <f t="shared" si="87"/>
        <v>0.85470000000000002</v>
      </c>
      <c r="AE111" s="33">
        <f t="shared" si="87"/>
        <v>0.80200000000000005</v>
      </c>
      <c r="AF111" s="33">
        <f t="shared" si="87"/>
        <v>0.80700000000000005</v>
      </c>
      <c r="AG111" s="33">
        <f t="shared" si="87"/>
        <v>0.82989999999999997</v>
      </c>
      <c r="AH111" s="33">
        <f t="shared" si="87"/>
        <v>0.84119999999999995</v>
      </c>
      <c r="AI111" s="33">
        <f t="shared" si="87"/>
        <v>0.8216</v>
      </c>
      <c r="AJ111" s="33">
        <f t="shared" si="87"/>
        <v>0.80659999999999998</v>
      </c>
      <c r="AK111" s="33">
        <f t="shared" si="87"/>
        <v>0.80689999999999995</v>
      </c>
      <c r="AL111" s="33">
        <f t="shared" si="87"/>
        <v>0.81399999999999995</v>
      </c>
      <c r="AM111" s="33">
        <f t="shared" si="87"/>
        <v>0.81979999999999997</v>
      </c>
      <c r="AN111" s="33">
        <f t="shared" si="87"/>
        <v>0.81610000000000005</v>
      </c>
      <c r="AO111" s="33">
        <f t="shared" si="87"/>
        <v>0.87339999999999995</v>
      </c>
      <c r="AP111" s="33">
        <f t="shared" si="87"/>
        <v>0.90500000000000003</v>
      </c>
      <c r="AQ111" s="33">
        <f t="shared" si="87"/>
        <v>0.81120000000000003</v>
      </c>
      <c r="AR111" s="33">
        <f t="shared" si="87"/>
        <v>0.90500000000000003</v>
      </c>
      <c r="AS111" s="33">
        <f t="shared" si="87"/>
        <v>0.88470000000000004</v>
      </c>
      <c r="AT111" s="33">
        <f t="shared" si="87"/>
        <v>0.86480000000000001</v>
      </c>
      <c r="AU111" s="33">
        <f t="shared" si="87"/>
        <v>0.8155</v>
      </c>
      <c r="AV111" s="33">
        <f t="shared" si="87"/>
        <v>0.81569999999999998</v>
      </c>
      <c r="AW111" s="33">
        <f t="shared" si="87"/>
        <v>0.81240000000000001</v>
      </c>
      <c r="AX111" s="33">
        <f t="shared" si="87"/>
        <v>0.80030000000000001</v>
      </c>
      <c r="AY111" s="33">
        <f t="shared" si="87"/>
        <v>0.82310000000000005</v>
      </c>
      <c r="AZ111" s="33">
        <f t="shared" si="87"/>
        <v>0.8891</v>
      </c>
      <c r="BA111" s="33">
        <f t="shared" si="87"/>
        <v>0.88629999999999998</v>
      </c>
      <c r="BB111" s="33">
        <f t="shared" si="87"/>
        <v>0.88480000000000003</v>
      </c>
      <c r="BC111" s="33">
        <f t="shared" si="87"/>
        <v>0.9012</v>
      </c>
      <c r="BD111" s="33">
        <f t="shared" si="87"/>
        <v>0.86980000000000002</v>
      </c>
      <c r="BE111" s="33">
        <f t="shared" si="87"/>
        <v>0.84989999999999999</v>
      </c>
      <c r="BF111" s="33">
        <f t="shared" si="87"/>
        <v>0.90110000000000001</v>
      </c>
      <c r="BG111" s="33">
        <f t="shared" si="87"/>
        <v>0.83879999999999999</v>
      </c>
      <c r="BH111" s="33">
        <f t="shared" si="87"/>
        <v>0.82920000000000005</v>
      </c>
      <c r="BI111" s="33">
        <f t="shared" si="87"/>
        <v>0.8125</v>
      </c>
      <c r="BJ111" s="33">
        <f t="shared" si="87"/>
        <v>0.8831</v>
      </c>
      <c r="BK111" s="33">
        <f t="shared" si="87"/>
        <v>0.90500000000000003</v>
      </c>
      <c r="BL111" s="33">
        <f t="shared" si="87"/>
        <v>0.80220000000000002</v>
      </c>
      <c r="BM111" s="33">
        <f t="shared" si="87"/>
        <v>0.82289999999999996</v>
      </c>
      <c r="BN111" s="33">
        <f t="shared" si="87"/>
        <v>0.86760000000000004</v>
      </c>
      <c r="BO111" s="33">
        <f t="shared" ref="BO111:DZ111" si="88">ROUND(IF(BO99&lt;453.5,0.825-(0.0000639*(453.5-BO99)),IF(BO99&lt;1567.5,0.8595-(0.000031*(1567.5-BO99)),IF(BO99&lt;6682,0.885-(0.000005*(6682-BO99)),IF(BO99&lt;30000,0.905-(0.0000009*(30000-BO99)),0.905)))),4)</f>
        <v>0.8508</v>
      </c>
      <c r="BP111" s="33">
        <f t="shared" si="88"/>
        <v>0.80689999999999995</v>
      </c>
      <c r="BQ111" s="33">
        <f t="shared" si="88"/>
        <v>0.88139999999999996</v>
      </c>
      <c r="BR111" s="33">
        <f t="shared" si="88"/>
        <v>0.87409999999999999</v>
      </c>
      <c r="BS111" s="33">
        <f t="shared" si="88"/>
        <v>0.84550000000000003</v>
      </c>
      <c r="BT111" s="33">
        <f t="shared" si="88"/>
        <v>0.82069999999999999</v>
      </c>
      <c r="BU111" s="33">
        <f t="shared" si="88"/>
        <v>0.82269999999999999</v>
      </c>
      <c r="BV111" s="33">
        <f t="shared" si="88"/>
        <v>0.84909999999999997</v>
      </c>
      <c r="BW111" s="33">
        <f t="shared" si="88"/>
        <v>0.86160000000000003</v>
      </c>
      <c r="BX111" s="33">
        <f t="shared" si="88"/>
        <v>0.8004</v>
      </c>
      <c r="BY111" s="33">
        <f t="shared" si="88"/>
        <v>0.82509999999999994</v>
      </c>
      <c r="BZ111" s="33">
        <f t="shared" si="88"/>
        <v>0.80900000000000005</v>
      </c>
      <c r="CA111" s="33">
        <f t="shared" si="88"/>
        <v>0.80559999999999998</v>
      </c>
      <c r="CB111" s="33">
        <f t="shared" si="88"/>
        <v>0.90500000000000003</v>
      </c>
      <c r="CC111" s="33">
        <f t="shared" si="88"/>
        <v>0.80800000000000005</v>
      </c>
      <c r="CD111" s="33">
        <f t="shared" si="88"/>
        <v>0.8095</v>
      </c>
      <c r="CE111" s="33">
        <f t="shared" si="88"/>
        <v>0.80569999999999997</v>
      </c>
      <c r="CF111" s="33">
        <f t="shared" si="88"/>
        <v>0.8034</v>
      </c>
      <c r="CG111" s="33">
        <f t="shared" si="88"/>
        <v>0.80889999999999995</v>
      </c>
      <c r="CH111" s="33">
        <f t="shared" si="88"/>
        <v>0.8024</v>
      </c>
      <c r="CI111" s="33">
        <f t="shared" si="88"/>
        <v>0.83250000000000002</v>
      </c>
      <c r="CJ111" s="33">
        <f t="shared" si="88"/>
        <v>0.8387</v>
      </c>
      <c r="CK111" s="33">
        <f t="shared" si="88"/>
        <v>0.88</v>
      </c>
      <c r="CL111" s="33">
        <f t="shared" si="88"/>
        <v>0.85060000000000002</v>
      </c>
      <c r="CM111" s="33">
        <f t="shared" si="88"/>
        <v>0.83360000000000001</v>
      </c>
      <c r="CN111" s="33">
        <f t="shared" si="88"/>
        <v>0.90500000000000003</v>
      </c>
      <c r="CO111" s="33">
        <f t="shared" si="88"/>
        <v>0.8911</v>
      </c>
      <c r="CP111" s="33">
        <f t="shared" si="88"/>
        <v>0.84099999999999997</v>
      </c>
      <c r="CQ111" s="33">
        <f t="shared" si="88"/>
        <v>0.83489999999999998</v>
      </c>
      <c r="CR111" s="33">
        <f t="shared" si="88"/>
        <v>0.81089999999999995</v>
      </c>
      <c r="CS111" s="33">
        <f t="shared" si="88"/>
        <v>0.81530000000000002</v>
      </c>
      <c r="CT111" s="33">
        <f t="shared" si="88"/>
        <v>0.80269999999999997</v>
      </c>
      <c r="CU111" s="33">
        <f t="shared" si="88"/>
        <v>0.82199999999999995</v>
      </c>
      <c r="CV111" s="33">
        <f t="shared" si="88"/>
        <v>0.79920000000000002</v>
      </c>
      <c r="CW111" s="33">
        <f t="shared" si="88"/>
        <v>0.80920000000000003</v>
      </c>
      <c r="CX111" s="33">
        <f t="shared" si="88"/>
        <v>0.82520000000000004</v>
      </c>
      <c r="CY111" s="33">
        <f t="shared" si="88"/>
        <v>0.79920000000000002</v>
      </c>
      <c r="CZ111" s="33">
        <f t="shared" si="88"/>
        <v>0.86080000000000001</v>
      </c>
      <c r="DA111" s="33">
        <f t="shared" si="88"/>
        <v>0.80879999999999996</v>
      </c>
      <c r="DB111" s="33">
        <f t="shared" si="88"/>
        <v>0.8165</v>
      </c>
      <c r="DC111" s="33">
        <f t="shared" si="88"/>
        <v>0.80769999999999997</v>
      </c>
      <c r="DD111" s="33">
        <f t="shared" si="88"/>
        <v>0.80600000000000005</v>
      </c>
      <c r="DE111" s="33">
        <f t="shared" si="88"/>
        <v>0.81510000000000005</v>
      </c>
      <c r="DF111" s="33">
        <f t="shared" si="88"/>
        <v>0.89700000000000002</v>
      </c>
      <c r="DG111" s="33">
        <f t="shared" si="88"/>
        <v>0.80269999999999997</v>
      </c>
      <c r="DH111" s="33">
        <f t="shared" si="88"/>
        <v>0.8609</v>
      </c>
      <c r="DI111" s="33">
        <f t="shared" si="88"/>
        <v>0.86399999999999999</v>
      </c>
      <c r="DJ111" s="33">
        <f t="shared" si="88"/>
        <v>0.83069999999999999</v>
      </c>
      <c r="DK111" s="33">
        <f t="shared" si="88"/>
        <v>0.82640000000000002</v>
      </c>
      <c r="DL111" s="33">
        <f t="shared" si="88"/>
        <v>0.88019999999999998</v>
      </c>
      <c r="DM111" s="33">
        <f t="shared" si="88"/>
        <v>0.81089999999999995</v>
      </c>
      <c r="DN111" s="33">
        <f t="shared" si="88"/>
        <v>0.8518</v>
      </c>
      <c r="DO111" s="33">
        <f t="shared" si="88"/>
        <v>0.86780000000000002</v>
      </c>
      <c r="DP111" s="33">
        <f t="shared" si="88"/>
        <v>0.80869999999999997</v>
      </c>
      <c r="DQ111" s="33">
        <f t="shared" si="88"/>
        <v>0.83679999999999999</v>
      </c>
      <c r="DR111" s="33">
        <f t="shared" si="88"/>
        <v>0.85260000000000002</v>
      </c>
      <c r="DS111" s="33">
        <f t="shared" si="88"/>
        <v>0.83069999999999999</v>
      </c>
      <c r="DT111" s="33">
        <f t="shared" si="88"/>
        <v>0.80720000000000003</v>
      </c>
      <c r="DU111" s="33">
        <f t="shared" si="88"/>
        <v>0.81910000000000005</v>
      </c>
      <c r="DV111" s="33">
        <f t="shared" si="88"/>
        <v>0.80969999999999998</v>
      </c>
      <c r="DW111" s="33">
        <f t="shared" si="88"/>
        <v>0.81569999999999998</v>
      </c>
      <c r="DX111" s="33">
        <f t="shared" si="88"/>
        <v>0.80649999999999999</v>
      </c>
      <c r="DY111" s="33">
        <f t="shared" si="88"/>
        <v>0.8155</v>
      </c>
      <c r="DZ111" s="33">
        <f t="shared" si="88"/>
        <v>0.83309999999999995</v>
      </c>
      <c r="EA111" s="33">
        <f t="shared" ref="EA111:FX111" si="89">ROUND(IF(EA99&lt;453.5,0.825-(0.0000639*(453.5-EA99)),IF(EA99&lt;1567.5,0.8595-(0.000031*(1567.5-EA99)),IF(EA99&lt;6682,0.885-(0.000005*(6682-EA99)),IF(EA99&lt;30000,0.905-(0.0000009*(30000-EA99)),0.905)))),4)</f>
        <v>0.82740000000000002</v>
      </c>
      <c r="EB111" s="33">
        <f t="shared" si="89"/>
        <v>0.82850000000000001</v>
      </c>
      <c r="EC111" s="33">
        <f t="shared" si="89"/>
        <v>0.81499999999999995</v>
      </c>
      <c r="ED111" s="33">
        <f t="shared" si="89"/>
        <v>0.85929999999999995</v>
      </c>
      <c r="EE111" s="33">
        <f t="shared" si="89"/>
        <v>0.80820000000000003</v>
      </c>
      <c r="EF111" s="33">
        <f t="shared" si="89"/>
        <v>0.85450000000000004</v>
      </c>
      <c r="EG111" s="33">
        <f t="shared" si="89"/>
        <v>0.81200000000000006</v>
      </c>
      <c r="EH111" s="33">
        <f t="shared" si="89"/>
        <v>0.81189999999999996</v>
      </c>
      <c r="EI111" s="33">
        <f t="shared" si="89"/>
        <v>0.89080000000000004</v>
      </c>
      <c r="EJ111" s="33">
        <f t="shared" si="89"/>
        <v>0.88729999999999998</v>
      </c>
      <c r="EK111" s="33">
        <f t="shared" si="89"/>
        <v>0.83209999999999995</v>
      </c>
      <c r="EL111" s="33">
        <f t="shared" si="89"/>
        <v>0.8256</v>
      </c>
      <c r="EM111" s="33">
        <f t="shared" si="89"/>
        <v>0.8206</v>
      </c>
      <c r="EN111" s="33">
        <f t="shared" si="89"/>
        <v>0.84130000000000005</v>
      </c>
      <c r="EO111" s="33">
        <f t="shared" si="89"/>
        <v>0.81610000000000005</v>
      </c>
      <c r="EP111" s="33">
        <f t="shared" si="89"/>
        <v>0.82279999999999998</v>
      </c>
      <c r="EQ111" s="33">
        <f t="shared" si="89"/>
        <v>0.8649</v>
      </c>
      <c r="ER111" s="33">
        <f t="shared" si="89"/>
        <v>0.81620000000000004</v>
      </c>
      <c r="ES111" s="33">
        <f t="shared" si="89"/>
        <v>0.80759999999999998</v>
      </c>
      <c r="ET111" s="33">
        <f t="shared" si="89"/>
        <v>0.80820000000000003</v>
      </c>
      <c r="EU111" s="33">
        <f t="shared" si="89"/>
        <v>0.82869999999999999</v>
      </c>
      <c r="EV111" s="33">
        <f t="shared" si="89"/>
        <v>0.80110000000000003</v>
      </c>
      <c r="EW111" s="33">
        <f t="shared" si="89"/>
        <v>0.83689999999999998</v>
      </c>
      <c r="EX111" s="33">
        <f t="shared" si="89"/>
        <v>0.80679999999999996</v>
      </c>
      <c r="EY111" s="33">
        <f t="shared" si="89"/>
        <v>0.83509999999999995</v>
      </c>
      <c r="EZ111" s="33">
        <f t="shared" si="89"/>
        <v>0.80420000000000003</v>
      </c>
      <c r="FA111" s="33">
        <f t="shared" si="89"/>
        <v>0.86890000000000001</v>
      </c>
      <c r="FB111" s="33">
        <f t="shared" si="89"/>
        <v>0.81489999999999996</v>
      </c>
      <c r="FC111" s="33">
        <f t="shared" si="89"/>
        <v>0.86140000000000005</v>
      </c>
      <c r="FD111" s="33">
        <f t="shared" si="89"/>
        <v>0.82189999999999996</v>
      </c>
      <c r="FE111" s="33">
        <f t="shared" si="89"/>
        <v>0.8014</v>
      </c>
      <c r="FF111" s="33">
        <f t="shared" si="89"/>
        <v>0.8085</v>
      </c>
      <c r="FG111" s="33">
        <f t="shared" si="89"/>
        <v>0.80410000000000004</v>
      </c>
      <c r="FH111" s="33">
        <f t="shared" si="89"/>
        <v>0.80049999999999999</v>
      </c>
      <c r="FI111" s="33">
        <f t="shared" si="89"/>
        <v>0.86029999999999995</v>
      </c>
      <c r="FJ111" s="33">
        <f t="shared" si="89"/>
        <v>0.86180000000000001</v>
      </c>
      <c r="FK111" s="33">
        <f t="shared" si="89"/>
        <v>0.86450000000000005</v>
      </c>
      <c r="FL111" s="33">
        <f t="shared" si="89"/>
        <v>0.88549999999999995</v>
      </c>
      <c r="FM111" s="33">
        <f t="shared" si="89"/>
        <v>0.871</v>
      </c>
      <c r="FN111" s="33">
        <f t="shared" si="89"/>
        <v>0.89800000000000002</v>
      </c>
      <c r="FO111" s="33">
        <f t="shared" si="89"/>
        <v>0.84470000000000001</v>
      </c>
      <c r="FP111" s="33">
        <f t="shared" si="89"/>
        <v>0.86299999999999999</v>
      </c>
      <c r="FQ111" s="33">
        <f t="shared" si="89"/>
        <v>0.84150000000000003</v>
      </c>
      <c r="FR111" s="33">
        <f t="shared" si="89"/>
        <v>0.80679999999999996</v>
      </c>
      <c r="FS111" s="33">
        <f t="shared" si="89"/>
        <v>0.8075</v>
      </c>
      <c r="FT111" s="33">
        <f t="shared" si="89"/>
        <v>0.79979999999999996</v>
      </c>
      <c r="FU111" s="33">
        <f t="shared" si="89"/>
        <v>0.83609999999999995</v>
      </c>
      <c r="FV111" s="33">
        <f t="shared" si="89"/>
        <v>0.83520000000000005</v>
      </c>
      <c r="FW111" s="33">
        <f t="shared" si="89"/>
        <v>0.80620000000000003</v>
      </c>
      <c r="FX111" s="33">
        <f t="shared" si="89"/>
        <v>0.79969999999999997</v>
      </c>
      <c r="FY111" s="33"/>
      <c r="FZ111" s="33" t="s">
        <v>2</v>
      </c>
      <c r="GA111" s="33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</row>
    <row r="112" spans="1:256" x14ac:dyDescent="0.35">
      <c r="A112" s="7"/>
      <c r="B112" s="7" t="s">
        <v>594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33"/>
      <c r="FZ112" s="7"/>
      <c r="GA112" s="7"/>
      <c r="GB112" s="33"/>
      <c r="GC112" s="33"/>
      <c r="GD112" s="33"/>
      <c r="GE112" s="33"/>
      <c r="GF112" s="33"/>
      <c r="GG112" s="33"/>
      <c r="GH112" s="33"/>
      <c r="GI112" s="33"/>
      <c r="GJ112" s="33"/>
      <c r="GK112" s="7"/>
      <c r="GL112" s="7"/>
      <c r="GM112" s="7"/>
    </row>
    <row r="113" spans="1:204" x14ac:dyDescent="0.35">
      <c r="A113" s="6" t="s">
        <v>594</v>
      </c>
      <c r="B113" s="43" t="s">
        <v>597</v>
      </c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33"/>
      <c r="FZ113" s="7"/>
      <c r="GA113" s="7"/>
      <c r="GB113" s="33"/>
      <c r="GC113" s="33"/>
      <c r="GD113" s="33"/>
      <c r="GE113" s="33"/>
      <c r="GF113" s="33"/>
      <c r="GG113" s="33"/>
      <c r="GH113" s="33"/>
      <c r="GI113" s="33"/>
      <c r="GJ113" s="33"/>
      <c r="GK113" s="33"/>
      <c r="GL113" s="33"/>
      <c r="GM113" s="33"/>
    </row>
    <row r="114" spans="1:204" x14ac:dyDescent="0.35">
      <c r="A114" s="6" t="s">
        <v>598</v>
      </c>
      <c r="B114" s="7" t="s">
        <v>599</v>
      </c>
      <c r="C114" s="7">
        <f t="shared" ref="C114:BN114" si="90">+C37</f>
        <v>8496.3799999999992</v>
      </c>
      <c r="D114" s="7">
        <f t="shared" si="90"/>
        <v>8496.3799999999992</v>
      </c>
      <c r="E114" s="7">
        <f t="shared" si="90"/>
        <v>8496.3799999999992</v>
      </c>
      <c r="F114" s="7">
        <f t="shared" si="90"/>
        <v>8496.3799999999992</v>
      </c>
      <c r="G114" s="7">
        <f t="shared" si="90"/>
        <v>8496.3799999999992</v>
      </c>
      <c r="H114" s="7">
        <f t="shared" si="90"/>
        <v>8496.3799999999992</v>
      </c>
      <c r="I114" s="7">
        <f t="shared" si="90"/>
        <v>8496.3799999999992</v>
      </c>
      <c r="J114" s="7">
        <f t="shared" si="90"/>
        <v>8496.3799999999992</v>
      </c>
      <c r="K114" s="7">
        <f t="shared" si="90"/>
        <v>8496.3799999999992</v>
      </c>
      <c r="L114" s="7">
        <f t="shared" si="90"/>
        <v>8496.3799999999992</v>
      </c>
      <c r="M114" s="7">
        <f t="shared" si="90"/>
        <v>8496.3799999999992</v>
      </c>
      <c r="N114" s="7">
        <f t="shared" si="90"/>
        <v>8496.3799999999992</v>
      </c>
      <c r="O114" s="7">
        <f t="shared" si="90"/>
        <v>8496.3799999999992</v>
      </c>
      <c r="P114" s="7">
        <f t="shared" si="90"/>
        <v>8496.3799999999992</v>
      </c>
      <c r="Q114" s="7">
        <f t="shared" si="90"/>
        <v>8496.3799999999992</v>
      </c>
      <c r="R114" s="7">
        <f t="shared" si="90"/>
        <v>8496.3799999999992</v>
      </c>
      <c r="S114" s="7">
        <f t="shared" si="90"/>
        <v>8496.3799999999992</v>
      </c>
      <c r="T114" s="7">
        <f t="shared" si="90"/>
        <v>8496.3799999999992</v>
      </c>
      <c r="U114" s="7">
        <f t="shared" si="90"/>
        <v>8496.3799999999992</v>
      </c>
      <c r="V114" s="7">
        <f t="shared" si="90"/>
        <v>8496.3799999999992</v>
      </c>
      <c r="W114" s="7">
        <f t="shared" si="90"/>
        <v>8496.3799999999992</v>
      </c>
      <c r="X114" s="7">
        <f t="shared" si="90"/>
        <v>8496.3799999999992</v>
      </c>
      <c r="Y114" s="7">
        <f t="shared" si="90"/>
        <v>8496.3799999999992</v>
      </c>
      <c r="Z114" s="7">
        <f t="shared" si="90"/>
        <v>8496.3799999999992</v>
      </c>
      <c r="AA114" s="7">
        <f t="shared" si="90"/>
        <v>8496.3799999999992</v>
      </c>
      <c r="AB114" s="7">
        <f t="shared" si="90"/>
        <v>8496.3799999999992</v>
      </c>
      <c r="AC114" s="7">
        <f t="shared" si="90"/>
        <v>8496.3799999999992</v>
      </c>
      <c r="AD114" s="7">
        <f t="shared" si="90"/>
        <v>8496.3799999999992</v>
      </c>
      <c r="AE114" s="7">
        <f t="shared" si="90"/>
        <v>8496.3799999999992</v>
      </c>
      <c r="AF114" s="7">
        <f t="shared" si="90"/>
        <v>8496.3799999999992</v>
      </c>
      <c r="AG114" s="7">
        <f t="shared" si="90"/>
        <v>8496.3799999999992</v>
      </c>
      <c r="AH114" s="7">
        <f t="shared" si="90"/>
        <v>8496.3799999999992</v>
      </c>
      <c r="AI114" s="7">
        <f t="shared" si="90"/>
        <v>8496.3799999999992</v>
      </c>
      <c r="AJ114" s="7">
        <f t="shared" si="90"/>
        <v>8496.3799999999992</v>
      </c>
      <c r="AK114" s="7">
        <f t="shared" si="90"/>
        <v>8496.3799999999992</v>
      </c>
      <c r="AL114" s="7">
        <f t="shared" si="90"/>
        <v>8496.3799999999992</v>
      </c>
      <c r="AM114" s="7">
        <f t="shared" si="90"/>
        <v>8496.3799999999992</v>
      </c>
      <c r="AN114" s="7">
        <f t="shared" si="90"/>
        <v>8496.3799999999992</v>
      </c>
      <c r="AO114" s="7">
        <f t="shared" si="90"/>
        <v>8496.3799999999992</v>
      </c>
      <c r="AP114" s="7">
        <f t="shared" si="90"/>
        <v>8496.3799999999992</v>
      </c>
      <c r="AQ114" s="7">
        <f t="shared" si="90"/>
        <v>8496.3799999999992</v>
      </c>
      <c r="AR114" s="7">
        <f t="shared" si="90"/>
        <v>8496.3799999999992</v>
      </c>
      <c r="AS114" s="7">
        <f t="shared" si="90"/>
        <v>8496.3799999999992</v>
      </c>
      <c r="AT114" s="7">
        <f t="shared" si="90"/>
        <v>8496.3799999999992</v>
      </c>
      <c r="AU114" s="7">
        <f t="shared" si="90"/>
        <v>8496.3799999999992</v>
      </c>
      <c r="AV114" s="7">
        <f t="shared" si="90"/>
        <v>8496.3799999999992</v>
      </c>
      <c r="AW114" s="7">
        <f t="shared" si="90"/>
        <v>8496.3799999999992</v>
      </c>
      <c r="AX114" s="7">
        <f t="shared" si="90"/>
        <v>8496.3799999999992</v>
      </c>
      <c r="AY114" s="7">
        <f t="shared" si="90"/>
        <v>8496.3799999999992</v>
      </c>
      <c r="AZ114" s="7">
        <f t="shared" si="90"/>
        <v>8496.3799999999992</v>
      </c>
      <c r="BA114" s="7">
        <f t="shared" si="90"/>
        <v>8496.3799999999992</v>
      </c>
      <c r="BB114" s="7">
        <f t="shared" si="90"/>
        <v>8496.3799999999992</v>
      </c>
      <c r="BC114" s="7">
        <f t="shared" si="90"/>
        <v>8496.3799999999992</v>
      </c>
      <c r="BD114" s="7">
        <f t="shared" si="90"/>
        <v>8496.3799999999992</v>
      </c>
      <c r="BE114" s="7">
        <f t="shared" si="90"/>
        <v>8496.3799999999992</v>
      </c>
      <c r="BF114" s="7">
        <f t="shared" si="90"/>
        <v>8496.3799999999992</v>
      </c>
      <c r="BG114" s="7">
        <f t="shared" si="90"/>
        <v>8496.3799999999992</v>
      </c>
      <c r="BH114" s="7">
        <f t="shared" si="90"/>
        <v>8496.3799999999992</v>
      </c>
      <c r="BI114" s="7">
        <f t="shared" si="90"/>
        <v>8496.3799999999992</v>
      </c>
      <c r="BJ114" s="7">
        <f t="shared" si="90"/>
        <v>8496.3799999999992</v>
      </c>
      <c r="BK114" s="7">
        <f t="shared" si="90"/>
        <v>8496.3799999999992</v>
      </c>
      <c r="BL114" s="7">
        <f t="shared" si="90"/>
        <v>8496.3799999999992</v>
      </c>
      <c r="BM114" s="7">
        <f t="shared" si="90"/>
        <v>8496.3799999999992</v>
      </c>
      <c r="BN114" s="7">
        <f t="shared" si="90"/>
        <v>8496.3799999999992</v>
      </c>
      <c r="BO114" s="7">
        <f t="shared" ref="BO114:DZ114" si="91">+BO37</f>
        <v>8496.3799999999992</v>
      </c>
      <c r="BP114" s="7">
        <f t="shared" si="91"/>
        <v>8496.3799999999992</v>
      </c>
      <c r="BQ114" s="7">
        <f t="shared" si="91"/>
        <v>8496.3799999999992</v>
      </c>
      <c r="BR114" s="7">
        <f t="shared" si="91"/>
        <v>8496.3799999999992</v>
      </c>
      <c r="BS114" s="7">
        <f t="shared" si="91"/>
        <v>8496.3799999999992</v>
      </c>
      <c r="BT114" s="7">
        <f t="shared" si="91"/>
        <v>8496.3799999999992</v>
      </c>
      <c r="BU114" s="7">
        <f t="shared" si="91"/>
        <v>8496.3799999999992</v>
      </c>
      <c r="BV114" s="7">
        <f t="shared" si="91"/>
        <v>8496.3799999999992</v>
      </c>
      <c r="BW114" s="7">
        <f t="shared" si="91"/>
        <v>8496.3799999999992</v>
      </c>
      <c r="BX114" s="7">
        <f t="shared" si="91"/>
        <v>8496.3799999999992</v>
      </c>
      <c r="BY114" s="7">
        <f t="shared" si="91"/>
        <v>8496.3799999999992</v>
      </c>
      <c r="BZ114" s="7">
        <f t="shared" si="91"/>
        <v>8496.3799999999992</v>
      </c>
      <c r="CA114" s="7">
        <f t="shared" si="91"/>
        <v>8496.3799999999992</v>
      </c>
      <c r="CB114" s="7">
        <f t="shared" si="91"/>
        <v>8496.3799999999992</v>
      </c>
      <c r="CC114" s="7">
        <f t="shared" si="91"/>
        <v>8496.3799999999992</v>
      </c>
      <c r="CD114" s="7">
        <f t="shared" si="91"/>
        <v>8496.3799999999992</v>
      </c>
      <c r="CE114" s="7">
        <f t="shared" si="91"/>
        <v>8496.3799999999992</v>
      </c>
      <c r="CF114" s="7">
        <f t="shared" si="91"/>
        <v>8496.3799999999992</v>
      </c>
      <c r="CG114" s="7">
        <f t="shared" si="91"/>
        <v>8496.3799999999992</v>
      </c>
      <c r="CH114" s="7">
        <f t="shared" si="91"/>
        <v>8496.3799999999992</v>
      </c>
      <c r="CI114" s="7">
        <f t="shared" si="91"/>
        <v>8496.3799999999992</v>
      </c>
      <c r="CJ114" s="7">
        <f t="shared" si="91"/>
        <v>8496.3799999999992</v>
      </c>
      <c r="CK114" s="7">
        <f t="shared" si="91"/>
        <v>8496.3799999999992</v>
      </c>
      <c r="CL114" s="7">
        <f t="shared" si="91"/>
        <v>8496.3799999999992</v>
      </c>
      <c r="CM114" s="7">
        <f t="shared" si="91"/>
        <v>8496.3799999999992</v>
      </c>
      <c r="CN114" s="7">
        <f t="shared" si="91"/>
        <v>8496.3799999999992</v>
      </c>
      <c r="CO114" s="7">
        <f t="shared" si="91"/>
        <v>8496.3799999999992</v>
      </c>
      <c r="CP114" s="7">
        <f t="shared" si="91"/>
        <v>8496.3799999999992</v>
      </c>
      <c r="CQ114" s="7">
        <f t="shared" si="91"/>
        <v>8496.3799999999992</v>
      </c>
      <c r="CR114" s="7">
        <f t="shared" si="91"/>
        <v>8496.3799999999992</v>
      </c>
      <c r="CS114" s="7">
        <f t="shared" si="91"/>
        <v>8496.3799999999992</v>
      </c>
      <c r="CT114" s="7">
        <f t="shared" si="91"/>
        <v>8496.3799999999992</v>
      </c>
      <c r="CU114" s="7">
        <f t="shared" si="91"/>
        <v>8496.3799999999992</v>
      </c>
      <c r="CV114" s="7">
        <f t="shared" si="91"/>
        <v>8496.3799999999992</v>
      </c>
      <c r="CW114" s="7">
        <f t="shared" si="91"/>
        <v>8496.3799999999992</v>
      </c>
      <c r="CX114" s="7">
        <f t="shared" si="91"/>
        <v>8496.3799999999992</v>
      </c>
      <c r="CY114" s="7">
        <f t="shared" si="91"/>
        <v>8496.3799999999992</v>
      </c>
      <c r="CZ114" s="7">
        <f t="shared" si="91"/>
        <v>8496.3799999999992</v>
      </c>
      <c r="DA114" s="7">
        <f t="shared" si="91"/>
        <v>8496.3799999999992</v>
      </c>
      <c r="DB114" s="7">
        <f t="shared" si="91"/>
        <v>8496.3799999999992</v>
      </c>
      <c r="DC114" s="7">
        <f t="shared" si="91"/>
        <v>8496.3799999999992</v>
      </c>
      <c r="DD114" s="7">
        <f t="shared" si="91"/>
        <v>8496.3799999999992</v>
      </c>
      <c r="DE114" s="7">
        <f t="shared" si="91"/>
        <v>8496.3799999999992</v>
      </c>
      <c r="DF114" s="7">
        <f t="shared" si="91"/>
        <v>8496.3799999999992</v>
      </c>
      <c r="DG114" s="7">
        <f t="shared" si="91"/>
        <v>8496.3799999999992</v>
      </c>
      <c r="DH114" s="7">
        <f t="shared" si="91"/>
        <v>8496.3799999999992</v>
      </c>
      <c r="DI114" s="7">
        <f t="shared" si="91"/>
        <v>8496.3799999999992</v>
      </c>
      <c r="DJ114" s="7">
        <f t="shared" si="91"/>
        <v>8496.3799999999992</v>
      </c>
      <c r="DK114" s="7">
        <f t="shared" si="91"/>
        <v>8496.3799999999992</v>
      </c>
      <c r="DL114" s="7">
        <f t="shared" si="91"/>
        <v>8496.3799999999992</v>
      </c>
      <c r="DM114" s="7">
        <f t="shared" si="91"/>
        <v>8496.3799999999992</v>
      </c>
      <c r="DN114" s="7">
        <f t="shared" si="91"/>
        <v>8496.3799999999992</v>
      </c>
      <c r="DO114" s="7">
        <f t="shared" si="91"/>
        <v>8496.3799999999992</v>
      </c>
      <c r="DP114" s="7">
        <f t="shared" si="91"/>
        <v>8496.3799999999992</v>
      </c>
      <c r="DQ114" s="7">
        <f t="shared" si="91"/>
        <v>8496.3799999999992</v>
      </c>
      <c r="DR114" s="7">
        <f t="shared" si="91"/>
        <v>8496.3799999999992</v>
      </c>
      <c r="DS114" s="7">
        <f t="shared" si="91"/>
        <v>8496.3799999999992</v>
      </c>
      <c r="DT114" s="7">
        <f t="shared" si="91"/>
        <v>8496.3799999999992</v>
      </c>
      <c r="DU114" s="7">
        <f t="shared" si="91"/>
        <v>8496.3799999999992</v>
      </c>
      <c r="DV114" s="7">
        <f t="shared" si="91"/>
        <v>8496.3799999999992</v>
      </c>
      <c r="DW114" s="7">
        <f t="shared" si="91"/>
        <v>8496.3799999999992</v>
      </c>
      <c r="DX114" s="7">
        <f t="shared" si="91"/>
        <v>8496.3799999999992</v>
      </c>
      <c r="DY114" s="7">
        <f t="shared" si="91"/>
        <v>8496.3799999999992</v>
      </c>
      <c r="DZ114" s="7">
        <f t="shared" si="91"/>
        <v>8496.3799999999992</v>
      </c>
      <c r="EA114" s="7">
        <f t="shared" ref="EA114:FX114" si="92">+EA37</f>
        <v>8496.3799999999992</v>
      </c>
      <c r="EB114" s="7">
        <f t="shared" si="92"/>
        <v>8496.3799999999992</v>
      </c>
      <c r="EC114" s="7">
        <f t="shared" si="92"/>
        <v>8496.3799999999992</v>
      </c>
      <c r="ED114" s="7">
        <f t="shared" si="92"/>
        <v>8496.3799999999992</v>
      </c>
      <c r="EE114" s="7">
        <f t="shared" si="92"/>
        <v>8496.3799999999992</v>
      </c>
      <c r="EF114" s="7">
        <f t="shared" si="92"/>
        <v>8496.3799999999992</v>
      </c>
      <c r="EG114" s="7">
        <f t="shared" si="92"/>
        <v>8496.3799999999992</v>
      </c>
      <c r="EH114" s="7">
        <f t="shared" si="92"/>
        <v>8496.3799999999992</v>
      </c>
      <c r="EI114" s="7">
        <f t="shared" si="92"/>
        <v>8496.3799999999992</v>
      </c>
      <c r="EJ114" s="7">
        <f t="shared" si="92"/>
        <v>8496.3799999999992</v>
      </c>
      <c r="EK114" s="7">
        <f t="shared" si="92"/>
        <v>8496.3799999999992</v>
      </c>
      <c r="EL114" s="7">
        <f t="shared" si="92"/>
        <v>8496.3799999999992</v>
      </c>
      <c r="EM114" s="7">
        <f t="shared" si="92"/>
        <v>8496.3799999999992</v>
      </c>
      <c r="EN114" s="7">
        <f t="shared" si="92"/>
        <v>8496.3799999999992</v>
      </c>
      <c r="EO114" s="7">
        <f t="shared" si="92"/>
        <v>8496.3799999999992</v>
      </c>
      <c r="EP114" s="7">
        <f t="shared" si="92"/>
        <v>8496.3799999999992</v>
      </c>
      <c r="EQ114" s="7">
        <f t="shared" si="92"/>
        <v>8496.3799999999992</v>
      </c>
      <c r="ER114" s="7">
        <f t="shared" si="92"/>
        <v>8496.3799999999992</v>
      </c>
      <c r="ES114" s="7">
        <f t="shared" si="92"/>
        <v>8496.3799999999992</v>
      </c>
      <c r="ET114" s="7">
        <f t="shared" si="92"/>
        <v>8496.3799999999992</v>
      </c>
      <c r="EU114" s="7">
        <f t="shared" si="92"/>
        <v>8496.3799999999992</v>
      </c>
      <c r="EV114" s="7">
        <f t="shared" si="92"/>
        <v>8496.3799999999992</v>
      </c>
      <c r="EW114" s="7">
        <f t="shared" si="92"/>
        <v>8496.3799999999992</v>
      </c>
      <c r="EX114" s="7">
        <f t="shared" si="92"/>
        <v>8496.3799999999992</v>
      </c>
      <c r="EY114" s="7">
        <f t="shared" si="92"/>
        <v>8496.3799999999992</v>
      </c>
      <c r="EZ114" s="7">
        <f t="shared" si="92"/>
        <v>8496.3799999999992</v>
      </c>
      <c r="FA114" s="7">
        <f t="shared" si="92"/>
        <v>8496.3799999999992</v>
      </c>
      <c r="FB114" s="7">
        <f t="shared" si="92"/>
        <v>8496.3799999999992</v>
      </c>
      <c r="FC114" s="7">
        <f t="shared" si="92"/>
        <v>8496.3799999999992</v>
      </c>
      <c r="FD114" s="7">
        <f t="shared" si="92"/>
        <v>8496.3799999999992</v>
      </c>
      <c r="FE114" s="7">
        <f t="shared" si="92"/>
        <v>8496.3799999999992</v>
      </c>
      <c r="FF114" s="7">
        <f t="shared" si="92"/>
        <v>8496.3799999999992</v>
      </c>
      <c r="FG114" s="7">
        <f t="shared" si="92"/>
        <v>8496.3799999999992</v>
      </c>
      <c r="FH114" s="7">
        <f t="shared" si="92"/>
        <v>8496.3799999999992</v>
      </c>
      <c r="FI114" s="7">
        <f t="shared" si="92"/>
        <v>8496.3799999999992</v>
      </c>
      <c r="FJ114" s="7">
        <f t="shared" si="92"/>
        <v>8496.3799999999992</v>
      </c>
      <c r="FK114" s="7">
        <f t="shared" si="92"/>
        <v>8496.3799999999992</v>
      </c>
      <c r="FL114" s="7">
        <f t="shared" si="92"/>
        <v>8496.3799999999992</v>
      </c>
      <c r="FM114" s="7">
        <f t="shared" si="92"/>
        <v>8496.3799999999992</v>
      </c>
      <c r="FN114" s="7">
        <f t="shared" si="92"/>
        <v>8496.3799999999992</v>
      </c>
      <c r="FO114" s="7">
        <f t="shared" si="92"/>
        <v>8496.3799999999992</v>
      </c>
      <c r="FP114" s="7">
        <f t="shared" si="92"/>
        <v>8496.3799999999992</v>
      </c>
      <c r="FQ114" s="7">
        <f t="shared" si="92"/>
        <v>8496.3799999999992</v>
      </c>
      <c r="FR114" s="7">
        <f t="shared" si="92"/>
        <v>8496.3799999999992</v>
      </c>
      <c r="FS114" s="7">
        <f t="shared" si="92"/>
        <v>8496.3799999999992</v>
      </c>
      <c r="FT114" s="7">
        <f t="shared" si="92"/>
        <v>8496.3799999999992</v>
      </c>
      <c r="FU114" s="7">
        <f t="shared" si="92"/>
        <v>8496.3799999999992</v>
      </c>
      <c r="FV114" s="7">
        <f t="shared" si="92"/>
        <v>8496.3799999999992</v>
      </c>
      <c r="FW114" s="7">
        <f t="shared" si="92"/>
        <v>8496.3799999999992</v>
      </c>
      <c r="FX114" s="7">
        <f t="shared" si="92"/>
        <v>8496.3799999999992</v>
      </c>
      <c r="FY114" s="33"/>
      <c r="FZ114" s="7"/>
      <c r="GA114" s="33"/>
      <c r="GB114" s="33"/>
      <c r="GC114" s="33"/>
      <c r="GD114" s="33"/>
      <c r="GE114" s="33"/>
      <c r="GF114" s="33"/>
      <c r="GG114" s="7"/>
      <c r="GH114" s="7"/>
      <c r="GI114" s="7"/>
      <c r="GJ114" s="7"/>
      <c r="GK114" s="7"/>
      <c r="GL114" s="7"/>
      <c r="GM114" s="7"/>
    </row>
    <row r="115" spans="1:204" x14ac:dyDescent="0.35">
      <c r="A115" s="6" t="s">
        <v>600</v>
      </c>
      <c r="B115" s="7" t="s">
        <v>601</v>
      </c>
      <c r="C115" s="33">
        <f t="shared" ref="C115:BN115" si="93">+C111</f>
        <v>0.88439999999999996</v>
      </c>
      <c r="D115" s="33">
        <f t="shared" si="93"/>
        <v>0.90500000000000003</v>
      </c>
      <c r="E115" s="33">
        <f t="shared" si="93"/>
        <v>0.88170000000000004</v>
      </c>
      <c r="F115" s="33">
        <f t="shared" si="93"/>
        <v>0.8992</v>
      </c>
      <c r="G115" s="33">
        <f t="shared" si="93"/>
        <v>0.85899999999999999</v>
      </c>
      <c r="H115" s="33">
        <f t="shared" si="93"/>
        <v>0.84540000000000004</v>
      </c>
      <c r="I115" s="33">
        <f t="shared" si="93"/>
        <v>0.88549999999999995</v>
      </c>
      <c r="J115" s="33">
        <f t="shared" si="93"/>
        <v>0.86209999999999998</v>
      </c>
      <c r="K115" s="33">
        <f t="shared" si="93"/>
        <v>0.81330000000000002</v>
      </c>
      <c r="L115" s="33">
        <f t="shared" si="93"/>
        <v>0.86260000000000003</v>
      </c>
      <c r="M115" s="33">
        <f t="shared" si="93"/>
        <v>0.84219999999999995</v>
      </c>
      <c r="N115" s="33">
        <f t="shared" si="93"/>
        <v>0.90500000000000003</v>
      </c>
      <c r="O115" s="33">
        <f t="shared" si="93"/>
        <v>0.88990000000000002</v>
      </c>
      <c r="P115" s="33">
        <f t="shared" si="93"/>
        <v>0.81820000000000004</v>
      </c>
      <c r="Q115" s="33">
        <f t="shared" si="93"/>
        <v>0.90500000000000003</v>
      </c>
      <c r="R115" s="33">
        <f t="shared" si="93"/>
        <v>0.88200000000000001</v>
      </c>
      <c r="S115" s="33">
        <f t="shared" si="93"/>
        <v>0.85960000000000003</v>
      </c>
      <c r="T115" s="33">
        <f t="shared" si="93"/>
        <v>0.80640000000000001</v>
      </c>
      <c r="U115" s="33">
        <f t="shared" si="93"/>
        <v>0.79930000000000001</v>
      </c>
      <c r="V115" s="33">
        <f t="shared" si="93"/>
        <v>0.81269999999999998</v>
      </c>
      <c r="W115" s="33">
        <f t="shared" si="93"/>
        <v>0.80940000000000001</v>
      </c>
      <c r="X115" s="33">
        <f t="shared" si="93"/>
        <v>0.79920000000000002</v>
      </c>
      <c r="Y115" s="33">
        <f t="shared" si="93"/>
        <v>0.84030000000000005</v>
      </c>
      <c r="Z115" s="33">
        <f t="shared" si="93"/>
        <v>0.81079999999999997</v>
      </c>
      <c r="AA115" s="33">
        <f t="shared" si="93"/>
        <v>0.90500000000000003</v>
      </c>
      <c r="AB115" s="33">
        <f t="shared" si="93"/>
        <v>0.90269999999999995</v>
      </c>
      <c r="AC115" s="33">
        <f t="shared" si="93"/>
        <v>0.83979999999999999</v>
      </c>
      <c r="AD115" s="33">
        <f t="shared" si="93"/>
        <v>0.85470000000000002</v>
      </c>
      <c r="AE115" s="33">
        <f t="shared" si="93"/>
        <v>0.80200000000000005</v>
      </c>
      <c r="AF115" s="33">
        <f t="shared" si="93"/>
        <v>0.80700000000000005</v>
      </c>
      <c r="AG115" s="33">
        <f t="shared" si="93"/>
        <v>0.82989999999999997</v>
      </c>
      <c r="AH115" s="33">
        <f t="shared" si="93"/>
        <v>0.84119999999999995</v>
      </c>
      <c r="AI115" s="33">
        <f t="shared" si="93"/>
        <v>0.8216</v>
      </c>
      <c r="AJ115" s="33">
        <f t="shared" si="93"/>
        <v>0.80659999999999998</v>
      </c>
      <c r="AK115" s="33">
        <f t="shared" si="93"/>
        <v>0.80689999999999995</v>
      </c>
      <c r="AL115" s="33">
        <f t="shared" si="93"/>
        <v>0.81399999999999995</v>
      </c>
      <c r="AM115" s="33">
        <f t="shared" si="93"/>
        <v>0.81979999999999997</v>
      </c>
      <c r="AN115" s="33">
        <f t="shared" si="93"/>
        <v>0.81610000000000005</v>
      </c>
      <c r="AO115" s="33">
        <f t="shared" si="93"/>
        <v>0.87339999999999995</v>
      </c>
      <c r="AP115" s="33">
        <f t="shared" si="93"/>
        <v>0.90500000000000003</v>
      </c>
      <c r="AQ115" s="33">
        <f t="shared" si="93"/>
        <v>0.81120000000000003</v>
      </c>
      <c r="AR115" s="33">
        <f t="shared" si="93"/>
        <v>0.90500000000000003</v>
      </c>
      <c r="AS115" s="33">
        <f t="shared" si="93"/>
        <v>0.88470000000000004</v>
      </c>
      <c r="AT115" s="33">
        <f t="shared" si="93"/>
        <v>0.86480000000000001</v>
      </c>
      <c r="AU115" s="33">
        <f t="shared" si="93"/>
        <v>0.8155</v>
      </c>
      <c r="AV115" s="33">
        <f t="shared" si="93"/>
        <v>0.81569999999999998</v>
      </c>
      <c r="AW115" s="33">
        <f t="shared" si="93"/>
        <v>0.81240000000000001</v>
      </c>
      <c r="AX115" s="33">
        <f t="shared" si="93"/>
        <v>0.80030000000000001</v>
      </c>
      <c r="AY115" s="33">
        <f t="shared" si="93"/>
        <v>0.82310000000000005</v>
      </c>
      <c r="AZ115" s="33">
        <f t="shared" si="93"/>
        <v>0.8891</v>
      </c>
      <c r="BA115" s="33">
        <f t="shared" si="93"/>
        <v>0.88629999999999998</v>
      </c>
      <c r="BB115" s="33">
        <f t="shared" si="93"/>
        <v>0.88480000000000003</v>
      </c>
      <c r="BC115" s="33">
        <f t="shared" si="93"/>
        <v>0.9012</v>
      </c>
      <c r="BD115" s="33">
        <f t="shared" si="93"/>
        <v>0.86980000000000002</v>
      </c>
      <c r="BE115" s="33">
        <f t="shared" si="93"/>
        <v>0.84989999999999999</v>
      </c>
      <c r="BF115" s="33">
        <f t="shared" si="93"/>
        <v>0.90110000000000001</v>
      </c>
      <c r="BG115" s="33">
        <f t="shared" si="93"/>
        <v>0.83879999999999999</v>
      </c>
      <c r="BH115" s="33">
        <f t="shared" si="93"/>
        <v>0.82920000000000005</v>
      </c>
      <c r="BI115" s="33">
        <f t="shared" si="93"/>
        <v>0.8125</v>
      </c>
      <c r="BJ115" s="33">
        <f t="shared" si="93"/>
        <v>0.8831</v>
      </c>
      <c r="BK115" s="33">
        <f t="shared" si="93"/>
        <v>0.90500000000000003</v>
      </c>
      <c r="BL115" s="33">
        <f t="shared" si="93"/>
        <v>0.80220000000000002</v>
      </c>
      <c r="BM115" s="33">
        <f t="shared" si="93"/>
        <v>0.82289999999999996</v>
      </c>
      <c r="BN115" s="33">
        <f t="shared" si="93"/>
        <v>0.86760000000000004</v>
      </c>
      <c r="BO115" s="33">
        <f t="shared" ref="BO115:DZ115" si="94">+BO111</f>
        <v>0.8508</v>
      </c>
      <c r="BP115" s="33">
        <f t="shared" si="94"/>
        <v>0.80689999999999995</v>
      </c>
      <c r="BQ115" s="33">
        <f t="shared" si="94"/>
        <v>0.88139999999999996</v>
      </c>
      <c r="BR115" s="33">
        <f t="shared" si="94"/>
        <v>0.87409999999999999</v>
      </c>
      <c r="BS115" s="33">
        <f t="shared" si="94"/>
        <v>0.84550000000000003</v>
      </c>
      <c r="BT115" s="33">
        <f t="shared" si="94"/>
        <v>0.82069999999999999</v>
      </c>
      <c r="BU115" s="33">
        <f t="shared" si="94"/>
        <v>0.82269999999999999</v>
      </c>
      <c r="BV115" s="33">
        <f t="shared" si="94"/>
        <v>0.84909999999999997</v>
      </c>
      <c r="BW115" s="33">
        <f t="shared" si="94"/>
        <v>0.86160000000000003</v>
      </c>
      <c r="BX115" s="33">
        <f t="shared" si="94"/>
        <v>0.8004</v>
      </c>
      <c r="BY115" s="33">
        <f t="shared" si="94"/>
        <v>0.82509999999999994</v>
      </c>
      <c r="BZ115" s="33">
        <f t="shared" si="94"/>
        <v>0.80900000000000005</v>
      </c>
      <c r="CA115" s="33">
        <f t="shared" si="94"/>
        <v>0.80559999999999998</v>
      </c>
      <c r="CB115" s="33">
        <f t="shared" si="94"/>
        <v>0.90500000000000003</v>
      </c>
      <c r="CC115" s="33">
        <f t="shared" si="94"/>
        <v>0.80800000000000005</v>
      </c>
      <c r="CD115" s="33">
        <f t="shared" si="94"/>
        <v>0.8095</v>
      </c>
      <c r="CE115" s="33">
        <f t="shared" si="94"/>
        <v>0.80569999999999997</v>
      </c>
      <c r="CF115" s="33">
        <f t="shared" si="94"/>
        <v>0.8034</v>
      </c>
      <c r="CG115" s="33">
        <f t="shared" si="94"/>
        <v>0.80889999999999995</v>
      </c>
      <c r="CH115" s="33">
        <f t="shared" si="94"/>
        <v>0.8024</v>
      </c>
      <c r="CI115" s="33">
        <f t="shared" si="94"/>
        <v>0.83250000000000002</v>
      </c>
      <c r="CJ115" s="33">
        <f t="shared" si="94"/>
        <v>0.8387</v>
      </c>
      <c r="CK115" s="33">
        <f t="shared" si="94"/>
        <v>0.88</v>
      </c>
      <c r="CL115" s="33">
        <f t="shared" si="94"/>
        <v>0.85060000000000002</v>
      </c>
      <c r="CM115" s="33">
        <f t="shared" si="94"/>
        <v>0.83360000000000001</v>
      </c>
      <c r="CN115" s="33">
        <f t="shared" si="94"/>
        <v>0.90500000000000003</v>
      </c>
      <c r="CO115" s="33">
        <f t="shared" si="94"/>
        <v>0.8911</v>
      </c>
      <c r="CP115" s="33">
        <f t="shared" si="94"/>
        <v>0.84099999999999997</v>
      </c>
      <c r="CQ115" s="33">
        <f t="shared" si="94"/>
        <v>0.83489999999999998</v>
      </c>
      <c r="CR115" s="33">
        <f t="shared" si="94"/>
        <v>0.81089999999999995</v>
      </c>
      <c r="CS115" s="33">
        <f t="shared" si="94"/>
        <v>0.81530000000000002</v>
      </c>
      <c r="CT115" s="33">
        <f t="shared" si="94"/>
        <v>0.80269999999999997</v>
      </c>
      <c r="CU115" s="33">
        <f t="shared" si="94"/>
        <v>0.82199999999999995</v>
      </c>
      <c r="CV115" s="33">
        <f t="shared" si="94"/>
        <v>0.79920000000000002</v>
      </c>
      <c r="CW115" s="33">
        <f t="shared" si="94"/>
        <v>0.80920000000000003</v>
      </c>
      <c r="CX115" s="33">
        <f t="shared" si="94"/>
        <v>0.82520000000000004</v>
      </c>
      <c r="CY115" s="33">
        <f t="shared" si="94"/>
        <v>0.79920000000000002</v>
      </c>
      <c r="CZ115" s="33">
        <f t="shared" si="94"/>
        <v>0.86080000000000001</v>
      </c>
      <c r="DA115" s="33">
        <f t="shared" si="94"/>
        <v>0.80879999999999996</v>
      </c>
      <c r="DB115" s="33">
        <f t="shared" si="94"/>
        <v>0.8165</v>
      </c>
      <c r="DC115" s="33">
        <f t="shared" si="94"/>
        <v>0.80769999999999997</v>
      </c>
      <c r="DD115" s="33">
        <f t="shared" si="94"/>
        <v>0.80600000000000005</v>
      </c>
      <c r="DE115" s="33">
        <f t="shared" si="94"/>
        <v>0.81510000000000005</v>
      </c>
      <c r="DF115" s="33">
        <f t="shared" si="94"/>
        <v>0.89700000000000002</v>
      </c>
      <c r="DG115" s="33">
        <f t="shared" si="94"/>
        <v>0.80269999999999997</v>
      </c>
      <c r="DH115" s="33">
        <f t="shared" si="94"/>
        <v>0.8609</v>
      </c>
      <c r="DI115" s="33">
        <f t="shared" si="94"/>
        <v>0.86399999999999999</v>
      </c>
      <c r="DJ115" s="33">
        <f t="shared" si="94"/>
        <v>0.83069999999999999</v>
      </c>
      <c r="DK115" s="33">
        <f t="shared" si="94"/>
        <v>0.82640000000000002</v>
      </c>
      <c r="DL115" s="33">
        <f t="shared" si="94"/>
        <v>0.88019999999999998</v>
      </c>
      <c r="DM115" s="33">
        <f t="shared" si="94"/>
        <v>0.81089999999999995</v>
      </c>
      <c r="DN115" s="33">
        <f t="shared" si="94"/>
        <v>0.8518</v>
      </c>
      <c r="DO115" s="33">
        <f t="shared" si="94"/>
        <v>0.86780000000000002</v>
      </c>
      <c r="DP115" s="33">
        <f t="shared" si="94"/>
        <v>0.80869999999999997</v>
      </c>
      <c r="DQ115" s="33">
        <f t="shared" si="94"/>
        <v>0.83679999999999999</v>
      </c>
      <c r="DR115" s="33">
        <f t="shared" si="94"/>
        <v>0.85260000000000002</v>
      </c>
      <c r="DS115" s="33">
        <f t="shared" si="94"/>
        <v>0.83069999999999999</v>
      </c>
      <c r="DT115" s="33">
        <f t="shared" si="94"/>
        <v>0.80720000000000003</v>
      </c>
      <c r="DU115" s="33">
        <f t="shared" si="94"/>
        <v>0.81910000000000005</v>
      </c>
      <c r="DV115" s="33">
        <f t="shared" si="94"/>
        <v>0.80969999999999998</v>
      </c>
      <c r="DW115" s="33">
        <f t="shared" si="94"/>
        <v>0.81569999999999998</v>
      </c>
      <c r="DX115" s="33">
        <f t="shared" si="94"/>
        <v>0.80649999999999999</v>
      </c>
      <c r="DY115" s="33">
        <f t="shared" si="94"/>
        <v>0.8155</v>
      </c>
      <c r="DZ115" s="33">
        <f t="shared" si="94"/>
        <v>0.83309999999999995</v>
      </c>
      <c r="EA115" s="33">
        <f t="shared" ref="EA115:FX115" si="95">+EA111</f>
        <v>0.82740000000000002</v>
      </c>
      <c r="EB115" s="33">
        <f t="shared" si="95"/>
        <v>0.82850000000000001</v>
      </c>
      <c r="EC115" s="33">
        <f t="shared" si="95"/>
        <v>0.81499999999999995</v>
      </c>
      <c r="ED115" s="33">
        <f t="shared" si="95"/>
        <v>0.85929999999999995</v>
      </c>
      <c r="EE115" s="33">
        <f t="shared" si="95"/>
        <v>0.80820000000000003</v>
      </c>
      <c r="EF115" s="33">
        <f t="shared" si="95"/>
        <v>0.85450000000000004</v>
      </c>
      <c r="EG115" s="33">
        <f t="shared" si="95"/>
        <v>0.81200000000000006</v>
      </c>
      <c r="EH115" s="33">
        <f t="shared" si="95"/>
        <v>0.81189999999999996</v>
      </c>
      <c r="EI115" s="33">
        <f t="shared" si="95"/>
        <v>0.89080000000000004</v>
      </c>
      <c r="EJ115" s="33">
        <f t="shared" si="95"/>
        <v>0.88729999999999998</v>
      </c>
      <c r="EK115" s="33">
        <f t="shared" si="95"/>
        <v>0.83209999999999995</v>
      </c>
      <c r="EL115" s="33">
        <f t="shared" si="95"/>
        <v>0.8256</v>
      </c>
      <c r="EM115" s="33">
        <f t="shared" si="95"/>
        <v>0.8206</v>
      </c>
      <c r="EN115" s="33">
        <f t="shared" si="95"/>
        <v>0.84130000000000005</v>
      </c>
      <c r="EO115" s="33">
        <f t="shared" si="95"/>
        <v>0.81610000000000005</v>
      </c>
      <c r="EP115" s="33">
        <f t="shared" si="95"/>
        <v>0.82279999999999998</v>
      </c>
      <c r="EQ115" s="33">
        <f t="shared" si="95"/>
        <v>0.8649</v>
      </c>
      <c r="ER115" s="33">
        <f t="shared" si="95"/>
        <v>0.81620000000000004</v>
      </c>
      <c r="ES115" s="33">
        <f t="shared" si="95"/>
        <v>0.80759999999999998</v>
      </c>
      <c r="ET115" s="33">
        <f t="shared" si="95"/>
        <v>0.80820000000000003</v>
      </c>
      <c r="EU115" s="33">
        <f t="shared" si="95"/>
        <v>0.82869999999999999</v>
      </c>
      <c r="EV115" s="33">
        <f t="shared" si="95"/>
        <v>0.80110000000000003</v>
      </c>
      <c r="EW115" s="33">
        <f t="shared" si="95"/>
        <v>0.83689999999999998</v>
      </c>
      <c r="EX115" s="33">
        <f t="shared" si="95"/>
        <v>0.80679999999999996</v>
      </c>
      <c r="EY115" s="33">
        <f t="shared" si="95"/>
        <v>0.83509999999999995</v>
      </c>
      <c r="EZ115" s="33">
        <f t="shared" si="95"/>
        <v>0.80420000000000003</v>
      </c>
      <c r="FA115" s="33">
        <f t="shared" si="95"/>
        <v>0.86890000000000001</v>
      </c>
      <c r="FB115" s="33">
        <f t="shared" si="95"/>
        <v>0.81489999999999996</v>
      </c>
      <c r="FC115" s="33">
        <f t="shared" si="95"/>
        <v>0.86140000000000005</v>
      </c>
      <c r="FD115" s="33">
        <f t="shared" si="95"/>
        <v>0.82189999999999996</v>
      </c>
      <c r="FE115" s="33">
        <f t="shared" si="95"/>
        <v>0.8014</v>
      </c>
      <c r="FF115" s="33">
        <f t="shared" si="95"/>
        <v>0.8085</v>
      </c>
      <c r="FG115" s="33">
        <f t="shared" si="95"/>
        <v>0.80410000000000004</v>
      </c>
      <c r="FH115" s="33">
        <f t="shared" si="95"/>
        <v>0.80049999999999999</v>
      </c>
      <c r="FI115" s="33">
        <f t="shared" si="95"/>
        <v>0.86029999999999995</v>
      </c>
      <c r="FJ115" s="33">
        <f t="shared" si="95"/>
        <v>0.86180000000000001</v>
      </c>
      <c r="FK115" s="33">
        <f t="shared" si="95"/>
        <v>0.86450000000000005</v>
      </c>
      <c r="FL115" s="33">
        <f t="shared" si="95"/>
        <v>0.88549999999999995</v>
      </c>
      <c r="FM115" s="33">
        <f t="shared" si="95"/>
        <v>0.871</v>
      </c>
      <c r="FN115" s="33">
        <f t="shared" si="95"/>
        <v>0.89800000000000002</v>
      </c>
      <c r="FO115" s="33">
        <f t="shared" si="95"/>
        <v>0.84470000000000001</v>
      </c>
      <c r="FP115" s="33">
        <f t="shared" si="95"/>
        <v>0.86299999999999999</v>
      </c>
      <c r="FQ115" s="33">
        <f t="shared" si="95"/>
        <v>0.84150000000000003</v>
      </c>
      <c r="FR115" s="33">
        <f t="shared" si="95"/>
        <v>0.80679999999999996</v>
      </c>
      <c r="FS115" s="33">
        <f t="shared" si="95"/>
        <v>0.8075</v>
      </c>
      <c r="FT115" s="33">
        <f t="shared" si="95"/>
        <v>0.79979999999999996</v>
      </c>
      <c r="FU115" s="33">
        <f t="shared" si="95"/>
        <v>0.83609999999999995</v>
      </c>
      <c r="FV115" s="33">
        <f t="shared" si="95"/>
        <v>0.83520000000000005</v>
      </c>
      <c r="FW115" s="33">
        <f t="shared" si="95"/>
        <v>0.80620000000000003</v>
      </c>
      <c r="FX115" s="33">
        <f t="shared" si="95"/>
        <v>0.79969999999999997</v>
      </c>
      <c r="FY115" s="7"/>
      <c r="FZ115" s="33">
        <f>SUM(C115:FX115)</f>
        <v>149.25619999999998</v>
      </c>
      <c r="GA115" s="33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</row>
    <row r="116" spans="1:204" x14ac:dyDescent="0.35">
      <c r="A116" s="6" t="s">
        <v>602</v>
      </c>
      <c r="B116" s="7" t="s">
        <v>603</v>
      </c>
      <c r="C116" s="46">
        <f t="shared" ref="C116:BN116" si="96">C40</f>
        <v>1.2250000000000001</v>
      </c>
      <c r="D116" s="46">
        <f t="shared" si="96"/>
        <v>1.226</v>
      </c>
      <c r="E116" s="46">
        <f t="shared" si="96"/>
        <v>1.214</v>
      </c>
      <c r="F116" s="46">
        <f t="shared" si="96"/>
        <v>1.216</v>
      </c>
      <c r="G116" s="46">
        <f t="shared" si="96"/>
        <v>1.2170000000000001</v>
      </c>
      <c r="H116" s="46">
        <f t="shared" si="96"/>
        <v>1.208</v>
      </c>
      <c r="I116" s="46">
        <f t="shared" si="96"/>
        <v>1.216</v>
      </c>
      <c r="J116" s="46">
        <f t="shared" si="96"/>
        <v>1.1319999999999999</v>
      </c>
      <c r="K116" s="46">
        <f t="shared" si="96"/>
        <v>1.111</v>
      </c>
      <c r="L116" s="46">
        <f t="shared" si="96"/>
        <v>1.2430000000000001</v>
      </c>
      <c r="M116" s="46">
        <f t="shared" si="96"/>
        <v>1.2430000000000001</v>
      </c>
      <c r="N116" s="46">
        <f t="shared" si="96"/>
        <v>1.2649999999999999</v>
      </c>
      <c r="O116" s="46">
        <f t="shared" si="96"/>
        <v>1.2350000000000001</v>
      </c>
      <c r="P116" s="46">
        <f t="shared" si="96"/>
        <v>1.216</v>
      </c>
      <c r="Q116" s="46">
        <f t="shared" si="96"/>
        <v>1.244</v>
      </c>
      <c r="R116" s="46">
        <f t="shared" si="96"/>
        <v>1.216</v>
      </c>
      <c r="S116" s="46">
        <f t="shared" si="96"/>
        <v>1.1839999999999999</v>
      </c>
      <c r="T116" s="46">
        <f t="shared" si="96"/>
        <v>1.0840000000000001</v>
      </c>
      <c r="U116" s="46">
        <f t="shared" si="96"/>
        <v>1.075</v>
      </c>
      <c r="V116" s="46">
        <f t="shared" si="96"/>
        <v>1.083</v>
      </c>
      <c r="W116" s="46">
        <f t="shared" si="96"/>
        <v>1.075</v>
      </c>
      <c r="X116" s="46">
        <f t="shared" si="96"/>
        <v>1.0740000000000001</v>
      </c>
      <c r="Y116" s="46">
        <f t="shared" si="96"/>
        <v>1.0720000000000001</v>
      </c>
      <c r="Z116" s="46">
        <f t="shared" si="96"/>
        <v>1.054</v>
      </c>
      <c r="AA116" s="46">
        <f t="shared" si="96"/>
        <v>1.2350000000000001</v>
      </c>
      <c r="AB116" s="46">
        <f t="shared" si="96"/>
        <v>1.2649999999999999</v>
      </c>
      <c r="AC116" s="46">
        <f t="shared" si="96"/>
        <v>1.1759999999999999</v>
      </c>
      <c r="AD116" s="46">
        <f t="shared" si="96"/>
        <v>1.1559999999999999</v>
      </c>
      <c r="AE116" s="46">
        <f t="shared" si="96"/>
        <v>1.0669999999999999</v>
      </c>
      <c r="AF116" s="46">
        <f t="shared" si="96"/>
        <v>1.121</v>
      </c>
      <c r="AG116" s="46">
        <f t="shared" si="96"/>
        <v>1.2150000000000001</v>
      </c>
      <c r="AH116" s="46">
        <f t="shared" si="96"/>
        <v>1.111</v>
      </c>
      <c r="AI116" s="46">
        <f t="shared" si="96"/>
        <v>1.1020000000000001</v>
      </c>
      <c r="AJ116" s="46">
        <f t="shared" si="96"/>
        <v>1.115</v>
      </c>
      <c r="AK116" s="46">
        <f t="shared" si="96"/>
        <v>1.091</v>
      </c>
      <c r="AL116" s="46">
        <f t="shared" si="96"/>
        <v>1.103</v>
      </c>
      <c r="AM116" s="46">
        <f t="shared" si="96"/>
        <v>1.1120000000000001</v>
      </c>
      <c r="AN116" s="46">
        <f t="shared" si="96"/>
        <v>1.145</v>
      </c>
      <c r="AO116" s="46">
        <f t="shared" si="96"/>
        <v>1.194</v>
      </c>
      <c r="AP116" s="46">
        <f t="shared" si="96"/>
        <v>1.2450000000000001</v>
      </c>
      <c r="AQ116" s="46">
        <f t="shared" si="96"/>
        <v>1.169</v>
      </c>
      <c r="AR116" s="46">
        <f t="shared" si="96"/>
        <v>1.246</v>
      </c>
      <c r="AS116" s="46">
        <f t="shared" si="96"/>
        <v>1.319</v>
      </c>
      <c r="AT116" s="46">
        <f t="shared" si="96"/>
        <v>1.248</v>
      </c>
      <c r="AU116" s="46">
        <f t="shared" si="96"/>
        <v>1.216</v>
      </c>
      <c r="AV116" s="46">
        <f t="shared" si="96"/>
        <v>1.2030000000000001</v>
      </c>
      <c r="AW116" s="46">
        <f t="shared" si="96"/>
        <v>1.2050000000000001</v>
      </c>
      <c r="AX116" s="46">
        <f t="shared" si="96"/>
        <v>1.1739999999999999</v>
      </c>
      <c r="AY116" s="46">
        <f t="shared" si="96"/>
        <v>1.2050000000000001</v>
      </c>
      <c r="AZ116" s="46">
        <f t="shared" si="96"/>
        <v>1.2090000000000001</v>
      </c>
      <c r="BA116" s="46">
        <f t="shared" si="96"/>
        <v>1.18</v>
      </c>
      <c r="BB116" s="46">
        <f t="shared" si="96"/>
        <v>1.19</v>
      </c>
      <c r="BC116" s="46">
        <f t="shared" si="96"/>
        <v>1.208</v>
      </c>
      <c r="BD116" s="46">
        <f t="shared" si="96"/>
        <v>1.2110000000000001</v>
      </c>
      <c r="BE116" s="46">
        <f t="shared" si="96"/>
        <v>1.2090000000000001</v>
      </c>
      <c r="BF116" s="46">
        <f t="shared" si="96"/>
        <v>1.218</v>
      </c>
      <c r="BG116" s="46">
        <f t="shared" si="96"/>
        <v>1.196</v>
      </c>
      <c r="BH116" s="46">
        <f t="shared" si="96"/>
        <v>1.2070000000000001</v>
      </c>
      <c r="BI116" s="46">
        <f t="shared" si="96"/>
        <v>1.18</v>
      </c>
      <c r="BJ116" s="46">
        <f t="shared" si="96"/>
        <v>1.23</v>
      </c>
      <c r="BK116" s="46">
        <f t="shared" si="96"/>
        <v>1.21</v>
      </c>
      <c r="BL116" s="46">
        <f t="shared" si="96"/>
        <v>1.165</v>
      </c>
      <c r="BM116" s="46">
        <f t="shared" si="96"/>
        <v>1.1679999999999999</v>
      </c>
      <c r="BN116" s="46">
        <f t="shared" si="96"/>
        <v>1.155</v>
      </c>
      <c r="BO116" s="46">
        <f t="shared" ref="BO116:DZ116" si="97">BO40</f>
        <v>1.1379999999999999</v>
      </c>
      <c r="BP116" s="46">
        <f t="shared" si="97"/>
        <v>1.125</v>
      </c>
      <c r="BQ116" s="46">
        <f t="shared" si="97"/>
        <v>1.3089999999999999</v>
      </c>
      <c r="BR116" s="46">
        <f t="shared" si="97"/>
        <v>1.206</v>
      </c>
      <c r="BS116" s="46">
        <f t="shared" si="97"/>
        <v>1.214</v>
      </c>
      <c r="BT116" s="46">
        <f t="shared" si="97"/>
        <v>1.236</v>
      </c>
      <c r="BU116" s="46">
        <f t="shared" si="97"/>
        <v>1.2370000000000001</v>
      </c>
      <c r="BV116" s="46">
        <f t="shared" si="97"/>
        <v>1.1890000000000001</v>
      </c>
      <c r="BW116" s="46">
        <f t="shared" si="97"/>
        <v>1.218</v>
      </c>
      <c r="BX116" s="46">
        <f t="shared" si="97"/>
        <v>1.2170000000000001</v>
      </c>
      <c r="BY116" s="46">
        <f t="shared" si="97"/>
        <v>1.085</v>
      </c>
      <c r="BZ116" s="46">
        <f t="shared" si="97"/>
        <v>1.0669999999999999</v>
      </c>
      <c r="CA116" s="46">
        <f t="shared" si="97"/>
        <v>1.165</v>
      </c>
      <c r="CB116" s="46">
        <f t="shared" si="97"/>
        <v>1.234</v>
      </c>
      <c r="CC116" s="46">
        <f t="shared" si="97"/>
        <v>1.0649999999999999</v>
      </c>
      <c r="CD116" s="46">
        <f t="shared" si="97"/>
        <v>1.0449999999999999</v>
      </c>
      <c r="CE116" s="46">
        <f t="shared" si="97"/>
        <v>1.0760000000000001</v>
      </c>
      <c r="CF116" s="46">
        <f t="shared" si="97"/>
        <v>1.0369999999999999</v>
      </c>
      <c r="CG116" s="46">
        <f t="shared" si="97"/>
        <v>1.0760000000000001</v>
      </c>
      <c r="CH116" s="46">
        <f t="shared" si="97"/>
        <v>1.0760000000000001</v>
      </c>
      <c r="CI116" s="46">
        <f t="shared" si="97"/>
        <v>1.0780000000000001</v>
      </c>
      <c r="CJ116" s="46">
        <f t="shared" si="97"/>
        <v>1.1870000000000001</v>
      </c>
      <c r="CK116" s="46">
        <f t="shared" si="97"/>
        <v>1.256</v>
      </c>
      <c r="CL116" s="46">
        <f t="shared" si="97"/>
        <v>1.236</v>
      </c>
      <c r="CM116" s="46">
        <f t="shared" si="97"/>
        <v>1.2250000000000001</v>
      </c>
      <c r="CN116" s="46">
        <f t="shared" si="97"/>
        <v>1.1850000000000001</v>
      </c>
      <c r="CO116" s="46">
        <f t="shared" si="97"/>
        <v>1.1859999999999999</v>
      </c>
      <c r="CP116" s="46">
        <f t="shared" si="97"/>
        <v>1.224</v>
      </c>
      <c r="CQ116" s="46">
        <f t="shared" si="97"/>
        <v>1.1619999999999999</v>
      </c>
      <c r="CR116" s="46">
        <f t="shared" si="97"/>
        <v>1.113</v>
      </c>
      <c r="CS116" s="46">
        <f t="shared" si="97"/>
        <v>1.1220000000000001</v>
      </c>
      <c r="CT116" s="46">
        <f t="shared" si="97"/>
        <v>1.073</v>
      </c>
      <c r="CU116" s="46">
        <f t="shared" si="97"/>
        <v>1.016</v>
      </c>
      <c r="CV116" s="46">
        <f t="shared" si="97"/>
        <v>1.0149999999999999</v>
      </c>
      <c r="CW116" s="46">
        <f t="shared" si="97"/>
        <v>1.115</v>
      </c>
      <c r="CX116" s="46">
        <f t="shared" si="97"/>
        <v>1.145</v>
      </c>
      <c r="CY116" s="46">
        <f t="shared" si="97"/>
        <v>1.0860000000000001</v>
      </c>
      <c r="CZ116" s="46">
        <f t="shared" si="97"/>
        <v>1.161</v>
      </c>
      <c r="DA116" s="46">
        <f t="shared" si="97"/>
        <v>1.1220000000000001</v>
      </c>
      <c r="DB116" s="46">
        <f t="shared" si="97"/>
        <v>1.1519999999999999</v>
      </c>
      <c r="DC116" s="46">
        <f t="shared" si="97"/>
        <v>1.133</v>
      </c>
      <c r="DD116" s="46">
        <f t="shared" si="97"/>
        <v>1.127</v>
      </c>
      <c r="DE116" s="46">
        <f t="shared" si="97"/>
        <v>1.1459999999999999</v>
      </c>
      <c r="DF116" s="46">
        <f t="shared" si="97"/>
        <v>1.1459999999999999</v>
      </c>
      <c r="DG116" s="46">
        <f t="shared" si="97"/>
        <v>1.153</v>
      </c>
      <c r="DH116" s="46">
        <f t="shared" si="97"/>
        <v>1.1359999999999999</v>
      </c>
      <c r="DI116" s="46">
        <f t="shared" si="97"/>
        <v>1.149</v>
      </c>
      <c r="DJ116" s="46">
        <f t="shared" si="97"/>
        <v>1.159</v>
      </c>
      <c r="DK116" s="46">
        <f t="shared" si="97"/>
        <v>1.147</v>
      </c>
      <c r="DL116" s="46">
        <f t="shared" si="97"/>
        <v>1.226</v>
      </c>
      <c r="DM116" s="46">
        <f t="shared" si="97"/>
        <v>1.2030000000000001</v>
      </c>
      <c r="DN116" s="46">
        <f t="shared" si="97"/>
        <v>1.1879999999999999</v>
      </c>
      <c r="DO116" s="46">
        <f t="shared" si="97"/>
        <v>1.1950000000000001</v>
      </c>
      <c r="DP116" s="46">
        <f t="shared" si="97"/>
        <v>1.175</v>
      </c>
      <c r="DQ116" s="46">
        <f t="shared" si="97"/>
        <v>1.171</v>
      </c>
      <c r="DR116" s="46">
        <f t="shared" si="97"/>
        <v>1.1439999999999999</v>
      </c>
      <c r="DS116" s="46">
        <f t="shared" si="97"/>
        <v>1.133</v>
      </c>
      <c r="DT116" s="46">
        <f t="shared" si="97"/>
        <v>1.133</v>
      </c>
      <c r="DU116" s="46">
        <f t="shared" si="97"/>
        <v>1.125</v>
      </c>
      <c r="DV116" s="46">
        <f t="shared" si="97"/>
        <v>1.1220000000000001</v>
      </c>
      <c r="DW116" s="46">
        <f t="shared" si="97"/>
        <v>1.1319999999999999</v>
      </c>
      <c r="DX116" s="46">
        <f t="shared" si="97"/>
        <v>1.3089999999999999</v>
      </c>
      <c r="DY116" s="46">
        <f t="shared" si="97"/>
        <v>1.286</v>
      </c>
      <c r="DZ116" s="46">
        <f t="shared" si="97"/>
        <v>1.238</v>
      </c>
      <c r="EA116" s="46">
        <f t="shared" ref="EA116:FX116" si="98">EA40</f>
        <v>1.214</v>
      </c>
      <c r="EB116" s="46">
        <f t="shared" si="98"/>
        <v>1.1180000000000001</v>
      </c>
      <c r="EC116" s="46">
        <f t="shared" si="98"/>
        <v>1.075</v>
      </c>
      <c r="ED116" s="46">
        <f t="shared" si="98"/>
        <v>1.65</v>
      </c>
      <c r="EE116" s="46">
        <f t="shared" si="98"/>
        <v>1.0740000000000001</v>
      </c>
      <c r="EF116" s="46">
        <f t="shared" si="98"/>
        <v>1.133</v>
      </c>
      <c r="EG116" s="46">
        <f t="shared" si="98"/>
        <v>1.0429999999999999</v>
      </c>
      <c r="EH116" s="46">
        <f t="shared" si="98"/>
        <v>1.073</v>
      </c>
      <c r="EI116" s="46">
        <f t="shared" si="98"/>
        <v>1.177</v>
      </c>
      <c r="EJ116" s="46">
        <f t="shared" si="98"/>
        <v>1.165</v>
      </c>
      <c r="EK116" s="46">
        <f t="shared" si="98"/>
        <v>1.127</v>
      </c>
      <c r="EL116" s="46">
        <f t="shared" si="98"/>
        <v>1.105</v>
      </c>
      <c r="EM116" s="46">
        <f t="shared" si="98"/>
        <v>1.1220000000000001</v>
      </c>
      <c r="EN116" s="46">
        <f t="shared" si="98"/>
        <v>1.123</v>
      </c>
      <c r="EO116" s="46">
        <f t="shared" si="98"/>
        <v>1.113</v>
      </c>
      <c r="EP116" s="46">
        <f t="shared" si="98"/>
        <v>1.248</v>
      </c>
      <c r="EQ116" s="46">
        <f t="shared" si="98"/>
        <v>1.27</v>
      </c>
      <c r="ER116" s="46">
        <f t="shared" si="98"/>
        <v>1.2470000000000001</v>
      </c>
      <c r="ES116" s="46">
        <f t="shared" si="98"/>
        <v>1.0820000000000001</v>
      </c>
      <c r="ET116" s="46">
        <f t="shared" si="98"/>
        <v>1.1060000000000001</v>
      </c>
      <c r="EU116" s="46">
        <f t="shared" si="98"/>
        <v>1.0920000000000001</v>
      </c>
      <c r="EV116" s="46">
        <f t="shared" si="98"/>
        <v>1.179</v>
      </c>
      <c r="EW116" s="46">
        <f t="shared" si="98"/>
        <v>1.5940000000000001</v>
      </c>
      <c r="EX116" s="46">
        <f t="shared" si="98"/>
        <v>1.232</v>
      </c>
      <c r="EY116" s="46">
        <f t="shared" si="98"/>
        <v>1.117</v>
      </c>
      <c r="EZ116" s="46">
        <f t="shared" si="98"/>
        <v>1.1040000000000001</v>
      </c>
      <c r="FA116" s="46">
        <f t="shared" si="98"/>
        <v>1.319</v>
      </c>
      <c r="FB116" s="46">
        <f t="shared" si="98"/>
        <v>1.145</v>
      </c>
      <c r="FC116" s="46">
        <f t="shared" si="98"/>
        <v>1.1950000000000001</v>
      </c>
      <c r="FD116" s="46">
        <f t="shared" si="98"/>
        <v>1.145</v>
      </c>
      <c r="FE116" s="46">
        <f t="shared" si="98"/>
        <v>1.1160000000000001</v>
      </c>
      <c r="FF116" s="46">
        <f t="shared" si="98"/>
        <v>1.1339999999999999</v>
      </c>
      <c r="FG116" s="46">
        <f t="shared" si="98"/>
        <v>1.1439999999999999</v>
      </c>
      <c r="FH116" s="46">
        <f t="shared" si="98"/>
        <v>1.1080000000000001</v>
      </c>
      <c r="FI116" s="46">
        <f t="shared" si="98"/>
        <v>1.1759999999999999</v>
      </c>
      <c r="FJ116" s="46">
        <f t="shared" si="98"/>
        <v>1.167</v>
      </c>
      <c r="FK116" s="46">
        <f t="shared" si="98"/>
        <v>1.1870000000000001</v>
      </c>
      <c r="FL116" s="46">
        <f t="shared" si="98"/>
        <v>1.175</v>
      </c>
      <c r="FM116" s="46">
        <f t="shared" si="98"/>
        <v>1.177</v>
      </c>
      <c r="FN116" s="46">
        <f t="shared" si="98"/>
        <v>1.1850000000000001</v>
      </c>
      <c r="FO116" s="46">
        <f t="shared" si="98"/>
        <v>1.1759999999999999</v>
      </c>
      <c r="FP116" s="46">
        <f t="shared" si="98"/>
        <v>1.206</v>
      </c>
      <c r="FQ116" s="46">
        <f t="shared" si="98"/>
        <v>1.167</v>
      </c>
      <c r="FR116" s="46">
        <f t="shared" si="98"/>
        <v>1.149</v>
      </c>
      <c r="FS116" s="46">
        <f t="shared" si="98"/>
        <v>1.145</v>
      </c>
      <c r="FT116" s="46">
        <f t="shared" si="98"/>
        <v>1.1459999999999999</v>
      </c>
      <c r="FU116" s="46">
        <f t="shared" si="98"/>
        <v>1.1950000000000001</v>
      </c>
      <c r="FV116" s="46">
        <f t="shared" si="98"/>
        <v>1.147</v>
      </c>
      <c r="FW116" s="46">
        <f t="shared" si="98"/>
        <v>1.147</v>
      </c>
      <c r="FX116" s="46">
        <f t="shared" si="98"/>
        <v>1.196</v>
      </c>
      <c r="FY116" s="83"/>
      <c r="FZ116" s="33">
        <f>SUM(C116:FX116)</f>
        <v>208.08200000000002</v>
      </c>
      <c r="GA116" s="62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27"/>
      <c r="GO116" s="27"/>
      <c r="GP116" s="27"/>
      <c r="GQ116" s="27"/>
      <c r="GR116" s="27"/>
      <c r="GS116" s="27"/>
      <c r="GT116" s="27"/>
      <c r="GU116" s="27"/>
      <c r="GV116" s="27"/>
    </row>
    <row r="117" spans="1:204" x14ac:dyDescent="0.35">
      <c r="A117" s="6" t="s">
        <v>604</v>
      </c>
      <c r="B117" s="7" t="s">
        <v>605</v>
      </c>
      <c r="C117" s="7">
        <f t="shared" ref="C117:BN117" si="99">+C37</f>
        <v>8496.3799999999992</v>
      </c>
      <c r="D117" s="7">
        <f t="shared" si="99"/>
        <v>8496.3799999999992</v>
      </c>
      <c r="E117" s="7">
        <f t="shared" si="99"/>
        <v>8496.3799999999992</v>
      </c>
      <c r="F117" s="7">
        <f t="shared" si="99"/>
        <v>8496.3799999999992</v>
      </c>
      <c r="G117" s="7">
        <f t="shared" si="99"/>
        <v>8496.3799999999992</v>
      </c>
      <c r="H117" s="7">
        <f t="shared" si="99"/>
        <v>8496.3799999999992</v>
      </c>
      <c r="I117" s="7">
        <f t="shared" si="99"/>
        <v>8496.3799999999992</v>
      </c>
      <c r="J117" s="7">
        <f t="shared" si="99"/>
        <v>8496.3799999999992</v>
      </c>
      <c r="K117" s="7">
        <f t="shared" si="99"/>
        <v>8496.3799999999992</v>
      </c>
      <c r="L117" s="7">
        <f t="shared" si="99"/>
        <v>8496.3799999999992</v>
      </c>
      <c r="M117" s="7">
        <f t="shared" si="99"/>
        <v>8496.3799999999992</v>
      </c>
      <c r="N117" s="7">
        <f t="shared" si="99"/>
        <v>8496.3799999999992</v>
      </c>
      <c r="O117" s="7">
        <f t="shared" si="99"/>
        <v>8496.3799999999992</v>
      </c>
      <c r="P117" s="7">
        <f t="shared" si="99"/>
        <v>8496.3799999999992</v>
      </c>
      <c r="Q117" s="7">
        <f t="shared" si="99"/>
        <v>8496.3799999999992</v>
      </c>
      <c r="R117" s="7">
        <f t="shared" si="99"/>
        <v>8496.3799999999992</v>
      </c>
      <c r="S117" s="7">
        <f t="shared" si="99"/>
        <v>8496.3799999999992</v>
      </c>
      <c r="T117" s="7">
        <f t="shared" si="99"/>
        <v>8496.3799999999992</v>
      </c>
      <c r="U117" s="7">
        <f t="shared" si="99"/>
        <v>8496.3799999999992</v>
      </c>
      <c r="V117" s="7">
        <f t="shared" si="99"/>
        <v>8496.3799999999992</v>
      </c>
      <c r="W117" s="7">
        <f t="shared" si="99"/>
        <v>8496.3799999999992</v>
      </c>
      <c r="X117" s="7">
        <f t="shared" si="99"/>
        <v>8496.3799999999992</v>
      </c>
      <c r="Y117" s="7">
        <f t="shared" si="99"/>
        <v>8496.3799999999992</v>
      </c>
      <c r="Z117" s="7">
        <f t="shared" si="99"/>
        <v>8496.3799999999992</v>
      </c>
      <c r="AA117" s="7">
        <f t="shared" si="99"/>
        <v>8496.3799999999992</v>
      </c>
      <c r="AB117" s="7">
        <f t="shared" si="99"/>
        <v>8496.3799999999992</v>
      </c>
      <c r="AC117" s="7">
        <f t="shared" si="99"/>
        <v>8496.3799999999992</v>
      </c>
      <c r="AD117" s="7">
        <f t="shared" si="99"/>
        <v>8496.3799999999992</v>
      </c>
      <c r="AE117" s="7">
        <f t="shared" si="99"/>
        <v>8496.3799999999992</v>
      </c>
      <c r="AF117" s="7">
        <f t="shared" si="99"/>
        <v>8496.3799999999992</v>
      </c>
      <c r="AG117" s="7">
        <f t="shared" si="99"/>
        <v>8496.3799999999992</v>
      </c>
      <c r="AH117" s="7">
        <f t="shared" si="99"/>
        <v>8496.3799999999992</v>
      </c>
      <c r="AI117" s="7">
        <f t="shared" si="99"/>
        <v>8496.3799999999992</v>
      </c>
      <c r="AJ117" s="7">
        <f t="shared" si="99"/>
        <v>8496.3799999999992</v>
      </c>
      <c r="AK117" s="7">
        <f t="shared" si="99"/>
        <v>8496.3799999999992</v>
      </c>
      <c r="AL117" s="7">
        <f t="shared" si="99"/>
        <v>8496.3799999999992</v>
      </c>
      <c r="AM117" s="7">
        <f t="shared" si="99"/>
        <v>8496.3799999999992</v>
      </c>
      <c r="AN117" s="7">
        <f t="shared" si="99"/>
        <v>8496.3799999999992</v>
      </c>
      <c r="AO117" s="7">
        <f t="shared" si="99"/>
        <v>8496.3799999999992</v>
      </c>
      <c r="AP117" s="7">
        <f t="shared" si="99"/>
        <v>8496.3799999999992</v>
      </c>
      <c r="AQ117" s="7">
        <f t="shared" si="99"/>
        <v>8496.3799999999992</v>
      </c>
      <c r="AR117" s="7">
        <f t="shared" si="99"/>
        <v>8496.3799999999992</v>
      </c>
      <c r="AS117" s="7">
        <f t="shared" si="99"/>
        <v>8496.3799999999992</v>
      </c>
      <c r="AT117" s="7">
        <f t="shared" si="99"/>
        <v>8496.3799999999992</v>
      </c>
      <c r="AU117" s="7">
        <f t="shared" si="99"/>
        <v>8496.3799999999992</v>
      </c>
      <c r="AV117" s="7">
        <f t="shared" si="99"/>
        <v>8496.3799999999992</v>
      </c>
      <c r="AW117" s="7">
        <f t="shared" si="99"/>
        <v>8496.3799999999992</v>
      </c>
      <c r="AX117" s="7">
        <f t="shared" si="99"/>
        <v>8496.3799999999992</v>
      </c>
      <c r="AY117" s="7">
        <f t="shared" si="99"/>
        <v>8496.3799999999992</v>
      </c>
      <c r="AZ117" s="7">
        <f t="shared" si="99"/>
        <v>8496.3799999999992</v>
      </c>
      <c r="BA117" s="7">
        <f t="shared" si="99"/>
        <v>8496.3799999999992</v>
      </c>
      <c r="BB117" s="7">
        <f t="shared" si="99"/>
        <v>8496.3799999999992</v>
      </c>
      <c r="BC117" s="7">
        <f t="shared" si="99"/>
        <v>8496.3799999999992</v>
      </c>
      <c r="BD117" s="7">
        <f t="shared" si="99"/>
        <v>8496.3799999999992</v>
      </c>
      <c r="BE117" s="7">
        <f t="shared" si="99"/>
        <v>8496.3799999999992</v>
      </c>
      <c r="BF117" s="7">
        <f t="shared" si="99"/>
        <v>8496.3799999999992</v>
      </c>
      <c r="BG117" s="7">
        <f t="shared" si="99"/>
        <v>8496.3799999999992</v>
      </c>
      <c r="BH117" s="7">
        <f t="shared" si="99"/>
        <v>8496.3799999999992</v>
      </c>
      <c r="BI117" s="7">
        <f t="shared" si="99"/>
        <v>8496.3799999999992</v>
      </c>
      <c r="BJ117" s="7">
        <f t="shared" si="99"/>
        <v>8496.3799999999992</v>
      </c>
      <c r="BK117" s="7">
        <f t="shared" si="99"/>
        <v>8496.3799999999992</v>
      </c>
      <c r="BL117" s="7">
        <f t="shared" si="99"/>
        <v>8496.3799999999992</v>
      </c>
      <c r="BM117" s="7">
        <f t="shared" si="99"/>
        <v>8496.3799999999992</v>
      </c>
      <c r="BN117" s="7">
        <f t="shared" si="99"/>
        <v>8496.3799999999992</v>
      </c>
      <c r="BO117" s="7">
        <f t="shared" ref="BO117:DZ117" si="100">+BO37</f>
        <v>8496.3799999999992</v>
      </c>
      <c r="BP117" s="7">
        <f t="shared" si="100"/>
        <v>8496.3799999999992</v>
      </c>
      <c r="BQ117" s="7">
        <f t="shared" si="100"/>
        <v>8496.3799999999992</v>
      </c>
      <c r="BR117" s="7">
        <f t="shared" si="100"/>
        <v>8496.3799999999992</v>
      </c>
      <c r="BS117" s="7">
        <f t="shared" si="100"/>
        <v>8496.3799999999992</v>
      </c>
      <c r="BT117" s="7">
        <f t="shared" si="100"/>
        <v>8496.3799999999992</v>
      </c>
      <c r="BU117" s="7">
        <f t="shared" si="100"/>
        <v>8496.3799999999992</v>
      </c>
      <c r="BV117" s="7">
        <f t="shared" si="100"/>
        <v>8496.3799999999992</v>
      </c>
      <c r="BW117" s="7">
        <f t="shared" si="100"/>
        <v>8496.3799999999992</v>
      </c>
      <c r="BX117" s="7">
        <f t="shared" si="100"/>
        <v>8496.3799999999992</v>
      </c>
      <c r="BY117" s="7">
        <f t="shared" si="100"/>
        <v>8496.3799999999992</v>
      </c>
      <c r="BZ117" s="7">
        <f t="shared" si="100"/>
        <v>8496.3799999999992</v>
      </c>
      <c r="CA117" s="7">
        <f t="shared" si="100"/>
        <v>8496.3799999999992</v>
      </c>
      <c r="CB117" s="7">
        <f t="shared" si="100"/>
        <v>8496.3799999999992</v>
      </c>
      <c r="CC117" s="7">
        <f t="shared" si="100"/>
        <v>8496.3799999999992</v>
      </c>
      <c r="CD117" s="7">
        <f t="shared" si="100"/>
        <v>8496.3799999999992</v>
      </c>
      <c r="CE117" s="7">
        <f t="shared" si="100"/>
        <v>8496.3799999999992</v>
      </c>
      <c r="CF117" s="7">
        <f t="shared" si="100"/>
        <v>8496.3799999999992</v>
      </c>
      <c r="CG117" s="7">
        <f t="shared" si="100"/>
        <v>8496.3799999999992</v>
      </c>
      <c r="CH117" s="7">
        <f t="shared" si="100"/>
        <v>8496.3799999999992</v>
      </c>
      <c r="CI117" s="7">
        <f t="shared" si="100"/>
        <v>8496.3799999999992</v>
      </c>
      <c r="CJ117" s="7">
        <f t="shared" si="100"/>
        <v>8496.3799999999992</v>
      </c>
      <c r="CK117" s="7">
        <f t="shared" si="100"/>
        <v>8496.3799999999992</v>
      </c>
      <c r="CL117" s="7">
        <f t="shared" si="100"/>
        <v>8496.3799999999992</v>
      </c>
      <c r="CM117" s="7">
        <f t="shared" si="100"/>
        <v>8496.3799999999992</v>
      </c>
      <c r="CN117" s="7">
        <f t="shared" si="100"/>
        <v>8496.3799999999992</v>
      </c>
      <c r="CO117" s="7">
        <f t="shared" si="100"/>
        <v>8496.3799999999992</v>
      </c>
      <c r="CP117" s="7">
        <f t="shared" si="100"/>
        <v>8496.3799999999992</v>
      </c>
      <c r="CQ117" s="7">
        <f t="shared" si="100"/>
        <v>8496.3799999999992</v>
      </c>
      <c r="CR117" s="7">
        <f t="shared" si="100"/>
        <v>8496.3799999999992</v>
      </c>
      <c r="CS117" s="7">
        <f t="shared" si="100"/>
        <v>8496.3799999999992</v>
      </c>
      <c r="CT117" s="7">
        <f t="shared" si="100"/>
        <v>8496.3799999999992</v>
      </c>
      <c r="CU117" s="7">
        <f t="shared" si="100"/>
        <v>8496.3799999999992</v>
      </c>
      <c r="CV117" s="7">
        <f t="shared" si="100"/>
        <v>8496.3799999999992</v>
      </c>
      <c r="CW117" s="7">
        <f t="shared" si="100"/>
        <v>8496.3799999999992</v>
      </c>
      <c r="CX117" s="7">
        <f t="shared" si="100"/>
        <v>8496.3799999999992</v>
      </c>
      <c r="CY117" s="7">
        <f t="shared" si="100"/>
        <v>8496.3799999999992</v>
      </c>
      <c r="CZ117" s="7">
        <f t="shared" si="100"/>
        <v>8496.3799999999992</v>
      </c>
      <c r="DA117" s="7">
        <f t="shared" si="100"/>
        <v>8496.3799999999992</v>
      </c>
      <c r="DB117" s="7">
        <f t="shared" si="100"/>
        <v>8496.3799999999992</v>
      </c>
      <c r="DC117" s="7">
        <f t="shared" si="100"/>
        <v>8496.3799999999992</v>
      </c>
      <c r="DD117" s="7">
        <f t="shared" si="100"/>
        <v>8496.3799999999992</v>
      </c>
      <c r="DE117" s="7">
        <f t="shared" si="100"/>
        <v>8496.3799999999992</v>
      </c>
      <c r="DF117" s="7">
        <f t="shared" si="100"/>
        <v>8496.3799999999992</v>
      </c>
      <c r="DG117" s="7">
        <f t="shared" si="100"/>
        <v>8496.3799999999992</v>
      </c>
      <c r="DH117" s="7">
        <f t="shared" si="100"/>
        <v>8496.3799999999992</v>
      </c>
      <c r="DI117" s="7">
        <f t="shared" si="100"/>
        <v>8496.3799999999992</v>
      </c>
      <c r="DJ117" s="7">
        <f t="shared" si="100"/>
        <v>8496.3799999999992</v>
      </c>
      <c r="DK117" s="7">
        <f t="shared" si="100"/>
        <v>8496.3799999999992</v>
      </c>
      <c r="DL117" s="7">
        <f t="shared" si="100"/>
        <v>8496.3799999999992</v>
      </c>
      <c r="DM117" s="7">
        <f t="shared" si="100"/>
        <v>8496.3799999999992</v>
      </c>
      <c r="DN117" s="7">
        <f t="shared" si="100"/>
        <v>8496.3799999999992</v>
      </c>
      <c r="DO117" s="7">
        <f t="shared" si="100"/>
        <v>8496.3799999999992</v>
      </c>
      <c r="DP117" s="7">
        <f t="shared" si="100"/>
        <v>8496.3799999999992</v>
      </c>
      <c r="DQ117" s="7">
        <f t="shared" si="100"/>
        <v>8496.3799999999992</v>
      </c>
      <c r="DR117" s="7">
        <f t="shared" si="100"/>
        <v>8496.3799999999992</v>
      </c>
      <c r="DS117" s="7">
        <f t="shared" si="100"/>
        <v>8496.3799999999992</v>
      </c>
      <c r="DT117" s="7">
        <f t="shared" si="100"/>
        <v>8496.3799999999992</v>
      </c>
      <c r="DU117" s="7">
        <f t="shared" si="100"/>
        <v>8496.3799999999992</v>
      </c>
      <c r="DV117" s="7">
        <f t="shared" si="100"/>
        <v>8496.3799999999992</v>
      </c>
      <c r="DW117" s="7">
        <f t="shared" si="100"/>
        <v>8496.3799999999992</v>
      </c>
      <c r="DX117" s="7">
        <f t="shared" si="100"/>
        <v>8496.3799999999992</v>
      </c>
      <c r="DY117" s="7">
        <f t="shared" si="100"/>
        <v>8496.3799999999992</v>
      </c>
      <c r="DZ117" s="7">
        <f t="shared" si="100"/>
        <v>8496.3799999999992</v>
      </c>
      <c r="EA117" s="7">
        <f t="shared" ref="EA117:FX117" si="101">+EA37</f>
        <v>8496.3799999999992</v>
      </c>
      <c r="EB117" s="7">
        <f t="shared" si="101"/>
        <v>8496.3799999999992</v>
      </c>
      <c r="EC117" s="7">
        <f t="shared" si="101"/>
        <v>8496.3799999999992</v>
      </c>
      <c r="ED117" s="7">
        <f t="shared" si="101"/>
        <v>8496.3799999999992</v>
      </c>
      <c r="EE117" s="7">
        <f t="shared" si="101"/>
        <v>8496.3799999999992</v>
      </c>
      <c r="EF117" s="7">
        <f t="shared" si="101"/>
        <v>8496.3799999999992</v>
      </c>
      <c r="EG117" s="7">
        <f t="shared" si="101"/>
        <v>8496.3799999999992</v>
      </c>
      <c r="EH117" s="7">
        <f t="shared" si="101"/>
        <v>8496.3799999999992</v>
      </c>
      <c r="EI117" s="7">
        <f t="shared" si="101"/>
        <v>8496.3799999999992</v>
      </c>
      <c r="EJ117" s="7">
        <f t="shared" si="101"/>
        <v>8496.3799999999992</v>
      </c>
      <c r="EK117" s="7">
        <f t="shared" si="101"/>
        <v>8496.3799999999992</v>
      </c>
      <c r="EL117" s="7">
        <f t="shared" si="101"/>
        <v>8496.3799999999992</v>
      </c>
      <c r="EM117" s="7">
        <f t="shared" si="101"/>
        <v>8496.3799999999992</v>
      </c>
      <c r="EN117" s="7">
        <f t="shared" si="101"/>
        <v>8496.3799999999992</v>
      </c>
      <c r="EO117" s="7">
        <f t="shared" si="101"/>
        <v>8496.3799999999992</v>
      </c>
      <c r="EP117" s="7">
        <f t="shared" si="101"/>
        <v>8496.3799999999992</v>
      </c>
      <c r="EQ117" s="7">
        <f t="shared" si="101"/>
        <v>8496.3799999999992</v>
      </c>
      <c r="ER117" s="7">
        <f t="shared" si="101"/>
        <v>8496.3799999999992</v>
      </c>
      <c r="ES117" s="7">
        <f t="shared" si="101"/>
        <v>8496.3799999999992</v>
      </c>
      <c r="ET117" s="7">
        <f t="shared" si="101"/>
        <v>8496.3799999999992</v>
      </c>
      <c r="EU117" s="7">
        <f t="shared" si="101"/>
        <v>8496.3799999999992</v>
      </c>
      <c r="EV117" s="7">
        <f t="shared" si="101"/>
        <v>8496.3799999999992</v>
      </c>
      <c r="EW117" s="7">
        <f t="shared" si="101"/>
        <v>8496.3799999999992</v>
      </c>
      <c r="EX117" s="7">
        <f t="shared" si="101"/>
        <v>8496.3799999999992</v>
      </c>
      <c r="EY117" s="7">
        <f t="shared" si="101"/>
        <v>8496.3799999999992</v>
      </c>
      <c r="EZ117" s="7">
        <f t="shared" si="101"/>
        <v>8496.3799999999992</v>
      </c>
      <c r="FA117" s="7">
        <f t="shared" si="101"/>
        <v>8496.3799999999992</v>
      </c>
      <c r="FB117" s="7">
        <f t="shared" si="101"/>
        <v>8496.3799999999992</v>
      </c>
      <c r="FC117" s="7">
        <f t="shared" si="101"/>
        <v>8496.3799999999992</v>
      </c>
      <c r="FD117" s="7">
        <f t="shared" si="101"/>
        <v>8496.3799999999992</v>
      </c>
      <c r="FE117" s="7">
        <f t="shared" si="101"/>
        <v>8496.3799999999992</v>
      </c>
      <c r="FF117" s="7">
        <f t="shared" si="101"/>
        <v>8496.3799999999992</v>
      </c>
      <c r="FG117" s="7">
        <f t="shared" si="101"/>
        <v>8496.3799999999992</v>
      </c>
      <c r="FH117" s="7">
        <f t="shared" si="101"/>
        <v>8496.3799999999992</v>
      </c>
      <c r="FI117" s="7">
        <f t="shared" si="101"/>
        <v>8496.3799999999992</v>
      </c>
      <c r="FJ117" s="7">
        <f t="shared" si="101"/>
        <v>8496.3799999999992</v>
      </c>
      <c r="FK117" s="7">
        <f t="shared" si="101"/>
        <v>8496.3799999999992</v>
      </c>
      <c r="FL117" s="7">
        <f t="shared" si="101"/>
        <v>8496.3799999999992</v>
      </c>
      <c r="FM117" s="7">
        <f t="shared" si="101"/>
        <v>8496.3799999999992</v>
      </c>
      <c r="FN117" s="7">
        <f t="shared" si="101"/>
        <v>8496.3799999999992</v>
      </c>
      <c r="FO117" s="7">
        <f t="shared" si="101"/>
        <v>8496.3799999999992</v>
      </c>
      <c r="FP117" s="7">
        <f t="shared" si="101"/>
        <v>8496.3799999999992</v>
      </c>
      <c r="FQ117" s="7">
        <f t="shared" si="101"/>
        <v>8496.3799999999992</v>
      </c>
      <c r="FR117" s="7">
        <f t="shared" si="101"/>
        <v>8496.3799999999992</v>
      </c>
      <c r="FS117" s="7">
        <f t="shared" si="101"/>
        <v>8496.3799999999992</v>
      </c>
      <c r="FT117" s="7">
        <f t="shared" si="101"/>
        <v>8496.3799999999992</v>
      </c>
      <c r="FU117" s="7">
        <f t="shared" si="101"/>
        <v>8496.3799999999992</v>
      </c>
      <c r="FV117" s="7">
        <f t="shared" si="101"/>
        <v>8496.3799999999992</v>
      </c>
      <c r="FW117" s="7">
        <f t="shared" si="101"/>
        <v>8496.3799999999992</v>
      </c>
      <c r="FX117" s="7">
        <f t="shared" si="101"/>
        <v>8496.3799999999992</v>
      </c>
      <c r="FY117" s="7"/>
      <c r="FZ117" s="7"/>
      <c r="GA117" s="62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</row>
    <row r="118" spans="1:204" x14ac:dyDescent="0.35">
      <c r="A118" s="6" t="s">
        <v>606</v>
      </c>
      <c r="B118" s="7" t="s">
        <v>607</v>
      </c>
      <c r="C118" s="33">
        <f t="shared" ref="C118:BN118" si="102">1-C111</f>
        <v>0.11560000000000004</v>
      </c>
      <c r="D118" s="33">
        <f t="shared" si="102"/>
        <v>9.4999999999999973E-2</v>
      </c>
      <c r="E118" s="33">
        <f t="shared" si="102"/>
        <v>0.11829999999999996</v>
      </c>
      <c r="F118" s="33">
        <f t="shared" si="102"/>
        <v>0.1008</v>
      </c>
      <c r="G118" s="33">
        <f t="shared" si="102"/>
        <v>0.14100000000000001</v>
      </c>
      <c r="H118" s="33">
        <f t="shared" si="102"/>
        <v>0.15459999999999996</v>
      </c>
      <c r="I118" s="33">
        <f t="shared" si="102"/>
        <v>0.11450000000000005</v>
      </c>
      <c r="J118" s="33">
        <f t="shared" si="102"/>
        <v>0.13790000000000002</v>
      </c>
      <c r="K118" s="33">
        <f t="shared" si="102"/>
        <v>0.18669999999999998</v>
      </c>
      <c r="L118" s="33">
        <f t="shared" si="102"/>
        <v>0.13739999999999997</v>
      </c>
      <c r="M118" s="33">
        <f t="shared" si="102"/>
        <v>0.15780000000000005</v>
      </c>
      <c r="N118" s="33">
        <f t="shared" si="102"/>
        <v>9.4999999999999973E-2</v>
      </c>
      <c r="O118" s="33">
        <f t="shared" si="102"/>
        <v>0.11009999999999998</v>
      </c>
      <c r="P118" s="33">
        <f t="shared" si="102"/>
        <v>0.18179999999999996</v>
      </c>
      <c r="Q118" s="33">
        <f t="shared" si="102"/>
        <v>9.4999999999999973E-2</v>
      </c>
      <c r="R118" s="33">
        <f t="shared" si="102"/>
        <v>0.11799999999999999</v>
      </c>
      <c r="S118" s="33">
        <f t="shared" si="102"/>
        <v>0.14039999999999997</v>
      </c>
      <c r="T118" s="33">
        <f t="shared" si="102"/>
        <v>0.19359999999999999</v>
      </c>
      <c r="U118" s="33">
        <f t="shared" si="102"/>
        <v>0.20069999999999999</v>
      </c>
      <c r="V118" s="33">
        <f t="shared" si="102"/>
        <v>0.18730000000000002</v>
      </c>
      <c r="W118" s="33">
        <f t="shared" si="102"/>
        <v>0.19059999999999999</v>
      </c>
      <c r="X118" s="33">
        <f t="shared" si="102"/>
        <v>0.20079999999999998</v>
      </c>
      <c r="Y118" s="33">
        <f t="shared" si="102"/>
        <v>0.15969999999999995</v>
      </c>
      <c r="Z118" s="33">
        <f t="shared" si="102"/>
        <v>0.18920000000000003</v>
      </c>
      <c r="AA118" s="33">
        <f t="shared" si="102"/>
        <v>9.4999999999999973E-2</v>
      </c>
      <c r="AB118" s="33">
        <f t="shared" si="102"/>
        <v>9.7300000000000053E-2</v>
      </c>
      <c r="AC118" s="33">
        <f t="shared" si="102"/>
        <v>0.16020000000000001</v>
      </c>
      <c r="AD118" s="33">
        <f t="shared" si="102"/>
        <v>0.14529999999999998</v>
      </c>
      <c r="AE118" s="33">
        <f t="shared" si="102"/>
        <v>0.19799999999999995</v>
      </c>
      <c r="AF118" s="33">
        <f t="shared" si="102"/>
        <v>0.19299999999999995</v>
      </c>
      <c r="AG118" s="33">
        <f t="shared" si="102"/>
        <v>0.17010000000000003</v>
      </c>
      <c r="AH118" s="33">
        <f t="shared" si="102"/>
        <v>0.15880000000000005</v>
      </c>
      <c r="AI118" s="33">
        <f t="shared" si="102"/>
        <v>0.1784</v>
      </c>
      <c r="AJ118" s="33">
        <f t="shared" si="102"/>
        <v>0.19340000000000002</v>
      </c>
      <c r="AK118" s="33">
        <f t="shared" si="102"/>
        <v>0.19310000000000005</v>
      </c>
      <c r="AL118" s="33">
        <f t="shared" si="102"/>
        <v>0.18600000000000005</v>
      </c>
      <c r="AM118" s="33">
        <f t="shared" si="102"/>
        <v>0.18020000000000003</v>
      </c>
      <c r="AN118" s="33">
        <f t="shared" si="102"/>
        <v>0.18389999999999995</v>
      </c>
      <c r="AO118" s="33">
        <f t="shared" si="102"/>
        <v>0.12660000000000005</v>
      </c>
      <c r="AP118" s="33">
        <f t="shared" si="102"/>
        <v>9.4999999999999973E-2</v>
      </c>
      <c r="AQ118" s="33">
        <f t="shared" si="102"/>
        <v>0.18879999999999997</v>
      </c>
      <c r="AR118" s="33">
        <f t="shared" si="102"/>
        <v>9.4999999999999973E-2</v>
      </c>
      <c r="AS118" s="33">
        <f t="shared" si="102"/>
        <v>0.11529999999999996</v>
      </c>
      <c r="AT118" s="33">
        <f t="shared" si="102"/>
        <v>0.13519999999999999</v>
      </c>
      <c r="AU118" s="33">
        <f t="shared" si="102"/>
        <v>0.1845</v>
      </c>
      <c r="AV118" s="33">
        <f t="shared" si="102"/>
        <v>0.18430000000000002</v>
      </c>
      <c r="AW118" s="33">
        <f t="shared" si="102"/>
        <v>0.18759999999999999</v>
      </c>
      <c r="AX118" s="33">
        <f t="shared" si="102"/>
        <v>0.19969999999999999</v>
      </c>
      <c r="AY118" s="33">
        <f t="shared" si="102"/>
        <v>0.17689999999999995</v>
      </c>
      <c r="AZ118" s="33">
        <f t="shared" si="102"/>
        <v>0.1109</v>
      </c>
      <c r="BA118" s="33">
        <f t="shared" si="102"/>
        <v>0.11370000000000002</v>
      </c>
      <c r="BB118" s="33">
        <f t="shared" si="102"/>
        <v>0.11519999999999997</v>
      </c>
      <c r="BC118" s="33">
        <f t="shared" si="102"/>
        <v>9.8799999999999999E-2</v>
      </c>
      <c r="BD118" s="33">
        <f t="shared" si="102"/>
        <v>0.13019999999999998</v>
      </c>
      <c r="BE118" s="33">
        <f t="shared" si="102"/>
        <v>0.15010000000000001</v>
      </c>
      <c r="BF118" s="33">
        <f t="shared" si="102"/>
        <v>9.8899999999999988E-2</v>
      </c>
      <c r="BG118" s="33">
        <f t="shared" si="102"/>
        <v>0.16120000000000001</v>
      </c>
      <c r="BH118" s="33">
        <f t="shared" si="102"/>
        <v>0.17079999999999995</v>
      </c>
      <c r="BI118" s="33">
        <f t="shared" si="102"/>
        <v>0.1875</v>
      </c>
      <c r="BJ118" s="33">
        <f t="shared" si="102"/>
        <v>0.1169</v>
      </c>
      <c r="BK118" s="33">
        <f t="shared" si="102"/>
        <v>9.4999999999999973E-2</v>
      </c>
      <c r="BL118" s="33">
        <f t="shared" si="102"/>
        <v>0.19779999999999998</v>
      </c>
      <c r="BM118" s="33">
        <f t="shared" si="102"/>
        <v>0.17710000000000004</v>
      </c>
      <c r="BN118" s="33">
        <f t="shared" si="102"/>
        <v>0.13239999999999996</v>
      </c>
      <c r="BO118" s="33">
        <f t="shared" ref="BO118:DZ118" si="103">1-BO111</f>
        <v>0.1492</v>
      </c>
      <c r="BP118" s="33">
        <f t="shared" si="103"/>
        <v>0.19310000000000005</v>
      </c>
      <c r="BQ118" s="33">
        <f t="shared" si="103"/>
        <v>0.11860000000000004</v>
      </c>
      <c r="BR118" s="33">
        <f t="shared" si="103"/>
        <v>0.12590000000000001</v>
      </c>
      <c r="BS118" s="33">
        <f t="shared" si="103"/>
        <v>0.15449999999999997</v>
      </c>
      <c r="BT118" s="33">
        <f t="shared" si="103"/>
        <v>0.17930000000000001</v>
      </c>
      <c r="BU118" s="33">
        <f t="shared" si="103"/>
        <v>0.17730000000000001</v>
      </c>
      <c r="BV118" s="33">
        <f t="shared" si="103"/>
        <v>0.15090000000000003</v>
      </c>
      <c r="BW118" s="33">
        <f t="shared" si="103"/>
        <v>0.13839999999999997</v>
      </c>
      <c r="BX118" s="33">
        <f t="shared" si="103"/>
        <v>0.1996</v>
      </c>
      <c r="BY118" s="33">
        <f t="shared" si="103"/>
        <v>0.17490000000000006</v>
      </c>
      <c r="BZ118" s="33">
        <f t="shared" si="103"/>
        <v>0.19099999999999995</v>
      </c>
      <c r="CA118" s="33">
        <f t="shared" si="103"/>
        <v>0.19440000000000002</v>
      </c>
      <c r="CB118" s="33">
        <f t="shared" si="103"/>
        <v>9.4999999999999973E-2</v>
      </c>
      <c r="CC118" s="33">
        <f t="shared" si="103"/>
        <v>0.19199999999999995</v>
      </c>
      <c r="CD118" s="33">
        <f t="shared" si="103"/>
        <v>0.1905</v>
      </c>
      <c r="CE118" s="33">
        <f t="shared" si="103"/>
        <v>0.19430000000000003</v>
      </c>
      <c r="CF118" s="33">
        <f t="shared" si="103"/>
        <v>0.1966</v>
      </c>
      <c r="CG118" s="33">
        <f t="shared" si="103"/>
        <v>0.19110000000000005</v>
      </c>
      <c r="CH118" s="33">
        <f t="shared" si="103"/>
        <v>0.1976</v>
      </c>
      <c r="CI118" s="33">
        <f t="shared" si="103"/>
        <v>0.16749999999999998</v>
      </c>
      <c r="CJ118" s="33">
        <f t="shared" si="103"/>
        <v>0.1613</v>
      </c>
      <c r="CK118" s="33">
        <f t="shared" si="103"/>
        <v>0.12</v>
      </c>
      <c r="CL118" s="33">
        <f t="shared" si="103"/>
        <v>0.14939999999999998</v>
      </c>
      <c r="CM118" s="33">
        <f t="shared" si="103"/>
        <v>0.16639999999999999</v>
      </c>
      <c r="CN118" s="33">
        <f t="shared" si="103"/>
        <v>9.4999999999999973E-2</v>
      </c>
      <c r="CO118" s="33">
        <f t="shared" si="103"/>
        <v>0.1089</v>
      </c>
      <c r="CP118" s="33">
        <f t="shared" si="103"/>
        <v>0.15900000000000003</v>
      </c>
      <c r="CQ118" s="33">
        <f t="shared" si="103"/>
        <v>0.16510000000000002</v>
      </c>
      <c r="CR118" s="33">
        <f t="shared" si="103"/>
        <v>0.18910000000000005</v>
      </c>
      <c r="CS118" s="33">
        <f t="shared" si="103"/>
        <v>0.18469999999999998</v>
      </c>
      <c r="CT118" s="33">
        <f t="shared" si="103"/>
        <v>0.19730000000000003</v>
      </c>
      <c r="CU118" s="33">
        <f t="shared" si="103"/>
        <v>0.17800000000000005</v>
      </c>
      <c r="CV118" s="33">
        <f t="shared" si="103"/>
        <v>0.20079999999999998</v>
      </c>
      <c r="CW118" s="33">
        <f t="shared" si="103"/>
        <v>0.19079999999999997</v>
      </c>
      <c r="CX118" s="33">
        <f t="shared" si="103"/>
        <v>0.17479999999999996</v>
      </c>
      <c r="CY118" s="33">
        <f t="shared" si="103"/>
        <v>0.20079999999999998</v>
      </c>
      <c r="CZ118" s="33">
        <f t="shared" si="103"/>
        <v>0.13919999999999999</v>
      </c>
      <c r="DA118" s="33">
        <f t="shared" si="103"/>
        <v>0.19120000000000004</v>
      </c>
      <c r="DB118" s="33">
        <f t="shared" si="103"/>
        <v>0.1835</v>
      </c>
      <c r="DC118" s="33">
        <f t="shared" si="103"/>
        <v>0.19230000000000003</v>
      </c>
      <c r="DD118" s="33">
        <f t="shared" si="103"/>
        <v>0.19399999999999995</v>
      </c>
      <c r="DE118" s="33">
        <f t="shared" si="103"/>
        <v>0.18489999999999995</v>
      </c>
      <c r="DF118" s="33">
        <f t="shared" si="103"/>
        <v>0.10299999999999998</v>
      </c>
      <c r="DG118" s="33">
        <f t="shared" si="103"/>
        <v>0.19730000000000003</v>
      </c>
      <c r="DH118" s="33">
        <f t="shared" si="103"/>
        <v>0.1391</v>
      </c>
      <c r="DI118" s="33">
        <f t="shared" si="103"/>
        <v>0.13600000000000001</v>
      </c>
      <c r="DJ118" s="33">
        <f t="shared" si="103"/>
        <v>0.16930000000000001</v>
      </c>
      <c r="DK118" s="33">
        <f t="shared" si="103"/>
        <v>0.17359999999999998</v>
      </c>
      <c r="DL118" s="33">
        <f t="shared" si="103"/>
        <v>0.11980000000000002</v>
      </c>
      <c r="DM118" s="33">
        <f t="shared" si="103"/>
        <v>0.18910000000000005</v>
      </c>
      <c r="DN118" s="33">
        <f t="shared" si="103"/>
        <v>0.1482</v>
      </c>
      <c r="DO118" s="33">
        <f t="shared" si="103"/>
        <v>0.13219999999999998</v>
      </c>
      <c r="DP118" s="33">
        <f t="shared" si="103"/>
        <v>0.19130000000000003</v>
      </c>
      <c r="DQ118" s="33">
        <f t="shared" si="103"/>
        <v>0.16320000000000001</v>
      </c>
      <c r="DR118" s="33">
        <f t="shared" si="103"/>
        <v>0.14739999999999998</v>
      </c>
      <c r="DS118" s="33">
        <f t="shared" si="103"/>
        <v>0.16930000000000001</v>
      </c>
      <c r="DT118" s="33">
        <f t="shared" si="103"/>
        <v>0.19279999999999997</v>
      </c>
      <c r="DU118" s="33">
        <f t="shared" si="103"/>
        <v>0.18089999999999995</v>
      </c>
      <c r="DV118" s="33">
        <f t="shared" si="103"/>
        <v>0.19030000000000002</v>
      </c>
      <c r="DW118" s="33">
        <f t="shared" si="103"/>
        <v>0.18430000000000002</v>
      </c>
      <c r="DX118" s="33">
        <f t="shared" si="103"/>
        <v>0.19350000000000001</v>
      </c>
      <c r="DY118" s="33">
        <f t="shared" si="103"/>
        <v>0.1845</v>
      </c>
      <c r="DZ118" s="33">
        <f t="shared" si="103"/>
        <v>0.16690000000000005</v>
      </c>
      <c r="EA118" s="33">
        <f t="shared" ref="EA118:FX118" si="104">1-EA111</f>
        <v>0.17259999999999998</v>
      </c>
      <c r="EB118" s="33">
        <f t="shared" si="104"/>
        <v>0.17149999999999999</v>
      </c>
      <c r="EC118" s="33">
        <f t="shared" si="104"/>
        <v>0.18500000000000005</v>
      </c>
      <c r="ED118" s="33">
        <f t="shared" si="104"/>
        <v>0.14070000000000005</v>
      </c>
      <c r="EE118" s="33">
        <f t="shared" si="104"/>
        <v>0.19179999999999997</v>
      </c>
      <c r="EF118" s="33">
        <f t="shared" si="104"/>
        <v>0.14549999999999996</v>
      </c>
      <c r="EG118" s="33">
        <f t="shared" si="104"/>
        <v>0.18799999999999994</v>
      </c>
      <c r="EH118" s="33">
        <f t="shared" si="104"/>
        <v>0.18810000000000004</v>
      </c>
      <c r="EI118" s="33">
        <f t="shared" si="104"/>
        <v>0.10919999999999996</v>
      </c>
      <c r="EJ118" s="33">
        <f t="shared" si="104"/>
        <v>0.11270000000000002</v>
      </c>
      <c r="EK118" s="33">
        <f t="shared" si="104"/>
        <v>0.16790000000000005</v>
      </c>
      <c r="EL118" s="33">
        <f t="shared" si="104"/>
        <v>0.1744</v>
      </c>
      <c r="EM118" s="33">
        <f t="shared" si="104"/>
        <v>0.1794</v>
      </c>
      <c r="EN118" s="33">
        <f t="shared" si="104"/>
        <v>0.15869999999999995</v>
      </c>
      <c r="EO118" s="33">
        <f t="shared" si="104"/>
        <v>0.18389999999999995</v>
      </c>
      <c r="EP118" s="33">
        <f t="shared" si="104"/>
        <v>0.17720000000000002</v>
      </c>
      <c r="EQ118" s="33">
        <f t="shared" si="104"/>
        <v>0.1351</v>
      </c>
      <c r="ER118" s="33">
        <f t="shared" si="104"/>
        <v>0.18379999999999996</v>
      </c>
      <c r="ES118" s="33">
        <f t="shared" si="104"/>
        <v>0.19240000000000002</v>
      </c>
      <c r="ET118" s="33">
        <f t="shared" si="104"/>
        <v>0.19179999999999997</v>
      </c>
      <c r="EU118" s="33">
        <f t="shared" si="104"/>
        <v>0.17130000000000001</v>
      </c>
      <c r="EV118" s="33">
        <f t="shared" si="104"/>
        <v>0.19889999999999997</v>
      </c>
      <c r="EW118" s="33">
        <f t="shared" si="104"/>
        <v>0.16310000000000002</v>
      </c>
      <c r="EX118" s="33">
        <f t="shared" si="104"/>
        <v>0.19320000000000004</v>
      </c>
      <c r="EY118" s="33">
        <f t="shared" si="104"/>
        <v>0.16490000000000005</v>
      </c>
      <c r="EZ118" s="33">
        <f t="shared" si="104"/>
        <v>0.19579999999999997</v>
      </c>
      <c r="FA118" s="33">
        <f t="shared" si="104"/>
        <v>0.13109999999999999</v>
      </c>
      <c r="FB118" s="33">
        <f t="shared" si="104"/>
        <v>0.18510000000000004</v>
      </c>
      <c r="FC118" s="33">
        <f t="shared" si="104"/>
        <v>0.13859999999999995</v>
      </c>
      <c r="FD118" s="33">
        <f t="shared" si="104"/>
        <v>0.17810000000000004</v>
      </c>
      <c r="FE118" s="33">
        <f t="shared" si="104"/>
        <v>0.1986</v>
      </c>
      <c r="FF118" s="33">
        <f t="shared" si="104"/>
        <v>0.1915</v>
      </c>
      <c r="FG118" s="33">
        <f t="shared" si="104"/>
        <v>0.19589999999999996</v>
      </c>
      <c r="FH118" s="33">
        <f t="shared" si="104"/>
        <v>0.19950000000000001</v>
      </c>
      <c r="FI118" s="33">
        <f t="shared" si="104"/>
        <v>0.13970000000000005</v>
      </c>
      <c r="FJ118" s="33">
        <f t="shared" si="104"/>
        <v>0.13819999999999999</v>
      </c>
      <c r="FK118" s="33">
        <f t="shared" si="104"/>
        <v>0.13549999999999995</v>
      </c>
      <c r="FL118" s="33">
        <f t="shared" si="104"/>
        <v>0.11450000000000005</v>
      </c>
      <c r="FM118" s="33">
        <f t="shared" si="104"/>
        <v>0.129</v>
      </c>
      <c r="FN118" s="33">
        <f t="shared" si="104"/>
        <v>0.10199999999999998</v>
      </c>
      <c r="FO118" s="33">
        <f t="shared" si="104"/>
        <v>0.15529999999999999</v>
      </c>
      <c r="FP118" s="33">
        <f t="shared" si="104"/>
        <v>0.13700000000000001</v>
      </c>
      <c r="FQ118" s="33">
        <f t="shared" si="104"/>
        <v>0.15849999999999997</v>
      </c>
      <c r="FR118" s="33">
        <f t="shared" si="104"/>
        <v>0.19320000000000004</v>
      </c>
      <c r="FS118" s="33">
        <f t="shared" si="104"/>
        <v>0.1925</v>
      </c>
      <c r="FT118" s="33">
        <f t="shared" si="104"/>
        <v>0.20020000000000004</v>
      </c>
      <c r="FU118" s="33">
        <f t="shared" si="104"/>
        <v>0.16390000000000005</v>
      </c>
      <c r="FV118" s="33">
        <f t="shared" si="104"/>
        <v>0.16479999999999995</v>
      </c>
      <c r="FW118" s="33">
        <f t="shared" si="104"/>
        <v>0.19379999999999997</v>
      </c>
      <c r="FX118" s="33">
        <f t="shared" si="104"/>
        <v>0.20030000000000003</v>
      </c>
      <c r="FY118" s="33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</row>
    <row r="119" spans="1:204" x14ac:dyDescent="0.35">
      <c r="A119" s="6" t="s">
        <v>608</v>
      </c>
      <c r="B119" s="7" t="s">
        <v>609</v>
      </c>
      <c r="C119" s="33">
        <f t="shared" ref="C119:BN119" si="105">C109</f>
        <v>1.0297000000000001</v>
      </c>
      <c r="D119" s="33">
        <f t="shared" si="105"/>
        <v>1.0297000000000001</v>
      </c>
      <c r="E119" s="33">
        <f t="shared" si="105"/>
        <v>1.0297000000000001</v>
      </c>
      <c r="F119" s="33">
        <f t="shared" si="105"/>
        <v>1.0297000000000001</v>
      </c>
      <c r="G119" s="33">
        <f t="shared" si="105"/>
        <v>1.0932999999999999</v>
      </c>
      <c r="H119" s="33">
        <f t="shared" si="105"/>
        <v>1.1169</v>
      </c>
      <c r="I119" s="33">
        <f t="shared" si="105"/>
        <v>1.0297000000000001</v>
      </c>
      <c r="J119" s="33">
        <f t="shared" si="105"/>
        <v>1.0636000000000001</v>
      </c>
      <c r="K119" s="33">
        <f t="shared" si="105"/>
        <v>1.5683</v>
      </c>
      <c r="L119" s="33">
        <f t="shared" si="105"/>
        <v>1.0587</v>
      </c>
      <c r="M119" s="33">
        <f t="shared" si="105"/>
        <v>1.1252</v>
      </c>
      <c r="N119" s="33">
        <f t="shared" si="105"/>
        <v>1.0297000000000001</v>
      </c>
      <c r="O119" s="33">
        <f t="shared" si="105"/>
        <v>1.0297000000000001</v>
      </c>
      <c r="P119" s="33">
        <f t="shared" si="105"/>
        <v>1.4265000000000001</v>
      </c>
      <c r="Q119" s="33">
        <f t="shared" si="105"/>
        <v>1.0297000000000001</v>
      </c>
      <c r="R119" s="33">
        <f t="shared" si="105"/>
        <v>1.0297000000000001</v>
      </c>
      <c r="S119" s="33">
        <f t="shared" si="105"/>
        <v>1.0903</v>
      </c>
      <c r="T119" s="33">
        <f t="shared" si="105"/>
        <v>1.9715</v>
      </c>
      <c r="U119" s="33">
        <f t="shared" si="105"/>
        <v>2.3894000000000002</v>
      </c>
      <c r="V119" s="33">
        <f t="shared" si="105"/>
        <v>1.6035999999999999</v>
      </c>
      <c r="W119" s="33">
        <f t="shared" si="105"/>
        <v>1.7981</v>
      </c>
      <c r="X119" s="33">
        <f t="shared" si="105"/>
        <v>2.3957999999999999</v>
      </c>
      <c r="Y119" s="33">
        <f t="shared" si="105"/>
        <v>1.1375999999999999</v>
      </c>
      <c r="Z119" s="33">
        <f t="shared" si="105"/>
        <v>1.7169000000000001</v>
      </c>
      <c r="AA119" s="33">
        <f t="shared" si="105"/>
        <v>1.0297000000000001</v>
      </c>
      <c r="AB119" s="33">
        <f t="shared" si="105"/>
        <v>1.0297000000000001</v>
      </c>
      <c r="AC119" s="33">
        <f t="shared" si="105"/>
        <v>1.141</v>
      </c>
      <c r="AD119" s="33">
        <f t="shared" si="105"/>
        <v>1.1008</v>
      </c>
      <c r="AE119" s="33">
        <f t="shared" si="105"/>
        <v>2.2303000000000002</v>
      </c>
      <c r="AF119" s="33">
        <f t="shared" si="105"/>
        <v>1.9369000000000001</v>
      </c>
      <c r="AG119" s="33">
        <f t="shared" si="105"/>
        <v>1.2069000000000001</v>
      </c>
      <c r="AH119" s="33">
        <f t="shared" si="105"/>
        <v>1.1316999999999999</v>
      </c>
      <c r="AI119" s="33">
        <f t="shared" si="105"/>
        <v>1.3374999999999999</v>
      </c>
      <c r="AJ119" s="33">
        <f t="shared" si="105"/>
        <v>1.9595</v>
      </c>
      <c r="AK119" s="33">
        <f t="shared" si="105"/>
        <v>1.9429000000000001</v>
      </c>
      <c r="AL119" s="33">
        <f t="shared" si="105"/>
        <v>1.5356000000000001</v>
      </c>
      <c r="AM119" s="33">
        <f t="shared" si="105"/>
        <v>1.3849</v>
      </c>
      <c r="AN119" s="33">
        <f t="shared" si="105"/>
        <v>1.4814000000000001</v>
      </c>
      <c r="AO119" s="33">
        <f t="shared" si="105"/>
        <v>1.0327999999999999</v>
      </c>
      <c r="AP119" s="33">
        <f t="shared" si="105"/>
        <v>1.0297000000000001</v>
      </c>
      <c r="AQ119" s="33">
        <f t="shared" si="105"/>
        <v>1.6894</v>
      </c>
      <c r="AR119" s="33">
        <f t="shared" si="105"/>
        <v>1.0297000000000001</v>
      </c>
      <c r="AS119" s="33">
        <f t="shared" si="105"/>
        <v>1.0297000000000001</v>
      </c>
      <c r="AT119" s="33">
        <f t="shared" si="105"/>
        <v>1.0484</v>
      </c>
      <c r="AU119" s="33">
        <f t="shared" si="105"/>
        <v>1.4962</v>
      </c>
      <c r="AV119" s="33">
        <f t="shared" si="105"/>
        <v>1.4927999999999999</v>
      </c>
      <c r="AW119" s="33">
        <f t="shared" si="105"/>
        <v>1.6216999999999999</v>
      </c>
      <c r="AX119" s="33">
        <f t="shared" si="105"/>
        <v>2.3344999999999998</v>
      </c>
      <c r="AY119" s="33">
        <f t="shared" si="105"/>
        <v>1.2968</v>
      </c>
      <c r="AZ119" s="33">
        <f t="shared" si="105"/>
        <v>1.0297000000000001</v>
      </c>
      <c r="BA119" s="33">
        <f t="shared" si="105"/>
        <v>1.0297000000000001</v>
      </c>
      <c r="BB119" s="33">
        <f t="shared" si="105"/>
        <v>1.0297000000000001</v>
      </c>
      <c r="BC119" s="33">
        <f t="shared" si="105"/>
        <v>1.0297000000000001</v>
      </c>
      <c r="BD119" s="33">
        <f t="shared" si="105"/>
        <v>1.0362</v>
      </c>
      <c r="BE119" s="33">
        <f t="shared" si="105"/>
        <v>1.109</v>
      </c>
      <c r="BF119" s="33">
        <f t="shared" si="105"/>
        <v>1.0297000000000001</v>
      </c>
      <c r="BG119" s="33">
        <f t="shared" si="105"/>
        <v>1.1476999999999999</v>
      </c>
      <c r="BH119" s="33">
        <f t="shared" si="105"/>
        <v>1.2115</v>
      </c>
      <c r="BI119" s="33">
        <f t="shared" si="105"/>
        <v>1.6168</v>
      </c>
      <c r="BJ119" s="33">
        <f t="shared" si="105"/>
        <v>1.0297000000000001</v>
      </c>
      <c r="BK119" s="33">
        <f t="shared" si="105"/>
        <v>1.0297000000000001</v>
      </c>
      <c r="BL119" s="33">
        <f t="shared" si="105"/>
        <v>2.2202000000000002</v>
      </c>
      <c r="BM119" s="33">
        <f t="shared" si="105"/>
        <v>1.304</v>
      </c>
      <c r="BN119" s="33">
        <f t="shared" si="105"/>
        <v>1.0408999999999999</v>
      </c>
      <c r="BO119" s="33">
        <f t="shared" ref="BO119:DZ119" si="106">BO109</f>
        <v>1.1074999999999999</v>
      </c>
      <c r="BP119" s="33">
        <f t="shared" si="106"/>
        <v>1.9459</v>
      </c>
      <c r="BQ119" s="33">
        <f t="shared" si="106"/>
        <v>1.0297000000000001</v>
      </c>
      <c r="BR119" s="33">
        <f t="shared" si="106"/>
        <v>1.0321</v>
      </c>
      <c r="BS119" s="33">
        <f t="shared" si="106"/>
        <v>1.1167</v>
      </c>
      <c r="BT119" s="33">
        <f t="shared" si="106"/>
        <v>1.36</v>
      </c>
      <c r="BU119" s="33">
        <f t="shared" si="106"/>
        <v>1.3089999999999999</v>
      </c>
      <c r="BV119" s="33">
        <f t="shared" si="106"/>
        <v>1.1104000000000001</v>
      </c>
      <c r="BW119" s="33">
        <f t="shared" si="106"/>
        <v>1.0694999999999999</v>
      </c>
      <c r="BX119" s="33">
        <f t="shared" si="106"/>
        <v>2.3235999999999999</v>
      </c>
      <c r="BY119" s="33">
        <f t="shared" si="106"/>
        <v>1.3221000000000001</v>
      </c>
      <c r="BZ119" s="33">
        <f t="shared" si="106"/>
        <v>1.8177000000000001</v>
      </c>
      <c r="CA119" s="33">
        <f t="shared" si="106"/>
        <v>2.0173999999999999</v>
      </c>
      <c r="CB119" s="33">
        <f t="shared" si="106"/>
        <v>1.0297000000000001</v>
      </c>
      <c r="CC119" s="33">
        <f t="shared" si="106"/>
        <v>1.8767</v>
      </c>
      <c r="CD119" s="33">
        <f t="shared" si="106"/>
        <v>1.7890999999999999</v>
      </c>
      <c r="CE119" s="33">
        <f t="shared" si="106"/>
        <v>2.0129000000000001</v>
      </c>
      <c r="CF119" s="33">
        <f t="shared" si="106"/>
        <v>2.1516999999999999</v>
      </c>
      <c r="CG119" s="33">
        <f t="shared" si="106"/>
        <v>1.8259000000000001</v>
      </c>
      <c r="CH119" s="33">
        <f t="shared" si="106"/>
        <v>2.2069999999999999</v>
      </c>
      <c r="CI119" s="33">
        <f t="shared" si="106"/>
        <v>1.1894</v>
      </c>
      <c r="CJ119" s="33">
        <f t="shared" si="106"/>
        <v>1.1483000000000001</v>
      </c>
      <c r="CK119" s="33">
        <f t="shared" si="106"/>
        <v>1.0297000000000001</v>
      </c>
      <c r="CL119" s="33">
        <f t="shared" si="106"/>
        <v>1.1077999999999999</v>
      </c>
      <c r="CM119" s="33">
        <f t="shared" si="106"/>
        <v>1.1820999999999999</v>
      </c>
      <c r="CN119" s="33">
        <f t="shared" si="106"/>
        <v>1.0297000000000001</v>
      </c>
      <c r="CO119" s="33">
        <f t="shared" si="106"/>
        <v>1.0297000000000001</v>
      </c>
      <c r="CP119" s="33">
        <f t="shared" si="106"/>
        <v>1.1329</v>
      </c>
      <c r="CQ119" s="33">
        <f t="shared" si="106"/>
        <v>1.1738</v>
      </c>
      <c r="CR119" s="33">
        <f t="shared" si="106"/>
        <v>1.7067000000000001</v>
      </c>
      <c r="CS119" s="33">
        <f t="shared" si="106"/>
        <v>1.5026999999999999</v>
      </c>
      <c r="CT119" s="33">
        <f t="shared" si="106"/>
        <v>2.1934</v>
      </c>
      <c r="CU119" s="33">
        <f t="shared" si="106"/>
        <v>1.3268</v>
      </c>
      <c r="CV119" s="33">
        <f t="shared" si="106"/>
        <v>2.3957999999999999</v>
      </c>
      <c r="CW119" s="33">
        <f t="shared" si="106"/>
        <v>1.8089999999999999</v>
      </c>
      <c r="CX119" s="33">
        <f t="shared" si="106"/>
        <v>1.2378</v>
      </c>
      <c r="CY119" s="33">
        <f t="shared" si="106"/>
        <v>2.3957999999999999</v>
      </c>
      <c r="CZ119" s="33">
        <f t="shared" si="106"/>
        <v>1.0774999999999999</v>
      </c>
      <c r="DA119" s="33">
        <f t="shared" si="106"/>
        <v>1.8334999999999999</v>
      </c>
      <c r="DB119" s="33">
        <f t="shared" si="106"/>
        <v>1.4710000000000001</v>
      </c>
      <c r="DC119" s="33">
        <f t="shared" si="106"/>
        <v>1.8955</v>
      </c>
      <c r="DD119" s="33">
        <f t="shared" si="106"/>
        <v>1.9971000000000001</v>
      </c>
      <c r="DE119" s="33">
        <f t="shared" si="106"/>
        <v>1.5088999999999999</v>
      </c>
      <c r="DF119" s="33">
        <f t="shared" si="106"/>
        <v>1.0297000000000001</v>
      </c>
      <c r="DG119" s="33">
        <f t="shared" si="106"/>
        <v>2.1926999999999999</v>
      </c>
      <c r="DH119" s="33">
        <f t="shared" si="106"/>
        <v>1.0766</v>
      </c>
      <c r="DI119" s="33">
        <f t="shared" si="106"/>
        <v>1.0507</v>
      </c>
      <c r="DJ119" s="33">
        <f t="shared" si="106"/>
        <v>1.2013</v>
      </c>
      <c r="DK119" s="33">
        <f t="shared" si="106"/>
        <v>1.2301</v>
      </c>
      <c r="DL119" s="33">
        <f t="shared" si="106"/>
        <v>1.0297000000000001</v>
      </c>
      <c r="DM119" s="33">
        <f t="shared" si="106"/>
        <v>1.7081999999999999</v>
      </c>
      <c r="DN119" s="33">
        <f t="shared" si="106"/>
        <v>1.1056999999999999</v>
      </c>
      <c r="DO119" s="33">
        <f t="shared" si="106"/>
        <v>1.0402</v>
      </c>
      <c r="DP119" s="33">
        <f t="shared" si="106"/>
        <v>1.8380000000000001</v>
      </c>
      <c r="DQ119" s="33">
        <f t="shared" si="106"/>
        <v>1.1613</v>
      </c>
      <c r="DR119" s="33">
        <f t="shared" si="106"/>
        <v>1.1044</v>
      </c>
      <c r="DS119" s="33">
        <f t="shared" si="106"/>
        <v>1.2014</v>
      </c>
      <c r="DT119" s="33">
        <f t="shared" si="106"/>
        <v>1.9256</v>
      </c>
      <c r="DU119" s="33">
        <f t="shared" si="106"/>
        <v>1.403</v>
      </c>
      <c r="DV119" s="33">
        <f t="shared" si="106"/>
        <v>1.7788999999999999</v>
      </c>
      <c r="DW119" s="33">
        <f t="shared" si="106"/>
        <v>1.4924999999999999</v>
      </c>
      <c r="DX119" s="33">
        <f t="shared" si="106"/>
        <v>1.9661999999999999</v>
      </c>
      <c r="DY119" s="33">
        <f t="shared" si="106"/>
        <v>1.4964999999999999</v>
      </c>
      <c r="DZ119" s="33">
        <f t="shared" si="106"/>
        <v>1.1855</v>
      </c>
      <c r="EA119" s="33">
        <f t="shared" ref="EA119:FX119" si="107">EA109</f>
        <v>1.2236</v>
      </c>
      <c r="EB119" s="33">
        <f t="shared" si="107"/>
        <v>1.2158</v>
      </c>
      <c r="EC119" s="33">
        <f t="shared" si="107"/>
        <v>1.5103</v>
      </c>
      <c r="ED119" s="33">
        <f t="shared" si="107"/>
        <v>1.0927</v>
      </c>
      <c r="EE119" s="33">
        <f t="shared" si="107"/>
        <v>1.8684000000000001</v>
      </c>
      <c r="EF119" s="33">
        <f t="shared" si="107"/>
        <v>1.1012</v>
      </c>
      <c r="EG119" s="33">
        <f t="shared" si="107"/>
        <v>1.6438999999999999</v>
      </c>
      <c r="EH119" s="33">
        <f t="shared" si="107"/>
        <v>1.651</v>
      </c>
      <c r="EI119" s="33">
        <f t="shared" si="107"/>
        <v>1.0297000000000001</v>
      </c>
      <c r="EJ119" s="33">
        <f t="shared" si="107"/>
        <v>1.0297000000000001</v>
      </c>
      <c r="EK119" s="33">
        <f t="shared" si="107"/>
        <v>1.1923999999999999</v>
      </c>
      <c r="EL119" s="33">
        <f t="shared" si="107"/>
        <v>1.2353000000000001</v>
      </c>
      <c r="EM119" s="33">
        <f t="shared" si="107"/>
        <v>1.3629</v>
      </c>
      <c r="EN119" s="33">
        <f t="shared" si="107"/>
        <v>1.1312</v>
      </c>
      <c r="EO119" s="33">
        <f t="shared" si="107"/>
        <v>1.4816</v>
      </c>
      <c r="EP119" s="33">
        <f t="shared" si="107"/>
        <v>1.3045</v>
      </c>
      <c r="EQ119" s="33">
        <f t="shared" si="107"/>
        <v>1.0483</v>
      </c>
      <c r="ER119" s="33">
        <f t="shared" si="107"/>
        <v>1.4785999999999999</v>
      </c>
      <c r="ES119" s="33">
        <f t="shared" si="107"/>
        <v>1.9015</v>
      </c>
      <c r="ET119" s="33">
        <f t="shared" si="107"/>
        <v>2.0775999999999999</v>
      </c>
      <c r="EU119" s="33">
        <f t="shared" si="107"/>
        <v>1.2146999999999999</v>
      </c>
      <c r="EV119" s="33">
        <f t="shared" si="107"/>
        <v>2.2875000000000001</v>
      </c>
      <c r="EW119" s="33">
        <f t="shared" si="107"/>
        <v>1.1601999999999999</v>
      </c>
      <c r="EX119" s="33">
        <f t="shared" si="107"/>
        <v>1.9471000000000001</v>
      </c>
      <c r="EY119" s="33">
        <f t="shared" si="107"/>
        <v>1.1726000000000001</v>
      </c>
      <c r="EZ119" s="33">
        <f t="shared" si="107"/>
        <v>2.1004999999999998</v>
      </c>
      <c r="FA119" s="33">
        <f t="shared" si="107"/>
        <v>1.0374000000000001</v>
      </c>
      <c r="FB119" s="33">
        <f t="shared" si="107"/>
        <v>1.5129999999999999</v>
      </c>
      <c r="FC119" s="33">
        <f t="shared" si="107"/>
        <v>1.071</v>
      </c>
      <c r="FD119" s="33">
        <f t="shared" si="107"/>
        <v>1.3286</v>
      </c>
      <c r="FE119" s="33">
        <f t="shared" si="107"/>
        <v>2.2702</v>
      </c>
      <c r="FF119" s="33">
        <f t="shared" si="107"/>
        <v>1.8489</v>
      </c>
      <c r="FG119" s="33">
        <f t="shared" si="107"/>
        <v>2.1069</v>
      </c>
      <c r="FH119" s="33">
        <f t="shared" si="107"/>
        <v>2.3216999999999999</v>
      </c>
      <c r="FI119" s="33">
        <f t="shared" si="107"/>
        <v>1.0831</v>
      </c>
      <c r="FJ119" s="33">
        <f t="shared" si="107"/>
        <v>1.0672999999999999</v>
      </c>
      <c r="FK119" s="33">
        <f t="shared" si="107"/>
        <v>1.0495000000000001</v>
      </c>
      <c r="FL119" s="33">
        <f t="shared" si="107"/>
        <v>1.0297000000000001</v>
      </c>
      <c r="FM119" s="33">
        <f t="shared" si="107"/>
        <v>1.0349999999999999</v>
      </c>
      <c r="FN119" s="33">
        <f t="shared" si="107"/>
        <v>1.0297000000000001</v>
      </c>
      <c r="FO119" s="33">
        <f t="shared" si="107"/>
        <v>1.1182000000000001</v>
      </c>
      <c r="FP119" s="33">
        <f t="shared" si="107"/>
        <v>1.054</v>
      </c>
      <c r="FQ119" s="33">
        <f t="shared" si="107"/>
        <v>1.1297999999999999</v>
      </c>
      <c r="FR119" s="33">
        <f t="shared" si="107"/>
        <v>1.9467000000000001</v>
      </c>
      <c r="FS119" s="33">
        <f t="shared" si="107"/>
        <v>1.9072</v>
      </c>
      <c r="FT119" s="33">
        <f t="shared" si="107"/>
        <v>2.3620000000000001</v>
      </c>
      <c r="FU119" s="33">
        <f t="shared" si="107"/>
        <v>1.1654</v>
      </c>
      <c r="FV119" s="33">
        <f t="shared" si="107"/>
        <v>1.1716</v>
      </c>
      <c r="FW119" s="33">
        <f t="shared" si="107"/>
        <v>1.9851000000000001</v>
      </c>
      <c r="FX119" s="33">
        <f t="shared" si="107"/>
        <v>2.3687</v>
      </c>
      <c r="FY119" s="84"/>
      <c r="FZ119" s="33">
        <f>SUM(C119:FX119)</f>
        <v>253.77889999999994</v>
      </c>
      <c r="GA119" s="7"/>
      <c r="GB119" s="33"/>
      <c r="GC119" s="33"/>
      <c r="GD119" s="33"/>
      <c r="GE119" s="33"/>
      <c r="GF119" s="33"/>
      <c r="GG119" s="7"/>
      <c r="GH119" s="7"/>
      <c r="GI119" s="7"/>
      <c r="GJ119" s="7"/>
      <c r="GK119" s="7"/>
      <c r="GL119" s="7"/>
      <c r="GM119" s="7"/>
    </row>
    <row r="120" spans="1:204" x14ac:dyDescent="0.35">
      <c r="A120" s="6" t="s">
        <v>610</v>
      </c>
      <c r="B120" s="7" t="s">
        <v>597</v>
      </c>
      <c r="C120" s="62">
        <f>((C114*C115*C116)+(C118*C117))*C119</f>
        <v>10489.630773489142</v>
      </c>
      <c r="D120" s="62">
        <f t="shared" ref="D120:BO120" si="108">ROUND(((D114*D115*D116)+(D118*D117))*D119,8)</f>
        <v>10538.09869606</v>
      </c>
      <c r="E120" s="62">
        <f t="shared" si="108"/>
        <v>10399.464689799999</v>
      </c>
      <c r="F120" s="62">
        <f t="shared" si="108"/>
        <v>10447.962358029999</v>
      </c>
      <c r="G120" s="62">
        <f t="shared" si="108"/>
        <v>11020.60691742</v>
      </c>
      <c r="H120" s="62">
        <f t="shared" si="108"/>
        <v>11158.28965232</v>
      </c>
      <c r="I120" s="62">
        <f t="shared" si="108"/>
        <v>10422.07313845</v>
      </c>
      <c r="J120" s="62">
        <f t="shared" si="108"/>
        <v>10065.1065887</v>
      </c>
      <c r="K120" s="62">
        <f t="shared" si="108"/>
        <v>14527.7929642</v>
      </c>
      <c r="L120" s="62">
        <f t="shared" si="108"/>
        <v>10880.60027764</v>
      </c>
      <c r="M120" s="62">
        <f t="shared" si="108"/>
        <v>11516.650697290001</v>
      </c>
      <c r="N120" s="62">
        <f t="shared" si="108"/>
        <v>10846.8848562</v>
      </c>
      <c r="O120" s="62">
        <f t="shared" si="108"/>
        <v>10578.312198969999</v>
      </c>
      <c r="P120" s="62">
        <f t="shared" si="108"/>
        <v>14262.083425250001</v>
      </c>
      <c r="Q120" s="62">
        <f t="shared" si="108"/>
        <v>10680.615385360001</v>
      </c>
      <c r="R120" s="62">
        <f t="shared" si="108"/>
        <v>10415.45910425</v>
      </c>
      <c r="S120" s="62">
        <f t="shared" si="108"/>
        <v>10728.79386957</v>
      </c>
      <c r="T120" s="62">
        <f t="shared" si="108"/>
        <v>17885.25950466</v>
      </c>
      <c r="U120" s="62">
        <f t="shared" si="108"/>
        <v>21518.259578680001</v>
      </c>
      <c r="V120" s="62">
        <f t="shared" si="108"/>
        <v>14543.84325025</v>
      </c>
      <c r="W120" s="62">
        <f t="shared" si="108"/>
        <v>16204.751856000001</v>
      </c>
      <c r="X120" s="62">
        <f t="shared" si="108"/>
        <v>21559.475281350002</v>
      </c>
      <c r="Y120" s="62">
        <f t="shared" si="108"/>
        <v>10250.259007000001</v>
      </c>
      <c r="Z120" s="62">
        <f t="shared" si="108"/>
        <v>15226.119398299999</v>
      </c>
      <c r="AA120" s="62">
        <f t="shared" si="108"/>
        <v>10609.35704071</v>
      </c>
      <c r="AB120" s="62">
        <f t="shared" si="108"/>
        <v>10841.55250985</v>
      </c>
      <c r="AC120" s="62">
        <f t="shared" si="108"/>
        <v>11127.2439369</v>
      </c>
      <c r="AD120" s="62">
        <f t="shared" si="108"/>
        <v>10599.85587082</v>
      </c>
      <c r="AE120" s="62">
        <f t="shared" si="108"/>
        <v>19967.707474260002</v>
      </c>
      <c r="AF120" s="62">
        <f t="shared" si="108"/>
        <v>18063.57979399</v>
      </c>
      <c r="AG120" s="62">
        <f t="shared" si="108"/>
        <v>12083.93700333</v>
      </c>
      <c r="AH120" s="62">
        <f t="shared" si="108"/>
        <v>10513.16954771</v>
      </c>
      <c r="AI120" s="62">
        <f t="shared" si="108"/>
        <v>12316.24012586</v>
      </c>
      <c r="AJ120" s="62">
        <f t="shared" si="108"/>
        <v>18192.969348490002</v>
      </c>
      <c r="AK120" s="62">
        <f t="shared" si="108"/>
        <v>17719.736330430002</v>
      </c>
      <c r="AL120" s="62">
        <f t="shared" si="108"/>
        <v>14140.93115025</v>
      </c>
      <c r="AM120" s="62">
        <f t="shared" si="108"/>
        <v>12847.02100038</v>
      </c>
      <c r="AN120" s="62">
        <f t="shared" si="108"/>
        <v>14075.95893391</v>
      </c>
      <c r="AO120" s="62">
        <f t="shared" si="108"/>
        <v>10261.904134550001</v>
      </c>
      <c r="AP120" s="62">
        <f t="shared" si="108"/>
        <v>10688.53297921</v>
      </c>
      <c r="AQ120" s="62">
        <f t="shared" si="108"/>
        <v>16321.584862150001</v>
      </c>
      <c r="AR120" s="62">
        <f t="shared" si="108"/>
        <v>10696.450573059999</v>
      </c>
      <c r="AS120" s="62">
        <f t="shared" si="108"/>
        <v>11217.780821890001</v>
      </c>
      <c r="AT120" s="62">
        <f t="shared" si="108"/>
        <v>10818.02235478</v>
      </c>
      <c r="AU120" s="62">
        <f t="shared" si="108"/>
        <v>14951.527115049999</v>
      </c>
      <c r="AV120" s="62">
        <f t="shared" si="108"/>
        <v>14783.60283639</v>
      </c>
      <c r="AW120" s="62">
        <f t="shared" si="108"/>
        <v>16073.2916241</v>
      </c>
      <c r="AX120" s="62">
        <f t="shared" si="108"/>
        <v>22596.838522630002</v>
      </c>
      <c r="AY120" s="62">
        <f t="shared" si="108"/>
        <v>12877.25113877</v>
      </c>
      <c r="AZ120" s="62">
        <f t="shared" si="108"/>
        <v>10374.426720920001</v>
      </c>
      <c r="BA120" s="62">
        <f t="shared" si="108"/>
        <v>10144.44117908</v>
      </c>
      <c r="BB120" s="62">
        <f t="shared" si="108"/>
        <v>10219.48772057</v>
      </c>
      <c r="BC120" s="62">
        <f t="shared" si="108"/>
        <v>10388.66701651</v>
      </c>
      <c r="BD120" s="62">
        <f t="shared" si="108"/>
        <v>10419.71833921</v>
      </c>
      <c r="BE120" s="62">
        <f t="shared" si="108"/>
        <v>11096.19302492</v>
      </c>
      <c r="BF120" s="62">
        <f t="shared" si="108"/>
        <v>10467.31978141</v>
      </c>
      <c r="BG120" s="62">
        <f t="shared" si="108"/>
        <v>11354.45508381</v>
      </c>
      <c r="BH120" s="62">
        <f t="shared" si="108"/>
        <v>12060.16272127</v>
      </c>
      <c r="BI120" s="62">
        <f t="shared" si="108"/>
        <v>15745.975709660001</v>
      </c>
      <c r="BJ120" s="62">
        <f t="shared" si="108"/>
        <v>10525.701756300001</v>
      </c>
      <c r="BK120" s="62">
        <f t="shared" si="108"/>
        <v>10411.41719446</v>
      </c>
      <c r="BL120" s="62">
        <f t="shared" si="108"/>
        <v>21360.513885259999</v>
      </c>
      <c r="BM120" s="62">
        <f t="shared" si="108"/>
        <v>12610.958891660001</v>
      </c>
      <c r="BN120" s="62">
        <f t="shared" si="108"/>
        <v>10033.1894978</v>
      </c>
      <c r="BO120" s="62">
        <f t="shared" si="108"/>
        <v>10514.54228709</v>
      </c>
      <c r="BP120" s="62">
        <f t="shared" ref="BP120:EA120" si="109">ROUND(((BP114*BP115*BP116)+(BP118*BP117))*BP119,8)</f>
        <v>18200.67622999</v>
      </c>
      <c r="BQ120" s="62">
        <f t="shared" si="109"/>
        <v>11131.45980174</v>
      </c>
      <c r="BR120" s="62">
        <f t="shared" si="109"/>
        <v>10348.12076639</v>
      </c>
      <c r="BS120" s="62">
        <f t="shared" si="109"/>
        <v>11204.62107365</v>
      </c>
      <c r="BT120" s="62">
        <f t="shared" si="109"/>
        <v>13793.12416102</v>
      </c>
      <c r="BU120" s="62">
        <f t="shared" si="109"/>
        <v>13290.281349499999</v>
      </c>
      <c r="BV120" s="62">
        <f t="shared" si="109"/>
        <v>10948.408767450001</v>
      </c>
      <c r="BW120" s="62">
        <f t="shared" si="109"/>
        <v>10793.655877499999</v>
      </c>
      <c r="BX120" s="62">
        <f t="shared" si="109"/>
        <v>23171.14612537</v>
      </c>
      <c r="BY120" s="62">
        <f t="shared" si="109"/>
        <v>12020.8780919</v>
      </c>
      <c r="BZ120" s="62">
        <f t="shared" si="109"/>
        <v>16280.9740076</v>
      </c>
      <c r="CA120" s="62">
        <f t="shared" si="109"/>
        <v>19418.993729220001</v>
      </c>
      <c r="CB120" s="62">
        <f t="shared" si="109"/>
        <v>10601.43944686</v>
      </c>
      <c r="CC120" s="62">
        <f t="shared" si="109"/>
        <v>16782.595957289999</v>
      </c>
      <c r="CD120" s="62">
        <f t="shared" si="109"/>
        <v>15754.60327589</v>
      </c>
      <c r="CE120" s="62">
        <f t="shared" si="109"/>
        <v>18149.595734539998</v>
      </c>
      <c r="CF120" s="62">
        <f t="shared" si="109"/>
        <v>18825.097839980001</v>
      </c>
      <c r="CG120" s="62">
        <f t="shared" si="109"/>
        <v>16467.256847330002</v>
      </c>
      <c r="CH120" s="62">
        <f t="shared" si="109"/>
        <v>19895.02278367</v>
      </c>
      <c r="CI120" s="62">
        <f t="shared" si="109"/>
        <v>10761.801142550001</v>
      </c>
      <c r="CJ120" s="62">
        <f t="shared" si="109"/>
        <v>11286.55561145</v>
      </c>
      <c r="CK120" s="62">
        <f t="shared" si="109"/>
        <v>10719.634687649999</v>
      </c>
      <c r="CL120" s="62">
        <f t="shared" si="109"/>
        <v>11301.727870889999</v>
      </c>
      <c r="CM120" s="62">
        <f t="shared" si="109"/>
        <v>11927.34293687</v>
      </c>
      <c r="CN120" s="62">
        <f t="shared" si="109"/>
        <v>10213.47734822</v>
      </c>
      <c r="CO120" s="62">
        <f t="shared" si="109"/>
        <v>10198.77599495</v>
      </c>
      <c r="CP120" s="62">
        <f t="shared" si="109"/>
        <v>11438.848306350001</v>
      </c>
      <c r="CQ120" s="62">
        <f t="shared" si="109"/>
        <v>11321.94386824</v>
      </c>
      <c r="CR120" s="62">
        <f t="shared" si="109"/>
        <v>15829.5021124</v>
      </c>
      <c r="CS120" s="62">
        <f t="shared" si="109"/>
        <v>14037.45105865</v>
      </c>
      <c r="CT120" s="62">
        <f t="shared" si="109"/>
        <v>19727.97309739</v>
      </c>
      <c r="CU120" s="62">
        <f t="shared" si="109"/>
        <v>11421.259440330001</v>
      </c>
      <c r="CV120" s="62">
        <f t="shared" si="109"/>
        <v>20599.650462919999</v>
      </c>
      <c r="CW120" s="62">
        <f t="shared" si="109"/>
        <v>16800.248359239999</v>
      </c>
      <c r="CX120" s="62">
        <f t="shared" si="109"/>
        <v>11775.19864425</v>
      </c>
      <c r="CY120" s="62">
        <f t="shared" si="109"/>
        <v>21754.69388848</v>
      </c>
      <c r="CZ120" s="62">
        <f t="shared" si="109"/>
        <v>10423.609049459999</v>
      </c>
      <c r="DA120" s="62">
        <f t="shared" si="109"/>
        <v>17115.261194269999</v>
      </c>
      <c r="DB120" s="62">
        <f t="shared" si="109"/>
        <v>14049.29848042</v>
      </c>
      <c r="DC120" s="62">
        <f t="shared" si="109"/>
        <v>17834.94142015</v>
      </c>
      <c r="DD120" s="62">
        <f t="shared" si="109"/>
        <v>18705.01124842</v>
      </c>
      <c r="DE120" s="62">
        <f t="shared" si="109"/>
        <v>14345.849100920001</v>
      </c>
      <c r="DF120" s="62">
        <f t="shared" si="109"/>
        <v>9894.4726802099995</v>
      </c>
      <c r="DG120" s="62">
        <f t="shared" si="109"/>
        <v>20918.022005080002</v>
      </c>
      <c r="DH120" s="62">
        <f t="shared" si="109"/>
        <v>10218.17915434</v>
      </c>
      <c r="DI120" s="62">
        <f t="shared" si="109"/>
        <v>10076.39159345</v>
      </c>
      <c r="DJ120" s="62">
        <f t="shared" si="109"/>
        <v>11554.81566962</v>
      </c>
      <c r="DK120" s="62">
        <f t="shared" si="109"/>
        <v>11721.04111129</v>
      </c>
      <c r="DL120" s="62">
        <f t="shared" si="109"/>
        <v>10489.063856270001</v>
      </c>
      <c r="DM120" s="62">
        <f t="shared" si="109"/>
        <v>16902.625423270001</v>
      </c>
      <c r="DN120" s="62">
        <f t="shared" si="109"/>
        <v>10898.85913608</v>
      </c>
      <c r="DO120" s="62">
        <f t="shared" si="109"/>
        <v>10333.49858596</v>
      </c>
      <c r="DP120" s="62">
        <f t="shared" si="109"/>
        <v>17826.410829050001</v>
      </c>
      <c r="DQ120" s="62">
        <f t="shared" si="109"/>
        <v>11278.720728759999</v>
      </c>
      <c r="DR120" s="62">
        <f t="shared" si="109"/>
        <v>10535.443631349999</v>
      </c>
      <c r="DS120" s="62">
        <f t="shared" si="109"/>
        <v>11335.31280238</v>
      </c>
      <c r="DT120" s="62">
        <f t="shared" si="109"/>
        <v>18117.06722714</v>
      </c>
      <c r="DU120" s="62">
        <f t="shared" si="109"/>
        <v>13140.923259470001</v>
      </c>
      <c r="DV120" s="62">
        <f t="shared" si="109"/>
        <v>16607.243471850001</v>
      </c>
      <c r="DW120" s="62">
        <f t="shared" si="109"/>
        <v>14046.224396670001</v>
      </c>
      <c r="DX120" s="62">
        <f t="shared" si="109"/>
        <v>20868.755476570001</v>
      </c>
      <c r="DY120" s="62">
        <f t="shared" si="109"/>
        <v>15680.35123812</v>
      </c>
      <c r="DZ120" s="62">
        <f t="shared" si="109"/>
        <v>12069.603399989999</v>
      </c>
      <c r="EA120" s="62">
        <f t="shared" si="109"/>
        <v>12236.953954979999</v>
      </c>
      <c r="EB120" s="62">
        <f t="shared" ref="EB120:FX120" si="110">ROUND(((EB114*EB115*EB116)+(EB118*EB117))*EB119,8)</f>
        <v>11339.78070078</v>
      </c>
      <c r="EC120" s="62">
        <f t="shared" si="110"/>
        <v>13616.44376989</v>
      </c>
      <c r="ED120" s="62">
        <f t="shared" si="110"/>
        <v>14469.523092670001</v>
      </c>
      <c r="EE120" s="62">
        <f t="shared" si="110"/>
        <v>16824.04759577</v>
      </c>
      <c r="EF120" s="62">
        <f t="shared" si="110"/>
        <v>10419.53330368</v>
      </c>
      <c r="EG120" s="62">
        <f t="shared" si="110"/>
        <v>14454.877805149999</v>
      </c>
      <c r="EH120" s="62">
        <f t="shared" si="110"/>
        <v>14858.91645495</v>
      </c>
      <c r="EI120" s="62">
        <f t="shared" si="110"/>
        <v>10128.147558320001</v>
      </c>
      <c r="EJ120" s="62">
        <f t="shared" si="110"/>
        <v>10029.5748272</v>
      </c>
      <c r="EK120" s="62">
        <f t="shared" si="110"/>
        <v>11201.702984969999</v>
      </c>
      <c r="EL120" s="62">
        <f t="shared" si="110"/>
        <v>11405.418898219999</v>
      </c>
      <c r="EM120" s="62">
        <f t="shared" si="110"/>
        <v>12738.998756090001</v>
      </c>
      <c r="EN120" s="62">
        <f t="shared" si="110"/>
        <v>10605.661246080001</v>
      </c>
      <c r="EO120" s="62">
        <f t="shared" si="110"/>
        <v>13749.11497622</v>
      </c>
      <c r="EP120" s="62">
        <f t="shared" si="110"/>
        <v>13345.17030675</v>
      </c>
      <c r="EQ120" s="62">
        <f t="shared" si="110"/>
        <v>10986.687337830001</v>
      </c>
      <c r="ER120" s="62">
        <f t="shared" si="110"/>
        <v>15095.4149454</v>
      </c>
      <c r="ES120" s="62">
        <f t="shared" si="110"/>
        <v>17225.759753040002</v>
      </c>
      <c r="ET120" s="62">
        <f t="shared" si="110"/>
        <v>19164.318581809999</v>
      </c>
      <c r="EU120" s="62">
        <f t="shared" si="110"/>
        <v>11107.39585863</v>
      </c>
      <c r="EV120" s="62">
        <f t="shared" si="110"/>
        <v>22222.455290499998</v>
      </c>
      <c r="EW120" s="62">
        <f t="shared" si="110"/>
        <v>14757.84671328</v>
      </c>
      <c r="EX120" s="62">
        <f t="shared" si="110"/>
        <v>19639.836968470001</v>
      </c>
      <c r="EY120" s="62">
        <f t="shared" si="110"/>
        <v>10936.292890999999</v>
      </c>
      <c r="EZ120" s="62">
        <f t="shared" si="110"/>
        <v>19339.28256806</v>
      </c>
      <c r="FA120" s="62">
        <f t="shared" si="110"/>
        <v>11257.241282819999</v>
      </c>
      <c r="FB120" s="62">
        <f t="shared" si="110"/>
        <v>14373.978878100001</v>
      </c>
      <c r="FC120" s="62">
        <f t="shared" si="110"/>
        <v>10628.113950819999</v>
      </c>
      <c r="FD120" s="62">
        <f t="shared" si="110"/>
        <v>12633.57812867</v>
      </c>
      <c r="FE120" s="62">
        <f t="shared" si="110"/>
        <v>21081.58544355</v>
      </c>
      <c r="FF120" s="62">
        <f t="shared" si="110"/>
        <v>17410.849672470002</v>
      </c>
      <c r="FG120" s="62">
        <f t="shared" si="110"/>
        <v>19973.789638130002</v>
      </c>
      <c r="FH120" s="62">
        <f t="shared" si="110"/>
        <v>21431.440978989998</v>
      </c>
      <c r="FI120" s="62">
        <f t="shared" si="110"/>
        <v>10595.79474664</v>
      </c>
      <c r="FJ120" s="62">
        <f t="shared" si="110"/>
        <v>10373.285197859999</v>
      </c>
      <c r="FK120" s="62">
        <f t="shared" si="110"/>
        <v>10358.47845337</v>
      </c>
      <c r="FL120" s="62">
        <f t="shared" si="110"/>
        <v>10104.44639424</v>
      </c>
      <c r="FM120" s="62">
        <f t="shared" si="110"/>
        <v>10149.459865000001</v>
      </c>
      <c r="FN120" s="62">
        <f t="shared" si="110"/>
        <v>10202.1477526</v>
      </c>
      <c r="FO120" s="62">
        <f t="shared" si="110"/>
        <v>10913.087464259999</v>
      </c>
      <c r="FP120" s="62">
        <f t="shared" si="110"/>
        <v>10547.219313600001</v>
      </c>
      <c r="FQ120" s="62">
        <f t="shared" si="110"/>
        <v>10948.191922329999</v>
      </c>
      <c r="FR120" s="62">
        <f t="shared" si="110"/>
        <v>18528.21760683</v>
      </c>
      <c r="FS120" s="62">
        <f t="shared" si="110"/>
        <v>18101.61643641</v>
      </c>
      <c r="FT120" s="62">
        <f t="shared" si="110"/>
        <v>22411.85846988</v>
      </c>
      <c r="FU120" s="62">
        <f t="shared" si="110"/>
        <v>11516.046412490001</v>
      </c>
      <c r="FV120" s="62">
        <f t="shared" si="110"/>
        <v>11176.49923804</v>
      </c>
      <c r="FW120" s="62">
        <f t="shared" si="110"/>
        <v>18864.996638920002</v>
      </c>
      <c r="FX120" s="62">
        <f t="shared" si="110"/>
        <v>23279.850781910001</v>
      </c>
      <c r="FY120" s="7"/>
      <c r="FZ120" s="33">
        <f>AVERAGE(C120:FX120)</f>
        <v>13720.34593249769</v>
      </c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</row>
    <row r="121" spans="1:204" x14ac:dyDescent="0.35">
      <c r="A121" s="7"/>
      <c r="B121" s="7" t="s">
        <v>611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33"/>
      <c r="FZ121" s="62">
        <f>FZ120/178</f>
        <v>77.080595126391515</v>
      </c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</row>
    <row r="122" spans="1:204" x14ac:dyDescent="0.35">
      <c r="A122" s="7"/>
      <c r="B122" s="7" t="s">
        <v>612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33"/>
      <c r="FZ122" s="62"/>
      <c r="GA122" s="7"/>
      <c r="GB122" s="33"/>
      <c r="GC122" s="33"/>
      <c r="GD122" s="33"/>
      <c r="GE122" s="33"/>
      <c r="GF122" s="33"/>
      <c r="GG122" s="7"/>
      <c r="GH122" s="7"/>
      <c r="GI122" s="7"/>
      <c r="GJ122" s="7"/>
      <c r="GK122" s="7"/>
      <c r="GL122" s="7"/>
      <c r="GM122" s="7"/>
    </row>
    <row r="123" spans="1:204" x14ac:dyDescent="0.35">
      <c r="A123" s="6" t="s">
        <v>613</v>
      </c>
      <c r="B123" s="7" t="s">
        <v>614</v>
      </c>
      <c r="C123" s="18">
        <f t="shared" ref="C123:BN123" si="111">ROUND(C94,1)</f>
        <v>6387</v>
      </c>
      <c r="D123" s="18">
        <f t="shared" si="111"/>
        <v>38741.199999999997</v>
      </c>
      <c r="E123" s="18">
        <f t="shared" si="111"/>
        <v>6031.7</v>
      </c>
      <c r="F123" s="18">
        <f t="shared" si="111"/>
        <v>21913.3</v>
      </c>
      <c r="G123" s="18">
        <f t="shared" si="111"/>
        <v>1548.5</v>
      </c>
      <c r="H123" s="18">
        <f t="shared" si="111"/>
        <v>1110</v>
      </c>
      <c r="I123" s="18">
        <f t="shared" si="111"/>
        <v>8309.5</v>
      </c>
      <c r="J123" s="18">
        <f t="shared" si="111"/>
        <v>2101.4</v>
      </c>
      <c r="K123" s="18">
        <f t="shared" si="111"/>
        <v>270</v>
      </c>
      <c r="L123" s="18">
        <f t="shared" si="111"/>
        <v>2169.1</v>
      </c>
      <c r="M123" s="18">
        <f t="shared" si="111"/>
        <v>1002.8</v>
      </c>
      <c r="N123" s="18">
        <f t="shared" si="111"/>
        <v>50763.6</v>
      </c>
      <c r="O123" s="18">
        <f t="shared" si="111"/>
        <v>13126.5</v>
      </c>
      <c r="P123" s="18">
        <f t="shared" si="111"/>
        <v>347</v>
      </c>
      <c r="Q123" s="18">
        <f t="shared" si="111"/>
        <v>37757.300000000003</v>
      </c>
      <c r="R123" s="18">
        <f t="shared" si="111"/>
        <v>505</v>
      </c>
      <c r="S123" s="18">
        <f t="shared" si="111"/>
        <v>1600.3</v>
      </c>
      <c r="T123" s="18">
        <f t="shared" si="111"/>
        <v>162.80000000000001</v>
      </c>
      <c r="U123" s="18">
        <f t="shared" si="111"/>
        <v>51.7</v>
      </c>
      <c r="V123" s="18">
        <f t="shared" si="111"/>
        <v>260.60000000000002</v>
      </c>
      <c r="W123" s="18">
        <f t="shared" si="111"/>
        <v>207.9</v>
      </c>
      <c r="X123" s="18">
        <f t="shared" si="111"/>
        <v>50</v>
      </c>
      <c r="Y123" s="18">
        <f t="shared" si="111"/>
        <v>436.7</v>
      </c>
      <c r="Z123" s="18">
        <f t="shared" si="111"/>
        <v>229.5</v>
      </c>
      <c r="AA123" s="18">
        <f t="shared" si="111"/>
        <v>30632.400000000001</v>
      </c>
      <c r="AB123" s="18">
        <f t="shared" si="111"/>
        <v>27140</v>
      </c>
      <c r="AC123" s="18">
        <f t="shared" si="111"/>
        <v>932.5</v>
      </c>
      <c r="AD123" s="18">
        <f t="shared" si="111"/>
        <v>1409.6</v>
      </c>
      <c r="AE123" s="18">
        <f t="shared" si="111"/>
        <v>94</v>
      </c>
      <c r="AF123" s="18">
        <f t="shared" si="111"/>
        <v>172</v>
      </c>
      <c r="AG123" s="18">
        <f t="shared" si="111"/>
        <v>609.79999999999995</v>
      </c>
      <c r="AH123" s="18">
        <f t="shared" si="111"/>
        <v>977.5</v>
      </c>
      <c r="AI123" s="18">
        <f t="shared" si="111"/>
        <v>400</v>
      </c>
      <c r="AJ123" s="18">
        <f t="shared" si="111"/>
        <v>166</v>
      </c>
      <c r="AK123" s="18">
        <f t="shared" si="111"/>
        <v>170.4</v>
      </c>
      <c r="AL123" s="18">
        <f t="shared" si="111"/>
        <v>282</v>
      </c>
      <c r="AM123" s="18">
        <f t="shared" si="111"/>
        <v>371.8</v>
      </c>
      <c r="AN123" s="18">
        <f t="shared" si="111"/>
        <v>314.3</v>
      </c>
      <c r="AO123" s="18">
        <f t="shared" si="111"/>
        <v>4244.8999999999996</v>
      </c>
      <c r="AP123" s="18">
        <f t="shared" si="111"/>
        <v>83063</v>
      </c>
      <c r="AQ123" s="18">
        <f t="shared" si="111"/>
        <v>236.8</v>
      </c>
      <c r="AR123" s="18">
        <f t="shared" si="111"/>
        <v>61562.8</v>
      </c>
      <c r="AS123" s="18">
        <f t="shared" si="111"/>
        <v>6595.4</v>
      </c>
      <c r="AT123" s="18">
        <f t="shared" si="111"/>
        <v>2395.4</v>
      </c>
      <c r="AU123" s="18">
        <f t="shared" si="111"/>
        <v>305.5</v>
      </c>
      <c r="AV123" s="18">
        <f t="shared" si="111"/>
        <v>307.5</v>
      </c>
      <c r="AW123" s="18">
        <f t="shared" si="111"/>
        <v>254.8</v>
      </c>
      <c r="AX123" s="18">
        <f t="shared" si="111"/>
        <v>66.3</v>
      </c>
      <c r="AY123" s="18">
        <f t="shared" si="111"/>
        <v>420.3</v>
      </c>
      <c r="AZ123" s="18">
        <f t="shared" si="111"/>
        <v>12262</v>
      </c>
      <c r="BA123" s="18">
        <f t="shared" si="111"/>
        <v>8927.2999999999993</v>
      </c>
      <c r="BB123" s="18">
        <f t="shared" si="111"/>
        <v>7555.5</v>
      </c>
      <c r="BC123" s="18">
        <f t="shared" si="111"/>
        <v>25280.799999999999</v>
      </c>
      <c r="BD123" s="18">
        <f t="shared" si="111"/>
        <v>3630</v>
      </c>
      <c r="BE123" s="18">
        <f t="shared" si="111"/>
        <v>1259.2</v>
      </c>
      <c r="BF123" s="18">
        <f t="shared" si="111"/>
        <v>24501.200000000001</v>
      </c>
      <c r="BG123" s="18">
        <f t="shared" si="111"/>
        <v>899.7</v>
      </c>
      <c r="BH123" s="18">
        <f t="shared" si="111"/>
        <v>549.79999999999995</v>
      </c>
      <c r="BI123" s="18">
        <f t="shared" si="111"/>
        <v>257.10000000000002</v>
      </c>
      <c r="BJ123" s="18">
        <f t="shared" si="111"/>
        <v>6279.3</v>
      </c>
      <c r="BK123" s="18">
        <f t="shared" si="111"/>
        <v>20326.400000000001</v>
      </c>
      <c r="BL123" s="18">
        <f t="shared" si="111"/>
        <v>90.2</v>
      </c>
      <c r="BM123" s="18">
        <f t="shared" si="111"/>
        <v>416</v>
      </c>
      <c r="BN123" s="18">
        <f t="shared" si="111"/>
        <v>3147.6</v>
      </c>
      <c r="BO123" s="18">
        <f t="shared" ref="BO123:DZ123" si="112">ROUND(BO94,1)</f>
        <v>1284.7</v>
      </c>
      <c r="BP123" s="18">
        <f t="shared" si="112"/>
        <v>169.6</v>
      </c>
      <c r="BQ123" s="18">
        <f t="shared" si="112"/>
        <v>5969.1</v>
      </c>
      <c r="BR123" s="18">
        <f t="shared" si="112"/>
        <v>4499.6000000000004</v>
      </c>
      <c r="BS123" s="18">
        <f t="shared" si="112"/>
        <v>1116.0999999999999</v>
      </c>
      <c r="BT123" s="18">
        <f t="shared" si="112"/>
        <v>385.6</v>
      </c>
      <c r="BU123" s="18">
        <f t="shared" si="112"/>
        <v>415</v>
      </c>
      <c r="BV123" s="18">
        <f t="shared" si="112"/>
        <v>1232.5999999999999</v>
      </c>
      <c r="BW123" s="18">
        <f t="shared" si="112"/>
        <v>1992.9</v>
      </c>
      <c r="BX123" s="18">
        <f t="shared" si="112"/>
        <v>69.2</v>
      </c>
      <c r="BY123" s="18">
        <f t="shared" si="112"/>
        <v>459.3</v>
      </c>
      <c r="BZ123" s="18">
        <f t="shared" si="112"/>
        <v>203.7</v>
      </c>
      <c r="CA123" s="18">
        <f t="shared" si="112"/>
        <v>150.6</v>
      </c>
      <c r="CB123" s="18">
        <f t="shared" si="112"/>
        <v>73777.399999999994</v>
      </c>
      <c r="CC123" s="18">
        <f t="shared" si="112"/>
        <v>188</v>
      </c>
      <c r="CD123" s="18">
        <f t="shared" si="112"/>
        <v>211.3</v>
      </c>
      <c r="CE123" s="18">
        <f t="shared" si="112"/>
        <v>151.80000000000001</v>
      </c>
      <c r="CF123" s="18">
        <f t="shared" si="112"/>
        <v>114.9</v>
      </c>
      <c r="CG123" s="18">
        <f t="shared" si="112"/>
        <v>201.5</v>
      </c>
      <c r="CH123" s="18">
        <f t="shared" si="112"/>
        <v>100.2</v>
      </c>
      <c r="CI123" s="18">
        <f t="shared" si="112"/>
        <v>697.5</v>
      </c>
      <c r="CJ123" s="18">
        <f t="shared" si="112"/>
        <v>894.7</v>
      </c>
      <c r="CK123" s="18">
        <f t="shared" si="112"/>
        <v>4929.8999999999996</v>
      </c>
      <c r="CL123" s="18">
        <f t="shared" si="112"/>
        <v>1270.8</v>
      </c>
      <c r="CM123" s="18">
        <f t="shared" si="112"/>
        <v>706.2</v>
      </c>
      <c r="CN123" s="18">
        <f t="shared" si="112"/>
        <v>31786.799999999999</v>
      </c>
      <c r="CO123" s="18">
        <f t="shared" si="112"/>
        <v>14464.1</v>
      </c>
      <c r="CP123" s="18">
        <f t="shared" si="112"/>
        <v>964.7</v>
      </c>
      <c r="CQ123" s="18">
        <f t="shared" si="112"/>
        <v>771</v>
      </c>
      <c r="CR123" s="18">
        <f t="shared" si="112"/>
        <v>233.2</v>
      </c>
      <c r="CS123" s="18">
        <f t="shared" si="112"/>
        <v>301.60000000000002</v>
      </c>
      <c r="CT123" s="18">
        <f t="shared" si="112"/>
        <v>103.8</v>
      </c>
      <c r="CU123" s="18">
        <f t="shared" si="112"/>
        <v>74.400000000000006</v>
      </c>
      <c r="CV123" s="18">
        <f t="shared" si="112"/>
        <v>50</v>
      </c>
      <c r="CW123" s="18">
        <f t="shared" si="112"/>
        <v>206</v>
      </c>
      <c r="CX123" s="18">
        <f t="shared" si="112"/>
        <v>462.5</v>
      </c>
      <c r="CY123" s="18">
        <f t="shared" si="112"/>
        <v>50</v>
      </c>
      <c r="CZ123" s="18">
        <f t="shared" si="112"/>
        <v>1843.3</v>
      </c>
      <c r="DA123" s="18">
        <f t="shared" si="112"/>
        <v>198.5</v>
      </c>
      <c r="DB123" s="18">
        <f t="shared" si="112"/>
        <v>320.5</v>
      </c>
      <c r="DC123" s="18">
        <f t="shared" si="112"/>
        <v>183</v>
      </c>
      <c r="DD123" s="18">
        <f t="shared" si="112"/>
        <v>156</v>
      </c>
      <c r="DE123" s="18">
        <f t="shared" si="112"/>
        <v>297.89999999999998</v>
      </c>
      <c r="DF123" s="18">
        <f t="shared" si="112"/>
        <v>21022.1</v>
      </c>
      <c r="DG123" s="18">
        <f t="shared" si="112"/>
        <v>104</v>
      </c>
      <c r="DH123" s="18">
        <f t="shared" si="112"/>
        <v>1860.6</v>
      </c>
      <c r="DI123" s="18">
        <f t="shared" si="112"/>
        <v>2478.3000000000002</v>
      </c>
      <c r="DJ123" s="18">
        <f t="shared" si="112"/>
        <v>638.5</v>
      </c>
      <c r="DK123" s="18">
        <f t="shared" si="112"/>
        <v>500</v>
      </c>
      <c r="DL123" s="18">
        <f t="shared" si="112"/>
        <v>5720.4</v>
      </c>
      <c r="DM123" s="18">
        <f t="shared" si="112"/>
        <v>232.8</v>
      </c>
      <c r="DN123" s="18">
        <f t="shared" si="112"/>
        <v>1318</v>
      </c>
      <c r="DO123" s="18">
        <f t="shared" si="112"/>
        <v>3247</v>
      </c>
      <c r="DP123" s="18">
        <f t="shared" si="112"/>
        <v>198.3</v>
      </c>
      <c r="DQ123" s="18">
        <f t="shared" si="112"/>
        <v>834</v>
      </c>
      <c r="DR123" s="18">
        <f t="shared" si="112"/>
        <v>1343.6</v>
      </c>
      <c r="DS123" s="18">
        <f t="shared" si="112"/>
        <v>639</v>
      </c>
      <c r="DT123" s="18">
        <f t="shared" si="112"/>
        <v>175</v>
      </c>
      <c r="DU123" s="18">
        <f t="shared" si="112"/>
        <v>361</v>
      </c>
      <c r="DV123" s="18">
        <f t="shared" si="112"/>
        <v>214</v>
      </c>
      <c r="DW123" s="18">
        <f t="shared" si="112"/>
        <v>307.7</v>
      </c>
      <c r="DX123" s="18">
        <f t="shared" si="112"/>
        <v>164.2</v>
      </c>
      <c r="DY123" s="18">
        <f t="shared" si="112"/>
        <v>305.3</v>
      </c>
      <c r="DZ123" s="18">
        <f t="shared" si="112"/>
        <v>714.4</v>
      </c>
      <c r="EA123" s="18">
        <f t="shared" ref="EA123:FX123" si="113">ROUND(EA94,1)</f>
        <v>529.29999999999995</v>
      </c>
      <c r="EB123" s="18">
        <f t="shared" si="113"/>
        <v>552.1</v>
      </c>
      <c r="EC123" s="18">
        <f t="shared" si="113"/>
        <v>295.10000000000002</v>
      </c>
      <c r="ED123" s="18">
        <f t="shared" si="113"/>
        <v>1562.4</v>
      </c>
      <c r="EE123" s="18">
        <f t="shared" si="113"/>
        <v>190.2</v>
      </c>
      <c r="EF123" s="18">
        <f t="shared" si="113"/>
        <v>1402.7</v>
      </c>
      <c r="EG123" s="18">
        <f t="shared" si="113"/>
        <v>248.9</v>
      </c>
      <c r="EH123" s="18">
        <f t="shared" si="113"/>
        <v>247</v>
      </c>
      <c r="EI123" s="18">
        <f t="shared" si="113"/>
        <v>14166.4</v>
      </c>
      <c r="EJ123" s="18">
        <f t="shared" si="113"/>
        <v>10054</v>
      </c>
      <c r="EK123" s="18">
        <f t="shared" si="113"/>
        <v>682.8</v>
      </c>
      <c r="EL123" s="18">
        <f t="shared" si="113"/>
        <v>474.5</v>
      </c>
      <c r="EM123" s="18">
        <f t="shared" si="113"/>
        <v>383.9</v>
      </c>
      <c r="EN123" s="18">
        <f t="shared" si="113"/>
        <v>924.8</v>
      </c>
      <c r="EO123" s="18">
        <f t="shared" si="113"/>
        <v>314.2</v>
      </c>
      <c r="EP123" s="18">
        <f t="shared" si="113"/>
        <v>419.7</v>
      </c>
      <c r="EQ123" s="18">
        <f t="shared" si="113"/>
        <v>2658.9</v>
      </c>
      <c r="ER123" s="18">
        <f t="shared" si="113"/>
        <v>316</v>
      </c>
      <c r="ES123" s="18">
        <f t="shared" si="113"/>
        <v>181.4</v>
      </c>
      <c r="ET123" s="18">
        <f t="shared" si="113"/>
        <v>191.2</v>
      </c>
      <c r="EU123" s="18">
        <f t="shared" si="113"/>
        <v>572.6</v>
      </c>
      <c r="EV123" s="18">
        <f t="shared" si="113"/>
        <v>73.8</v>
      </c>
      <c r="EW123" s="18">
        <f t="shared" si="113"/>
        <v>839</v>
      </c>
      <c r="EX123" s="18">
        <f t="shared" si="113"/>
        <v>169.3</v>
      </c>
      <c r="EY123" s="18">
        <f t="shared" si="113"/>
        <v>214</v>
      </c>
      <c r="EZ123" s="18">
        <f t="shared" si="113"/>
        <v>128.5</v>
      </c>
      <c r="FA123" s="18">
        <f t="shared" si="113"/>
        <v>3445.6</v>
      </c>
      <c r="FB123" s="18">
        <f t="shared" si="113"/>
        <v>295.5</v>
      </c>
      <c r="FC123" s="18">
        <f t="shared" si="113"/>
        <v>1954.7</v>
      </c>
      <c r="FD123" s="18">
        <f t="shared" si="113"/>
        <v>404.3</v>
      </c>
      <c r="FE123" s="18">
        <f t="shared" si="113"/>
        <v>83.4</v>
      </c>
      <c r="FF123" s="18">
        <f t="shared" si="113"/>
        <v>195.4</v>
      </c>
      <c r="FG123" s="18">
        <f t="shared" si="113"/>
        <v>126.8</v>
      </c>
      <c r="FH123" s="18">
        <f t="shared" si="113"/>
        <v>69.7</v>
      </c>
      <c r="FI123" s="18">
        <f t="shared" si="113"/>
        <v>1739.1</v>
      </c>
      <c r="FJ123" s="18">
        <f t="shared" si="113"/>
        <v>2033</v>
      </c>
      <c r="FK123" s="18">
        <f t="shared" si="113"/>
        <v>2573.5</v>
      </c>
      <c r="FL123" s="18">
        <f t="shared" si="113"/>
        <v>8294</v>
      </c>
      <c r="FM123" s="18">
        <f t="shared" si="113"/>
        <v>3881</v>
      </c>
      <c r="FN123" s="18">
        <f t="shared" si="113"/>
        <v>21869.4</v>
      </c>
      <c r="FO123" s="18">
        <f t="shared" si="113"/>
        <v>1088.0999999999999</v>
      </c>
      <c r="FP123" s="18">
        <f t="shared" si="113"/>
        <v>2280</v>
      </c>
      <c r="FQ123" s="18">
        <f t="shared" si="113"/>
        <v>986.9</v>
      </c>
      <c r="FR123" s="18">
        <f t="shared" si="113"/>
        <v>169.4</v>
      </c>
      <c r="FS123" s="18">
        <f t="shared" si="113"/>
        <v>179.9</v>
      </c>
      <c r="FT123" s="18">
        <f t="shared" si="113"/>
        <v>59</v>
      </c>
      <c r="FU123" s="18">
        <f t="shared" si="113"/>
        <v>813.7</v>
      </c>
      <c r="FV123" s="18">
        <f t="shared" si="113"/>
        <v>782</v>
      </c>
      <c r="FW123" s="18">
        <f t="shared" si="113"/>
        <v>159.19999999999999</v>
      </c>
      <c r="FX123" s="18">
        <f t="shared" si="113"/>
        <v>57.2</v>
      </c>
      <c r="FY123" s="20"/>
      <c r="FZ123" s="33">
        <f>SUM(C123:FX123)</f>
        <v>820961.69999999984</v>
      </c>
      <c r="GA123" s="20"/>
      <c r="GB123" s="33"/>
      <c r="GC123" s="33"/>
      <c r="GD123" s="33"/>
      <c r="GE123" s="33"/>
      <c r="GF123" s="33"/>
      <c r="GG123" s="7"/>
      <c r="GH123" s="33"/>
      <c r="GI123" s="33"/>
      <c r="GJ123" s="33"/>
      <c r="GK123" s="33"/>
      <c r="GL123" s="33"/>
      <c r="GM123" s="33"/>
    </row>
    <row r="124" spans="1:204" x14ac:dyDescent="0.35">
      <c r="A124" s="6" t="s">
        <v>615</v>
      </c>
      <c r="B124" s="7" t="s">
        <v>616</v>
      </c>
      <c r="C124" s="7">
        <f t="shared" ref="C124:BN124" si="114">ROUND(C123*C120,2)</f>
        <v>66997271.75</v>
      </c>
      <c r="D124" s="7">
        <f t="shared" si="114"/>
        <v>408258589.19999999</v>
      </c>
      <c r="E124" s="7">
        <f t="shared" si="114"/>
        <v>62726451.170000002</v>
      </c>
      <c r="F124" s="7">
        <f t="shared" si="114"/>
        <v>228949333.53999999</v>
      </c>
      <c r="G124" s="7">
        <f t="shared" si="114"/>
        <v>17065409.809999999</v>
      </c>
      <c r="H124" s="7">
        <f t="shared" si="114"/>
        <v>12385701.51</v>
      </c>
      <c r="I124" s="7">
        <f t="shared" si="114"/>
        <v>86602216.739999995</v>
      </c>
      <c r="J124" s="7">
        <f t="shared" si="114"/>
        <v>21150814.989999998</v>
      </c>
      <c r="K124" s="7">
        <f t="shared" si="114"/>
        <v>3922504.1</v>
      </c>
      <c r="L124" s="7">
        <f t="shared" si="114"/>
        <v>23601110.059999999</v>
      </c>
      <c r="M124" s="7">
        <f t="shared" si="114"/>
        <v>11548897.32</v>
      </c>
      <c r="N124" s="7">
        <f t="shared" si="114"/>
        <v>550626924.09000003</v>
      </c>
      <c r="O124" s="7">
        <f t="shared" si="114"/>
        <v>138856215.08000001</v>
      </c>
      <c r="P124" s="7">
        <f t="shared" si="114"/>
        <v>4948942.95</v>
      </c>
      <c r="Q124" s="7">
        <f t="shared" si="114"/>
        <v>403271199.29000002</v>
      </c>
      <c r="R124" s="7">
        <f t="shared" si="114"/>
        <v>5259806.8499999996</v>
      </c>
      <c r="S124" s="7">
        <f t="shared" si="114"/>
        <v>17169288.829999998</v>
      </c>
      <c r="T124" s="7">
        <f t="shared" si="114"/>
        <v>2911720.25</v>
      </c>
      <c r="U124" s="7">
        <f t="shared" si="114"/>
        <v>1112494.02</v>
      </c>
      <c r="V124" s="7">
        <f t="shared" si="114"/>
        <v>3790125.55</v>
      </c>
      <c r="W124" s="7">
        <f t="shared" si="114"/>
        <v>3368967.91</v>
      </c>
      <c r="X124" s="7">
        <f t="shared" si="114"/>
        <v>1077973.76</v>
      </c>
      <c r="Y124" s="7">
        <f t="shared" si="114"/>
        <v>4476288.1100000003</v>
      </c>
      <c r="Z124" s="7">
        <f t="shared" si="114"/>
        <v>3494394.4</v>
      </c>
      <c r="AA124" s="7">
        <f t="shared" si="114"/>
        <v>324990068.61000001</v>
      </c>
      <c r="AB124" s="7">
        <f t="shared" si="114"/>
        <v>294239735.12</v>
      </c>
      <c r="AC124" s="7">
        <f t="shared" si="114"/>
        <v>10376154.970000001</v>
      </c>
      <c r="AD124" s="7">
        <f t="shared" si="114"/>
        <v>14941556.84</v>
      </c>
      <c r="AE124" s="7">
        <f t="shared" si="114"/>
        <v>1876964.5</v>
      </c>
      <c r="AF124" s="7">
        <f t="shared" si="114"/>
        <v>3106935.72</v>
      </c>
      <c r="AG124" s="7">
        <f t="shared" si="114"/>
        <v>7368784.7800000003</v>
      </c>
      <c r="AH124" s="7">
        <f t="shared" si="114"/>
        <v>10276623.23</v>
      </c>
      <c r="AI124" s="7">
        <f t="shared" si="114"/>
        <v>4926496.05</v>
      </c>
      <c r="AJ124" s="7">
        <f t="shared" si="114"/>
        <v>3020032.91</v>
      </c>
      <c r="AK124" s="7">
        <f t="shared" si="114"/>
        <v>3019443.07</v>
      </c>
      <c r="AL124" s="7">
        <f t="shared" si="114"/>
        <v>3987742.58</v>
      </c>
      <c r="AM124" s="7">
        <f t="shared" si="114"/>
        <v>4776522.41</v>
      </c>
      <c r="AN124" s="7">
        <f t="shared" si="114"/>
        <v>4424073.8899999997</v>
      </c>
      <c r="AO124" s="7">
        <f t="shared" si="114"/>
        <v>43560756.859999999</v>
      </c>
      <c r="AP124" s="7">
        <f t="shared" si="114"/>
        <v>887821614.85000002</v>
      </c>
      <c r="AQ124" s="7">
        <f t="shared" si="114"/>
        <v>3864951.3</v>
      </c>
      <c r="AR124" s="7">
        <f t="shared" si="114"/>
        <v>658503447.34000003</v>
      </c>
      <c r="AS124" s="7">
        <f t="shared" si="114"/>
        <v>73985751.629999995</v>
      </c>
      <c r="AT124" s="7">
        <f t="shared" si="114"/>
        <v>25913490.75</v>
      </c>
      <c r="AU124" s="7">
        <f t="shared" si="114"/>
        <v>4567691.53</v>
      </c>
      <c r="AV124" s="7">
        <f t="shared" si="114"/>
        <v>4545957.87</v>
      </c>
      <c r="AW124" s="7">
        <f t="shared" si="114"/>
        <v>4095474.71</v>
      </c>
      <c r="AX124" s="7">
        <f t="shared" si="114"/>
        <v>1498170.39</v>
      </c>
      <c r="AY124" s="7">
        <f t="shared" si="114"/>
        <v>5412308.6500000004</v>
      </c>
      <c r="AZ124" s="7">
        <f t="shared" si="114"/>
        <v>127211220.45</v>
      </c>
      <c r="BA124" s="7">
        <f t="shared" si="114"/>
        <v>90562469.739999995</v>
      </c>
      <c r="BB124" s="7">
        <f t="shared" si="114"/>
        <v>77213339.469999999</v>
      </c>
      <c r="BC124" s="7">
        <f t="shared" si="114"/>
        <v>262633813.11000001</v>
      </c>
      <c r="BD124" s="7">
        <f t="shared" si="114"/>
        <v>37823577.57</v>
      </c>
      <c r="BE124" s="7">
        <f t="shared" si="114"/>
        <v>13972326.26</v>
      </c>
      <c r="BF124" s="7">
        <f t="shared" si="114"/>
        <v>256461895.43000001</v>
      </c>
      <c r="BG124" s="7">
        <f t="shared" si="114"/>
        <v>10215603.24</v>
      </c>
      <c r="BH124" s="7">
        <f t="shared" si="114"/>
        <v>6630677.46</v>
      </c>
      <c r="BI124" s="7">
        <f t="shared" si="114"/>
        <v>4048290.35</v>
      </c>
      <c r="BJ124" s="7">
        <f t="shared" si="114"/>
        <v>66094039.039999999</v>
      </c>
      <c r="BK124" s="7">
        <f t="shared" si="114"/>
        <v>211626630.46000001</v>
      </c>
      <c r="BL124" s="7">
        <f t="shared" si="114"/>
        <v>1926718.35</v>
      </c>
      <c r="BM124" s="7">
        <f t="shared" si="114"/>
        <v>5246158.9000000004</v>
      </c>
      <c r="BN124" s="7">
        <f t="shared" si="114"/>
        <v>31580467.260000002</v>
      </c>
      <c r="BO124" s="7">
        <f t="shared" ref="BO124:DZ124" si="115">ROUND(BO123*BO120,2)</f>
        <v>13508032.48</v>
      </c>
      <c r="BP124" s="7">
        <f t="shared" si="115"/>
        <v>3086834.69</v>
      </c>
      <c r="BQ124" s="7">
        <f t="shared" si="115"/>
        <v>66444796.700000003</v>
      </c>
      <c r="BR124" s="7">
        <f t="shared" si="115"/>
        <v>46562404.200000003</v>
      </c>
      <c r="BS124" s="7">
        <f t="shared" si="115"/>
        <v>12505477.58</v>
      </c>
      <c r="BT124" s="7">
        <f t="shared" si="115"/>
        <v>5318628.68</v>
      </c>
      <c r="BU124" s="7">
        <f t="shared" si="115"/>
        <v>5515466.7599999998</v>
      </c>
      <c r="BV124" s="7">
        <f t="shared" si="115"/>
        <v>13495008.65</v>
      </c>
      <c r="BW124" s="7">
        <f t="shared" si="115"/>
        <v>21510676.800000001</v>
      </c>
      <c r="BX124" s="7">
        <f t="shared" si="115"/>
        <v>1603443.31</v>
      </c>
      <c r="BY124" s="7">
        <f t="shared" si="115"/>
        <v>5521189.3099999996</v>
      </c>
      <c r="BZ124" s="7">
        <f t="shared" si="115"/>
        <v>3316434.41</v>
      </c>
      <c r="CA124" s="7">
        <f t="shared" si="115"/>
        <v>2924500.46</v>
      </c>
      <c r="CB124" s="7">
        <f t="shared" si="115"/>
        <v>782146638.64999998</v>
      </c>
      <c r="CC124" s="7">
        <f t="shared" si="115"/>
        <v>3155128.04</v>
      </c>
      <c r="CD124" s="7">
        <f t="shared" si="115"/>
        <v>3328947.67</v>
      </c>
      <c r="CE124" s="7">
        <f t="shared" si="115"/>
        <v>2755108.63</v>
      </c>
      <c r="CF124" s="7">
        <f t="shared" si="115"/>
        <v>2163003.7400000002</v>
      </c>
      <c r="CG124" s="7">
        <f t="shared" si="115"/>
        <v>3318152.25</v>
      </c>
      <c r="CH124" s="7">
        <f t="shared" si="115"/>
        <v>1993481.28</v>
      </c>
      <c r="CI124" s="7">
        <f t="shared" si="115"/>
        <v>7506356.2999999998</v>
      </c>
      <c r="CJ124" s="7">
        <f t="shared" si="115"/>
        <v>10098081.310000001</v>
      </c>
      <c r="CK124" s="7">
        <f t="shared" si="115"/>
        <v>52846727.049999997</v>
      </c>
      <c r="CL124" s="7">
        <f t="shared" si="115"/>
        <v>14362235.779999999</v>
      </c>
      <c r="CM124" s="7">
        <f t="shared" si="115"/>
        <v>8423089.5800000001</v>
      </c>
      <c r="CN124" s="7">
        <f t="shared" si="115"/>
        <v>324653761.76999998</v>
      </c>
      <c r="CO124" s="7">
        <f t="shared" si="115"/>
        <v>147516115.87</v>
      </c>
      <c r="CP124" s="7">
        <f t="shared" si="115"/>
        <v>11035056.960000001</v>
      </c>
      <c r="CQ124" s="7">
        <f t="shared" si="115"/>
        <v>8729218.7200000007</v>
      </c>
      <c r="CR124" s="7">
        <f t="shared" si="115"/>
        <v>3691439.89</v>
      </c>
      <c r="CS124" s="7">
        <f t="shared" si="115"/>
        <v>4233695.24</v>
      </c>
      <c r="CT124" s="7">
        <f t="shared" si="115"/>
        <v>2047763.61</v>
      </c>
      <c r="CU124" s="7">
        <f t="shared" si="115"/>
        <v>849741.7</v>
      </c>
      <c r="CV124" s="7">
        <f t="shared" si="115"/>
        <v>1029982.52</v>
      </c>
      <c r="CW124" s="7">
        <f t="shared" si="115"/>
        <v>3460851.16</v>
      </c>
      <c r="CX124" s="7">
        <f t="shared" si="115"/>
        <v>5446029.3700000001</v>
      </c>
      <c r="CY124" s="7">
        <f t="shared" si="115"/>
        <v>1087734.69</v>
      </c>
      <c r="CZ124" s="7">
        <f t="shared" si="115"/>
        <v>19213838.559999999</v>
      </c>
      <c r="DA124" s="7">
        <f t="shared" si="115"/>
        <v>3397379.35</v>
      </c>
      <c r="DB124" s="7">
        <f t="shared" si="115"/>
        <v>4502800.16</v>
      </c>
      <c r="DC124" s="7">
        <f t="shared" si="115"/>
        <v>3263794.28</v>
      </c>
      <c r="DD124" s="7">
        <f t="shared" si="115"/>
        <v>2917981.75</v>
      </c>
      <c r="DE124" s="7">
        <f t="shared" si="115"/>
        <v>4273628.45</v>
      </c>
      <c r="DF124" s="7">
        <f t="shared" si="115"/>
        <v>208002594.13</v>
      </c>
      <c r="DG124" s="7">
        <f t="shared" si="115"/>
        <v>2175474.29</v>
      </c>
      <c r="DH124" s="7">
        <f t="shared" si="115"/>
        <v>19011944.129999999</v>
      </c>
      <c r="DI124" s="7">
        <f t="shared" si="115"/>
        <v>24972321.289999999</v>
      </c>
      <c r="DJ124" s="7">
        <f t="shared" si="115"/>
        <v>7377749.8099999996</v>
      </c>
      <c r="DK124" s="7">
        <f t="shared" si="115"/>
        <v>5860520.5599999996</v>
      </c>
      <c r="DL124" s="7">
        <f t="shared" si="115"/>
        <v>60001640.880000003</v>
      </c>
      <c r="DM124" s="7">
        <f t="shared" si="115"/>
        <v>3934931.2</v>
      </c>
      <c r="DN124" s="7">
        <f t="shared" si="115"/>
        <v>14364696.34</v>
      </c>
      <c r="DO124" s="7">
        <f t="shared" si="115"/>
        <v>33552869.91</v>
      </c>
      <c r="DP124" s="7">
        <f t="shared" si="115"/>
        <v>3534977.27</v>
      </c>
      <c r="DQ124" s="7">
        <f t="shared" si="115"/>
        <v>9406453.0899999999</v>
      </c>
      <c r="DR124" s="7">
        <f t="shared" si="115"/>
        <v>14155422.060000001</v>
      </c>
      <c r="DS124" s="7">
        <f t="shared" si="115"/>
        <v>7243264.8799999999</v>
      </c>
      <c r="DT124" s="7">
        <f t="shared" si="115"/>
        <v>3170486.76</v>
      </c>
      <c r="DU124" s="7">
        <f t="shared" si="115"/>
        <v>4743873.3</v>
      </c>
      <c r="DV124" s="7">
        <f t="shared" si="115"/>
        <v>3553950.1</v>
      </c>
      <c r="DW124" s="7">
        <f t="shared" si="115"/>
        <v>4322023.25</v>
      </c>
      <c r="DX124" s="7">
        <f t="shared" si="115"/>
        <v>3426649.65</v>
      </c>
      <c r="DY124" s="7">
        <f t="shared" si="115"/>
        <v>4787211.2300000004</v>
      </c>
      <c r="DZ124" s="7">
        <f t="shared" si="115"/>
        <v>8622524.6699999999</v>
      </c>
      <c r="EA124" s="7">
        <f t="shared" ref="EA124:FX124" si="116">ROUND(EA123*EA120,2)</f>
        <v>6477019.7300000004</v>
      </c>
      <c r="EB124" s="7">
        <f t="shared" si="116"/>
        <v>6260692.9199999999</v>
      </c>
      <c r="EC124" s="7">
        <f t="shared" si="116"/>
        <v>4018212.56</v>
      </c>
      <c r="ED124" s="7">
        <f t="shared" si="116"/>
        <v>22607182.879999999</v>
      </c>
      <c r="EE124" s="7">
        <f t="shared" si="116"/>
        <v>3199933.85</v>
      </c>
      <c r="EF124" s="7">
        <f t="shared" si="116"/>
        <v>14615479.369999999</v>
      </c>
      <c r="EG124" s="7">
        <f t="shared" si="116"/>
        <v>3597819.09</v>
      </c>
      <c r="EH124" s="7">
        <f t="shared" si="116"/>
        <v>3670152.36</v>
      </c>
      <c r="EI124" s="7">
        <f t="shared" si="116"/>
        <v>143479389.56999999</v>
      </c>
      <c r="EJ124" s="7">
        <f t="shared" si="116"/>
        <v>100837345.31</v>
      </c>
      <c r="EK124" s="7">
        <f t="shared" si="116"/>
        <v>7648522.7999999998</v>
      </c>
      <c r="EL124" s="7">
        <f t="shared" si="116"/>
        <v>5411871.2699999996</v>
      </c>
      <c r="EM124" s="7">
        <f t="shared" si="116"/>
        <v>4890501.62</v>
      </c>
      <c r="EN124" s="7">
        <f t="shared" si="116"/>
        <v>9808115.5199999996</v>
      </c>
      <c r="EO124" s="7">
        <f t="shared" si="116"/>
        <v>4319971.93</v>
      </c>
      <c r="EP124" s="7">
        <f t="shared" si="116"/>
        <v>5600967.9800000004</v>
      </c>
      <c r="EQ124" s="7">
        <f t="shared" si="116"/>
        <v>29212502.960000001</v>
      </c>
      <c r="ER124" s="7">
        <f t="shared" si="116"/>
        <v>4770151.12</v>
      </c>
      <c r="ES124" s="7">
        <f t="shared" si="116"/>
        <v>3124752.82</v>
      </c>
      <c r="ET124" s="7">
        <f t="shared" si="116"/>
        <v>3664217.71</v>
      </c>
      <c r="EU124" s="7">
        <f t="shared" si="116"/>
        <v>6360094.8700000001</v>
      </c>
      <c r="EV124" s="7">
        <f t="shared" si="116"/>
        <v>1640017.2</v>
      </c>
      <c r="EW124" s="7">
        <f t="shared" si="116"/>
        <v>12381833.390000001</v>
      </c>
      <c r="EX124" s="7">
        <f t="shared" si="116"/>
        <v>3325024.4</v>
      </c>
      <c r="EY124" s="7">
        <f t="shared" si="116"/>
        <v>2340366.6800000002</v>
      </c>
      <c r="EZ124" s="7">
        <f t="shared" si="116"/>
        <v>2485097.81</v>
      </c>
      <c r="FA124" s="7">
        <f t="shared" si="116"/>
        <v>38787950.560000002</v>
      </c>
      <c r="FB124" s="7">
        <f t="shared" si="116"/>
        <v>4247510.76</v>
      </c>
      <c r="FC124" s="7">
        <f t="shared" si="116"/>
        <v>20774774.34</v>
      </c>
      <c r="FD124" s="7">
        <f t="shared" si="116"/>
        <v>5107755.6399999997</v>
      </c>
      <c r="FE124" s="7">
        <f t="shared" si="116"/>
        <v>1758204.23</v>
      </c>
      <c r="FF124" s="7">
        <f t="shared" si="116"/>
        <v>3402080.03</v>
      </c>
      <c r="FG124" s="7">
        <f t="shared" si="116"/>
        <v>2532676.5299999998</v>
      </c>
      <c r="FH124" s="7">
        <f t="shared" si="116"/>
        <v>1493771.44</v>
      </c>
      <c r="FI124" s="7">
        <f t="shared" si="116"/>
        <v>18427146.640000001</v>
      </c>
      <c r="FJ124" s="7">
        <f t="shared" si="116"/>
        <v>21088888.809999999</v>
      </c>
      <c r="FK124" s="7">
        <f t="shared" si="116"/>
        <v>26657544.300000001</v>
      </c>
      <c r="FL124" s="7">
        <f t="shared" si="116"/>
        <v>83806278.390000001</v>
      </c>
      <c r="FM124" s="7">
        <f t="shared" si="116"/>
        <v>39390053.740000002</v>
      </c>
      <c r="FN124" s="7">
        <f t="shared" si="116"/>
        <v>223114850.06</v>
      </c>
      <c r="FO124" s="7">
        <f t="shared" si="116"/>
        <v>11874530.470000001</v>
      </c>
      <c r="FP124" s="7">
        <f t="shared" si="116"/>
        <v>24047660.039999999</v>
      </c>
      <c r="FQ124" s="7">
        <f t="shared" si="116"/>
        <v>10804770.609999999</v>
      </c>
      <c r="FR124" s="7">
        <f t="shared" si="116"/>
        <v>3138680.06</v>
      </c>
      <c r="FS124" s="7">
        <f t="shared" si="116"/>
        <v>3256480.8</v>
      </c>
      <c r="FT124" s="7">
        <f t="shared" si="116"/>
        <v>1322299.6499999999</v>
      </c>
      <c r="FU124" s="7">
        <f t="shared" si="116"/>
        <v>9370606.9700000007</v>
      </c>
      <c r="FV124" s="7">
        <f t="shared" si="116"/>
        <v>8740022.4000000004</v>
      </c>
      <c r="FW124" s="7">
        <f t="shared" si="116"/>
        <v>3003307.46</v>
      </c>
      <c r="FX124" s="7">
        <f t="shared" si="116"/>
        <v>1331607.46</v>
      </c>
      <c r="FY124" s="7"/>
      <c r="FZ124" s="7">
        <f>SUM(C124:FX124)</f>
        <v>8766129545.1999989</v>
      </c>
      <c r="GA124" s="85">
        <v>8766129545.1999989</v>
      </c>
      <c r="GB124" s="7">
        <f>FZ124-GA124</f>
        <v>0</v>
      </c>
      <c r="GC124" s="62"/>
      <c r="GD124" s="62"/>
      <c r="GE124" s="62"/>
      <c r="GF124" s="62"/>
      <c r="GG124" s="7"/>
      <c r="GH124" s="7"/>
      <c r="GI124" s="7"/>
      <c r="GJ124" s="7"/>
      <c r="GK124" s="7"/>
      <c r="GL124" s="7"/>
      <c r="GM124" s="7"/>
    </row>
    <row r="125" spans="1:204" x14ac:dyDescent="0.35">
      <c r="A125" s="7"/>
      <c r="B125" s="7" t="s">
        <v>617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GA125" s="20"/>
      <c r="GB125" s="62"/>
      <c r="GC125" s="62"/>
      <c r="GD125" s="62"/>
      <c r="GE125" s="62"/>
      <c r="GF125" s="62"/>
      <c r="GG125" s="7"/>
      <c r="GH125" s="7"/>
      <c r="GI125" s="7"/>
      <c r="GJ125" s="7"/>
      <c r="GK125" s="7"/>
      <c r="GL125" s="7"/>
      <c r="GM125" s="7"/>
    </row>
    <row r="126" spans="1:204" x14ac:dyDescent="0.35">
      <c r="A126" s="6" t="s">
        <v>594</v>
      </c>
      <c r="B126" s="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7"/>
      <c r="GA126" s="20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</row>
    <row r="127" spans="1:204" x14ac:dyDescent="0.35">
      <c r="A127" s="7"/>
      <c r="B127" s="43" t="s">
        <v>618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86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  <c r="CE127" s="86"/>
      <c r="CF127" s="86"/>
      <c r="CG127" s="86"/>
      <c r="CH127" s="86"/>
      <c r="CI127" s="86"/>
      <c r="CJ127" s="86"/>
      <c r="CK127" s="86"/>
      <c r="CL127" s="86"/>
      <c r="CM127" s="86"/>
      <c r="CN127" s="86"/>
      <c r="CO127" s="86"/>
      <c r="CP127" s="86"/>
      <c r="CQ127" s="86"/>
      <c r="CR127" s="86"/>
      <c r="CS127" s="86"/>
      <c r="CT127" s="86"/>
      <c r="CU127" s="86"/>
      <c r="CV127" s="86"/>
      <c r="CW127" s="86"/>
      <c r="CX127" s="86"/>
      <c r="CY127" s="86"/>
      <c r="CZ127" s="86"/>
      <c r="DA127" s="86"/>
      <c r="DB127" s="86"/>
      <c r="DC127" s="86"/>
      <c r="DD127" s="86"/>
      <c r="DE127" s="86"/>
      <c r="DF127" s="86"/>
      <c r="DG127" s="86"/>
      <c r="DH127" s="86"/>
      <c r="DI127" s="86"/>
      <c r="DJ127" s="86"/>
      <c r="DK127" s="86"/>
      <c r="DL127" s="86"/>
      <c r="DM127" s="86"/>
      <c r="DN127" s="86"/>
      <c r="DO127" s="86"/>
      <c r="DP127" s="86"/>
      <c r="DQ127" s="86"/>
      <c r="DR127" s="86"/>
      <c r="DS127" s="86"/>
      <c r="DT127" s="86"/>
      <c r="DU127" s="86"/>
      <c r="DV127" s="86"/>
      <c r="DW127" s="86"/>
      <c r="DX127" s="86"/>
      <c r="DY127" s="86"/>
      <c r="DZ127" s="86"/>
      <c r="EA127" s="86"/>
      <c r="EB127" s="86"/>
      <c r="EC127" s="86"/>
      <c r="ED127" s="86"/>
      <c r="EE127" s="86"/>
      <c r="EF127" s="86"/>
      <c r="EG127" s="86"/>
      <c r="EH127" s="86"/>
      <c r="EI127" s="86"/>
      <c r="EJ127" s="86"/>
      <c r="EK127" s="86"/>
      <c r="EL127" s="86"/>
      <c r="EM127" s="86"/>
      <c r="EN127" s="86"/>
      <c r="EO127" s="86"/>
      <c r="EP127" s="86"/>
      <c r="EQ127" s="86"/>
      <c r="ER127" s="86"/>
      <c r="ES127" s="86"/>
      <c r="ET127" s="86"/>
      <c r="EU127" s="86"/>
      <c r="EV127" s="86"/>
      <c r="EW127" s="86"/>
      <c r="EX127" s="86"/>
      <c r="EY127" s="86"/>
      <c r="EZ127" s="86"/>
      <c r="FA127" s="86"/>
      <c r="FB127" s="86"/>
      <c r="FC127" s="86"/>
      <c r="FD127" s="86"/>
      <c r="FE127" s="86"/>
      <c r="FF127" s="86"/>
      <c r="FG127" s="86"/>
      <c r="FH127" s="86"/>
      <c r="FI127" s="86"/>
      <c r="FJ127" s="86"/>
      <c r="FK127" s="86"/>
      <c r="FL127" s="86"/>
      <c r="FM127" s="86"/>
      <c r="FN127" s="86"/>
      <c r="FO127" s="86"/>
      <c r="FP127" s="86"/>
      <c r="FQ127" s="86"/>
      <c r="FR127" s="86"/>
      <c r="FS127" s="86"/>
      <c r="FT127" s="86"/>
      <c r="FU127" s="86"/>
      <c r="FV127" s="86"/>
      <c r="FW127" s="86"/>
      <c r="FX127" s="86"/>
      <c r="FY127" s="7"/>
      <c r="FZ127" s="7"/>
      <c r="GA127" s="20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27"/>
      <c r="GO127" s="27"/>
      <c r="GP127" s="27"/>
    </row>
    <row r="128" spans="1:204" x14ac:dyDescent="0.35">
      <c r="A128" s="6" t="s">
        <v>619</v>
      </c>
      <c r="B128" s="7" t="s">
        <v>620</v>
      </c>
      <c r="C128" s="28">
        <f t="shared" ref="C128:BN128" si="117">C16</f>
        <v>2311</v>
      </c>
      <c r="D128" s="28">
        <f t="shared" si="117"/>
        <v>9785</v>
      </c>
      <c r="E128" s="28">
        <f t="shared" si="117"/>
        <v>2809</v>
      </c>
      <c r="F128" s="28">
        <f t="shared" si="117"/>
        <v>3989</v>
      </c>
      <c r="G128" s="28">
        <f t="shared" si="117"/>
        <v>189</v>
      </c>
      <c r="H128" s="28">
        <f t="shared" si="117"/>
        <v>169</v>
      </c>
      <c r="I128" s="28">
        <f t="shared" si="117"/>
        <v>4032</v>
      </c>
      <c r="J128" s="28">
        <f t="shared" si="117"/>
        <v>831</v>
      </c>
      <c r="K128" s="28">
        <f t="shared" si="117"/>
        <v>83</v>
      </c>
      <c r="L128" s="28">
        <f t="shared" si="117"/>
        <v>732</v>
      </c>
      <c r="M128" s="28">
        <f t="shared" si="117"/>
        <v>521</v>
      </c>
      <c r="N128" s="28">
        <f t="shared" si="117"/>
        <v>8671</v>
      </c>
      <c r="O128" s="28">
        <f t="shared" si="117"/>
        <v>1022</v>
      </c>
      <c r="P128" s="28">
        <f t="shared" si="117"/>
        <v>65</v>
      </c>
      <c r="Q128" s="28">
        <f t="shared" si="117"/>
        <v>17070</v>
      </c>
      <c r="R128" s="28">
        <f t="shared" si="117"/>
        <v>839</v>
      </c>
      <c r="S128" s="28">
        <f t="shared" si="117"/>
        <v>529</v>
      </c>
      <c r="T128" s="28">
        <f t="shared" si="117"/>
        <v>57</v>
      </c>
      <c r="U128" s="28">
        <f t="shared" si="117"/>
        <v>26</v>
      </c>
      <c r="V128" s="28">
        <f t="shared" si="117"/>
        <v>100</v>
      </c>
      <c r="W128" s="28">
        <f t="shared" si="117"/>
        <v>70</v>
      </c>
      <c r="X128" s="28">
        <f t="shared" si="117"/>
        <v>14</v>
      </c>
      <c r="Y128" s="28">
        <f t="shared" si="117"/>
        <v>276</v>
      </c>
      <c r="Z128" s="28">
        <f t="shared" si="117"/>
        <v>60</v>
      </c>
      <c r="AA128" s="28">
        <f t="shared" si="117"/>
        <v>5295</v>
      </c>
      <c r="AB128" s="28">
        <f t="shared" si="117"/>
        <v>3397</v>
      </c>
      <c r="AC128" s="28">
        <f t="shared" si="117"/>
        <v>123</v>
      </c>
      <c r="AD128" s="28">
        <f t="shared" si="117"/>
        <v>283</v>
      </c>
      <c r="AE128" s="28">
        <f t="shared" si="117"/>
        <v>20</v>
      </c>
      <c r="AF128" s="28">
        <f t="shared" si="117"/>
        <v>34</v>
      </c>
      <c r="AG128" s="28">
        <f t="shared" si="117"/>
        <v>74</v>
      </c>
      <c r="AH128" s="28">
        <f t="shared" si="117"/>
        <v>356</v>
      </c>
      <c r="AI128" s="28">
        <f t="shared" si="117"/>
        <v>129</v>
      </c>
      <c r="AJ128" s="28">
        <f t="shared" si="117"/>
        <v>71</v>
      </c>
      <c r="AK128" s="28">
        <f t="shared" si="117"/>
        <v>106</v>
      </c>
      <c r="AL128" s="28">
        <f t="shared" si="117"/>
        <v>109</v>
      </c>
      <c r="AM128" s="28">
        <f t="shared" si="117"/>
        <v>175</v>
      </c>
      <c r="AN128" s="28">
        <f t="shared" si="117"/>
        <v>98</v>
      </c>
      <c r="AO128" s="28">
        <f t="shared" si="117"/>
        <v>1189</v>
      </c>
      <c r="AP128" s="28">
        <f t="shared" si="117"/>
        <v>30699</v>
      </c>
      <c r="AQ128" s="28">
        <f t="shared" si="117"/>
        <v>74</v>
      </c>
      <c r="AR128" s="28">
        <f t="shared" si="117"/>
        <v>3849</v>
      </c>
      <c r="AS128" s="28">
        <f t="shared" si="117"/>
        <v>1103</v>
      </c>
      <c r="AT128" s="28">
        <f t="shared" si="117"/>
        <v>221</v>
      </c>
      <c r="AU128" s="28">
        <f t="shared" si="117"/>
        <v>48</v>
      </c>
      <c r="AV128" s="28">
        <f t="shared" si="117"/>
        <v>107</v>
      </c>
      <c r="AW128" s="28">
        <f t="shared" si="117"/>
        <v>42</v>
      </c>
      <c r="AX128" s="28">
        <f t="shared" si="117"/>
        <v>0</v>
      </c>
      <c r="AY128" s="28">
        <f t="shared" si="117"/>
        <v>133</v>
      </c>
      <c r="AZ128" s="28">
        <f t="shared" si="117"/>
        <v>5157</v>
      </c>
      <c r="BA128" s="28">
        <f t="shared" si="117"/>
        <v>2278</v>
      </c>
      <c r="BB128" s="28">
        <f t="shared" si="117"/>
        <v>2184</v>
      </c>
      <c r="BC128" s="28">
        <f t="shared" si="117"/>
        <v>8604</v>
      </c>
      <c r="BD128" s="28">
        <f t="shared" si="117"/>
        <v>170</v>
      </c>
      <c r="BE128" s="28">
        <f t="shared" si="117"/>
        <v>210</v>
      </c>
      <c r="BF128" s="28">
        <f t="shared" si="117"/>
        <v>1507</v>
      </c>
      <c r="BG128" s="28">
        <f t="shared" si="117"/>
        <v>224</v>
      </c>
      <c r="BH128" s="28">
        <f t="shared" si="117"/>
        <v>65</v>
      </c>
      <c r="BI128" s="28">
        <f t="shared" si="117"/>
        <v>101</v>
      </c>
      <c r="BJ128" s="28">
        <f t="shared" si="117"/>
        <v>387</v>
      </c>
      <c r="BK128" s="28">
        <f t="shared" si="117"/>
        <v>3764</v>
      </c>
      <c r="BL128" s="28">
        <f t="shared" si="117"/>
        <v>24</v>
      </c>
      <c r="BM128" s="28">
        <f t="shared" si="117"/>
        <v>92</v>
      </c>
      <c r="BN128" s="28">
        <f t="shared" si="117"/>
        <v>1087</v>
      </c>
      <c r="BO128" s="28">
        <f t="shared" ref="BO128:DZ128" si="118">BO16</f>
        <v>366</v>
      </c>
      <c r="BP128" s="28">
        <f t="shared" si="118"/>
        <v>82</v>
      </c>
      <c r="BQ128" s="28">
        <f t="shared" si="118"/>
        <v>1279</v>
      </c>
      <c r="BR128" s="28">
        <f t="shared" si="118"/>
        <v>1093</v>
      </c>
      <c r="BS128" s="28">
        <f t="shared" si="118"/>
        <v>465</v>
      </c>
      <c r="BT128" s="28">
        <f t="shared" si="118"/>
        <v>61</v>
      </c>
      <c r="BU128" s="28">
        <f t="shared" si="118"/>
        <v>78</v>
      </c>
      <c r="BV128" s="28">
        <f t="shared" si="118"/>
        <v>206</v>
      </c>
      <c r="BW128" s="28">
        <f t="shared" si="118"/>
        <v>217</v>
      </c>
      <c r="BX128" s="28">
        <f t="shared" si="118"/>
        <v>14</v>
      </c>
      <c r="BY128" s="28">
        <f t="shared" si="118"/>
        <v>256</v>
      </c>
      <c r="BZ128" s="28">
        <f t="shared" si="118"/>
        <v>55</v>
      </c>
      <c r="CA128" s="28">
        <f t="shared" si="118"/>
        <v>33</v>
      </c>
      <c r="CB128" s="28">
        <f t="shared" si="118"/>
        <v>13384</v>
      </c>
      <c r="CC128" s="28">
        <f t="shared" si="118"/>
        <v>49</v>
      </c>
      <c r="CD128" s="28">
        <f t="shared" si="118"/>
        <v>9</v>
      </c>
      <c r="CE128" s="28">
        <f t="shared" si="118"/>
        <v>25</v>
      </c>
      <c r="CF128" s="28">
        <f t="shared" si="118"/>
        <v>41</v>
      </c>
      <c r="CG128" s="28">
        <f t="shared" si="118"/>
        <v>63</v>
      </c>
      <c r="CH128" s="28">
        <f t="shared" si="118"/>
        <v>36</v>
      </c>
      <c r="CI128" s="28">
        <f t="shared" si="118"/>
        <v>281</v>
      </c>
      <c r="CJ128" s="28">
        <f t="shared" si="118"/>
        <v>280</v>
      </c>
      <c r="CK128" s="28">
        <f t="shared" si="118"/>
        <v>852</v>
      </c>
      <c r="CL128" s="28">
        <f t="shared" si="118"/>
        <v>250</v>
      </c>
      <c r="CM128" s="28">
        <f t="shared" si="118"/>
        <v>180</v>
      </c>
      <c r="CN128" s="28">
        <f t="shared" si="118"/>
        <v>4931</v>
      </c>
      <c r="CO128" s="28">
        <f t="shared" si="118"/>
        <v>2428</v>
      </c>
      <c r="CP128" s="28">
        <f t="shared" si="118"/>
        <v>198</v>
      </c>
      <c r="CQ128" s="28">
        <f t="shared" si="118"/>
        <v>352</v>
      </c>
      <c r="CR128" s="28">
        <f t="shared" si="118"/>
        <v>69</v>
      </c>
      <c r="CS128" s="28">
        <f t="shared" si="118"/>
        <v>80</v>
      </c>
      <c r="CT128" s="28">
        <f t="shared" si="118"/>
        <v>54</v>
      </c>
      <c r="CU128" s="28">
        <f t="shared" si="118"/>
        <v>68</v>
      </c>
      <c r="CV128" s="28">
        <f t="shared" si="118"/>
        <v>3</v>
      </c>
      <c r="CW128" s="28">
        <f t="shared" si="118"/>
        <v>53</v>
      </c>
      <c r="CX128" s="28">
        <f t="shared" si="118"/>
        <v>117</v>
      </c>
      <c r="CY128" s="28">
        <f t="shared" si="118"/>
        <v>14</v>
      </c>
      <c r="CZ128" s="28">
        <f t="shared" si="118"/>
        <v>677</v>
      </c>
      <c r="DA128" s="28">
        <f t="shared" si="118"/>
        <v>36</v>
      </c>
      <c r="DB128" s="28">
        <f t="shared" si="118"/>
        <v>59</v>
      </c>
      <c r="DC128" s="28">
        <f t="shared" si="118"/>
        <v>28</v>
      </c>
      <c r="DD128" s="28">
        <f t="shared" si="118"/>
        <v>41</v>
      </c>
      <c r="DE128" s="28">
        <f t="shared" si="118"/>
        <v>34</v>
      </c>
      <c r="DF128" s="28">
        <f t="shared" si="118"/>
        <v>5994</v>
      </c>
      <c r="DG128" s="28">
        <f t="shared" si="118"/>
        <v>20</v>
      </c>
      <c r="DH128" s="28">
        <f t="shared" si="118"/>
        <v>548</v>
      </c>
      <c r="DI128" s="28">
        <f t="shared" si="118"/>
        <v>1006</v>
      </c>
      <c r="DJ128" s="28">
        <f t="shared" si="118"/>
        <v>126</v>
      </c>
      <c r="DK128" s="28">
        <f t="shared" si="118"/>
        <v>172</v>
      </c>
      <c r="DL128" s="28">
        <f t="shared" si="118"/>
        <v>1818</v>
      </c>
      <c r="DM128" s="28">
        <f t="shared" si="118"/>
        <v>81</v>
      </c>
      <c r="DN128" s="28">
        <f t="shared" si="118"/>
        <v>418</v>
      </c>
      <c r="DO128" s="28">
        <f t="shared" si="118"/>
        <v>925</v>
      </c>
      <c r="DP128" s="28">
        <f t="shared" si="118"/>
        <v>47</v>
      </c>
      <c r="DQ128" s="28">
        <f t="shared" si="118"/>
        <v>162</v>
      </c>
      <c r="DR128" s="28">
        <f t="shared" si="118"/>
        <v>640</v>
      </c>
      <c r="DS128" s="28">
        <f t="shared" si="118"/>
        <v>342</v>
      </c>
      <c r="DT128" s="28">
        <f t="shared" si="118"/>
        <v>72</v>
      </c>
      <c r="DU128" s="28">
        <f t="shared" si="118"/>
        <v>128</v>
      </c>
      <c r="DV128" s="28">
        <f t="shared" si="118"/>
        <v>56</v>
      </c>
      <c r="DW128" s="28">
        <f t="shared" si="118"/>
        <v>91</v>
      </c>
      <c r="DX128" s="28">
        <f t="shared" si="118"/>
        <v>24</v>
      </c>
      <c r="DY128" s="28">
        <f t="shared" si="118"/>
        <v>27</v>
      </c>
      <c r="DZ128" s="28">
        <f t="shared" si="118"/>
        <v>74</v>
      </c>
      <c r="EA128" s="28">
        <f t="shared" ref="EA128:FX128" si="119">EA16</f>
        <v>130</v>
      </c>
      <c r="EB128" s="28">
        <f t="shared" si="119"/>
        <v>172</v>
      </c>
      <c r="EC128" s="28">
        <f t="shared" si="119"/>
        <v>68</v>
      </c>
      <c r="ED128" s="28">
        <f t="shared" si="119"/>
        <v>24</v>
      </c>
      <c r="EE128" s="28">
        <f t="shared" si="119"/>
        <v>69</v>
      </c>
      <c r="EF128" s="28">
        <f t="shared" si="119"/>
        <v>603</v>
      </c>
      <c r="EG128" s="28">
        <f t="shared" si="119"/>
        <v>100</v>
      </c>
      <c r="EH128" s="28">
        <f t="shared" si="119"/>
        <v>68</v>
      </c>
      <c r="EI128" s="28">
        <f t="shared" si="119"/>
        <v>6981</v>
      </c>
      <c r="EJ128" s="28">
        <f t="shared" si="119"/>
        <v>2957</v>
      </c>
      <c r="EK128" s="28">
        <f t="shared" si="119"/>
        <v>147</v>
      </c>
      <c r="EL128" s="28">
        <f t="shared" si="119"/>
        <v>123</v>
      </c>
      <c r="EM128" s="28">
        <f t="shared" si="119"/>
        <v>111</v>
      </c>
      <c r="EN128" s="28">
        <f t="shared" si="119"/>
        <v>401</v>
      </c>
      <c r="EO128" s="28">
        <f t="shared" si="119"/>
        <v>68</v>
      </c>
      <c r="EP128" s="28">
        <f t="shared" si="119"/>
        <v>53</v>
      </c>
      <c r="EQ128" s="28">
        <f t="shared" si="119"/>
        <v>54</v>
      </c>
      <c r="ER128" s="28">
        <f t="shared" si="119"/>
        <v>58</v>
      </c>
      <c r="ES128" s="28">
        <f t="shared" si="119"/>
        <v>45</v>
      </c>
      <c r="ET128" s="28">
        <f t="shared" si="119"/>
        <v>105</v>
      </c>
      <c r="EU128" s="28">
        <f t="shared" si="119"/>
        <v>308</v>
      </c>
      <c r="EV128" s="28">
        <f t="shared" si="119"/>
        <v>32</v>
      </c>
      <c r="EW128" s="28">
        <f t="shared" si="119"/>
        <v>111</v>
      </c>
      <c r="EX128" s="28">
        <f t="shared" si="119"/>
        <v>40</v>
      </c>
      <c r="EY128" s="28">
        <f t="shared" si="119"/>
        <v>163</v>
      </c>
      <c r="EZ128" s="28">
        <f t="shared" si="119"/>
        <v>39</v>
      </c>
      <c r="FA128" s="28">
        <f t="shared" si="119"/>
        <v>619</v>
      </c>
      <c r="FB128" s="28">
        <f t="shared" si="119"/>
        <v>87</v>
      </c>
      <c r="FC128" s="28">
        <f t="shared" si="119"/>
        <v>275</v>
      </c>
      <c r="FD128" s="28">
        <f t="shared" si="119"/>
        <v>127</v>
      </c>
      <c r="FE128" s="28">
        <f t="shared" si="119"/>
        <v>25</v>
      </c>
      <c r="FF128" s="28">
        <f t="shared" si="119"/>
        <v>63</v>
      </c>
      <c r="FG128" s="28">
        <f t="shared" si="119"/>
        <v>16</v>
      </c>
      <c r="FH128" s="28">
        <f t="shared" si="119"/>
        <v>18</v>
      </c>
      <c r="FI128" s="28">
        <f t="shared" si="119"/>
        <v>453</v>
      </c>
      <c r="FJ128" s="28">
        <f t="shared" si="119"/>
        <v>369</v>
      </c>
      <c r="FK128" s="28">
        <f t="shared" si="119"/>
        <v>506</v>
      </c>
      <c r="FL128" s="28">
        <f t="shared" si="119"/>
        <v>657</v>
      </c>
      <c r="FM128" s="28">
        <f t="shared" si="119"/>
        <v>275</v>
      </c>
      <c r="FN128" s="28">
        <f t="shared" si="119"/>
        <v>8885</v>
      </c>
      <c r="FO128" s="28">
        <f t="shared" si="119"/>
        <v>307</v>
      </c>
      <c r="FP128" s="28">
        <f t="shared" si="119"/>
        <v>752</v>
      </c>
      <c r="FQ128" s="28">
        <f t="shared" si="119"/>
        <v>184</v>
      </c>
      <c r="FR128" s="28">
        <f t="shared" si="119"/>
        <v>31</v>
      </c>
      <c r="FS128" s="28">
        <f t="shared" si="119"/>
        <v>18</v>
      </c>
      <c r="FT128" s="28">
        <f t="shared" si="119"/>
        <v>16</v>
      </c>
      <c r="FU128" s="28">
        <f t="shared" si="119"/>
        <v>332</v>
      </c>
      <c r="FV128" s="28">
        <f t="shared" si="119"/>
        <v>237</v>
      </c>
      <c r="FW128" s="28">
        <f t="shared" si="119"/>
        <v>50</v>
      </c>
      <c r="FX128" s="28">
        <f t="shared" si="119"/>
        <v>16</v>
      </c>
      <c r="FY128" s="86"/>
      <c r="FZ128" s="28"/>
      <c r="GA128" s="20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</row>
    <row r="129" spans="1:256" x14ac:dyDescent="0.35">
      <c r="A129" s="6" t="s">
        <v>621</v>
      </c>
      <c r="B129" s="7" t="s">
        <v>622</v>
      </c>
      <c r="C129" s="28">
        <f t="shared" ref="C129:BN129" si="120">C19</f>
        <v>5936.4</v>
      </c>
      <c r="D129" s="28">
        <f t="shared" si="120"/>
        <v>28893.599999999999</v>
      </c>
      <c r="E129" s="28">
        <f t="shared" si="120"/>
        <v>4468.8</v>
      </c>
      <c r="F129" s="28">
        <f t="shared" si="120"/>
        <v>15351.599999999999</v>
      </c>
      <c r="G129" s="28">
        <f t="shared" si="120"/>
        <v>850.8</v>
      </c>
      <c r="H129" s="28">
        <f t="shared" si="120"/>
        <v>794.4</v>
      </c>
      <c r="I129" s="28">
        <f t="shared" si="120"/>
        <v>6464.4</v>
      </c>
      <c r="J129" s="28">
        <f t="shared" si="120"/>
        <v>1663.2</v>
      </c>
      <c r="K129" s="28">
        <f t="shared" si="120"/>
        <v>186</v>
      </c>
      <c r="L129" s="28">
        <f t="shared" si="120"/>
        <v>1503.6</v>
      </c>
      <c r="M129" s="28">
        <f t="shared" si="120"/>
        <v>685.19999999999993</v>
      </c>
      <c r="N129" s="28">
        <f t="shared" si="120"/>
        <v>36894</v>
      </c>
      <c r="O129" s="28">
        <f t="shared" si="120"/>
        <v>9018</v>
      </c>
      <c r="P129" s="28">
        <f t="shared" si="120"/>
        <v>188.4</v>
      </c>
      <c r="Q129" s="28">
        <f t="shared" si="120"/>
        <v>28060.799999999999</v>
      </c>
      <c r="R129" s="28">
        <f t="shared" si="120"/>
        <v>3002.4</v>
      </c>
      <c r="S129" s="28">
        <f t="shared" si="120"/>
        <v>1274.3999999999999</v>
      </c>
      <c r="T129" s="28">
        <f t="shared" si="120"/>
        <v>124.8</v>
      </c>
      <c r="U129" s="28">
        <f t="shared" si="120"/>
        <v>37.199999999999996</v>
      </c>
      <c r="V129" s="28">
        <f t="shared" si="120"/>
        <v>208.79999999999998</v>
      </c>
      <c r="W129" s="28">
        <f t="shared" si="120"/>
        <v>181.2</v>
      </c>
      <c r="X129" s="28">
        <f t="shared" si="120"/>
        <v>36</v>
      </c>
      <c r="Y129" s="28">
        <f t="shared" si="120"/>
        <v>460.79999999999995</v>
      </c>
      <c r="Z129" s="28">
        <f t="shared" si="120"/>
        <v>170.4</v>
      </c>
      <c r="AA129" s="28">
        <f t="shared" si="120"/>
        <v>22339.200000000001</v>
      </c>
      <c r="AB129" s="28">
        <f t="shared" si="120"/>
        <v>19311.599999999999</v>
      </c>
      <c r="AC129" s="28">
        <f t="shared" si="120"/>
        <v>718.8</v>
      </c>
      <c r="AD129" s="28">
        <f t="shared" si="120"/>
        <v>1010.4</v>
      </c>
      <c r="AE129" s="28">
        <f t="shared" si="120"/>
        <v>67.2</v>
      </c>
      <c r="AF129" s="28">
        <f t="shared" si="120"/>
        <v>141.6</v>
      </c>
      <c r="AG129" s="28">
        <f t="shared" si="120"/>
        <v>415.2</v>
      </c>
      <c r="AH129" s="28">
        <f t="shared" si="120"/>
        <v>710.4</v>
      </c>
      <c r="AI129" s="28">
        <f t="shared" si="120"/>
        <v>262.8</v>
      </c>
      <c r="AJ129" s="28">
        <f t="shared" si="120"/>
        <v>108</v>
      </c>
      <c r="AK129" s="28">
        <f t="shared" si="120"/>
        <v>139.19999999999999</v>
      </c>
      <c r="AL129" s="28">
        <f t="shared" si="120"/>
        <v>169.2</v>
      </c>
      <c r="AM129" s="28">
        <f t="shared" si="120"/>
        <v>295.2</v>
      </c>
      <c r="AN129" s="28">
        <f t="shared" si="120"/>
        <v>248.39999999999998</v>
      </c>
      <c r="AO129" s="28">
        <f t="shared" si="120"/>
        <v>3228</v>
      </c>
      <c r="AP129" s="28">
        <f t="shared" si="120"/>
        <v>60844.799999999996</v>
      </c>
      <c r="AQ129" s="28">
        <f t="shared" si="120"/>
        <v>171.6</v>
      </c>
      <c r="AR129" s="28">
        <f t="shared" si="120"/>
        <v>45588</v>
      </c>
      <c r="AS129" s="28">
        <f t="shared" si="120"/>
        <v>4693.2</v>
      </c>
      <c r="AT129" s="28">
        <f t="shared" si="120"/>
        <v>1702.8</v>
      </c>
      <c r="AU129" s="28">
        <f t="shared" si="120"/>
        <v>177.6</v>
      </c>
      <c r="AV129" s="28">
        <f t="shared" si="120"/>
        <v>230.39999999999998</v>
      </c>
      <c r="AW129" s="28">
        <f t="shared" si="120"/>
        <v>178.79999999999998</v>
      </c>
      <c r="AX129" s="28">
        <f t="shared" si="120"/>
        <v>61.199999999999996</v>
      </c>
      <c r="AY129" s="28">
        <f t="shared" si="120"/>
        <v>319.2</v>
      </c>
      <c r="AZ129" s="28">
        <f t="shared" si="120"/>
        <v>10087.199999999999</v>
      </c>
      <c r="BA129" s="28">
        <f t="shared" si="120"/>
        <v>6768</v>
      </c>
      <c r="BB129" s="28">
        <f t="shared" si="120"/>
        <v>6028.8</v>
      </c>
      <c r="BC129" s="28">
        <f t="shared" si="120"/>
        <v>19404</v>
      </c>
      <c r="BD129" s="28">
        <f t="shared" si="120"/>
        <v>2425.1999999999998</v>
      </c>
      <c r="BE129" s="28">
        <f t="shared" si="120"/>
        <v>919.19999999999993</v>
      </c>
      <c r="BF129" s="28">
        <f t="shared" si="120"/>
        <v>18489.599999999999</v>
      </c>
      <c r="BG129" s="28">
        <f t="shared" si="120"/>
        <v>656.4</v>
      </c>
      <c r="BH129" s="28">
        <f t="shared" si="120"/>
        <v>358.8</v>
      </c>
      <c r="BI129" s="28">
        <f t="shared" si="120"/>
        <v>177.6</v>
      </c>
      <c r="BJ129" s="28">
        <f t="shared" si="120"/>
        <v>4314</v>
      </c>
      <c r="BK129" s="28">
        <f t="shared" si="120"/>
        <v>14372.4</v>
      </c>
      <c r="BL129" s="28">
        <f t="shared" si="120"/>
        <v>57.599999999999994</v>
      </c>
      <c r="BM129" s="28">
        <f t="shared" si="120"/>
        <v>207.6</v>
      </c>
      <c r="BN129" s="28">
        <f t="shared" si="120"/>
        <v>2450.4</v>
      </c>
      <c r="BO129" s="28">
        <f t="shared" ref="BO129:DZ129" si="121">BO19</f>
        <v>1017.5999999999999</v>
      </c>
      <c r="BP129" s="28">
        <f t="shared" si="121"/>
        <v>153.6</v>
      </c>
      <c r="BQ129" s="28">
        <f t="shared" si="121"/>
        <v>4099.2</v>
      </c>
      <c r="BR129" s="28">
        <f t="shared" si="121"/>
        <v>3291.6</v>
      </c>
      <c r="BS129" s="28">
        <f t="shared" si="121"/>
        <v>853.19999999999993</v>
      </c>
      <c r="BT129" s="28">
        <f t="shared" si="121"/>
        <v>291.59999999999997</v>
      </c>
      <c r="BU129" s="28">
        <f t="shared" si="121"/>
        <v>290.39999999999998</v>
      </c>
      <c r="BV129" s="28">
        <f t="shared" si="121"/>
        <v>890.4</v>
      </c>
      <c r="BW129" s="28">
        <f t="shared" si="121"/>
        <v>1508.3999999999999</v>
      </c>
      <c r="BX129" s="28">
        <f t="shared" si="121"/>
        <v>45.6</v>
      </c>
      <c r="BY129" s="28">
        <f t="shared" si="121"/>
        <v>372</v>
      </c>
      <c r="BZ129" s="28">
        <f t="shared" si="121"/>
        <v>128.4</v>
      </c>
      <c r="CA129" s="28">
        <f t="shared" si="121"/>
        <v>106.8</v>
      </c>
      <c r="CB129" s="28">
        <f t="shared" si="121"/>
        <v>54669.599999999999</v>
      </c>
      <c r="CC129" s="28">
        <f t="shared" si="121"/>
        <v>139.19999999999999</v>
      </c>
      <c r="CD129" s="28">
        <f t="shared" si="121"/>
        <v>122.39999999999999</v>
      </c>
      <c r="CE129" s="28">
        <f t="shared" si="121"/>
        <v>96</v>
      </c>
      <c r="CF129" s="28">
        <f t="shared" si="121"/>
        <v>99.6</v>
      </c>
      <c r="CG129" s="28">
        <f t="shared" si="121"/>
        <v>148.79999999999998</v>
      </c>
      <c r="CH129" s="28">
        <f t="shared" si="121"/>
        <v>66</v>
      </c>
      <c r="CI129" s="28">
        <f t="shared" si="121"/>
        <v>511.2</v>
      </c>
      <c r="CJ129" s="28">
        <f t="shared" si="121"/>
        <v>643.19999999999993</v>
      </c>
      <c r="CK129" s="28">
        <f t="shared" si="121"/>
        <v>4425.5999999999995</v>
      </c>
      <c r="CL129" s="28">
        <f t="shared" si="121"/>
        <v>985.19999999999993</v>
      </c>
      <c r="CM129" s="28">
        <f t="shared" si="121"/>
        <v>456</v>
      </c>
      <c r="CN129" s="28">
        <f t="shared" si="121"/>
        <v>23926.799999999999</v>
      </c>
      <c r="CO129" s="28">
        <f t="shared" si="121"/>
        <v>10768.8</v>
      </c>
      <c r="CP129" s="28">
        <f t="shared" si="121"/>
        <v>679.19999999999993</v>
      </c>
      <c r="CQ129" s="28">
        <f t="shared" si="121"/>
        <v>577.19999999999993</v>
      </c>
      <c r="CR129" s="28">
        <f t="shared" si="121"/>
        <v>177.6</v>
      </c>
      <c r="CS129" s="28">
        <f t="shared" si="121"/>
        <v>240</v>
      </c>
      <c r="CT129" s="28">
        <f t="shared" si="121"/>
        <v>80.399999999999991</v>
      </c>
      <c r="CU129" s="28">
        <f t="shared" si="121"/>
        <v>340.8</v>
      </c>
      <c r="CV129" s="28">
        <f t="shared" si="121"/>
        <v>14.399999999999999</v>
      </c>
      <c r="CW129" s="28">
        <f t="shared" si="121"/>
        <v>150</v>
      </c>
      <c r="CX129" s="28">
        <f t="shared" si="121"/>
        <v>315.59999999999997</v>
      </c>
      <c r="CY129" s="28">
        <f t="shared" si="121"/>
        <v>26.4</v>
      </c>
      <c r="CZ129" s="28">
        <f t="shared" si="121"/>
        <v>1434</v>
      </c>
      <c r="DA129" s="28">
        <f t="shared" si="121"/>
        <v>154.79999999999998</v>
      </c>
      <c r="DB129" s="28">
        <f t="shared" si="121"/>
        <v>228</v>
      </c>
      <c r="DC129" s="28">
        <f t="shared" si="121"/>
        <v>115.19999999999999</v>
      </c>
      <c r="DD129" s="28">
        <f t="shared" si="121"/>
        <v>126</v>
      </c>
      <c r="DE129" s="28">
        <f t="shared" si="121"/>
        <v>177.6</v>
      </c>
      <c r="DF129" s="28">
        <f t="shared" si="121"/>
        <v>15525.599999999999</v>
      </c>
      <c r="DG129" s="28">
        <f t="shared" si="121"/>
        <v>56.4</v>
      </c>
      <c r="DH129" s="28">
        <f t="shared" si="121"/>
        <v>1485.6</v>
      </c>
      <c r="DI129" s="28">
        <f t="shared" si="121"/>
        <v>1899.6</v>
      </c>
      <c r="DJ129" s="28">
        <f t="shared" si="121"/>
        <v>543.6</v>
      </c>
      <c r="DK129" s="28">
        <f t="shared" si="121"/>
        <v>338.4</v>
      </c>
      <c r="DL129" s="28">
        <f t="shared" si="121"/>
        <v>4126.8</v>
      </c>
      <c r="DM129" s="28">
        <f t="shared" si="121"/>
        <v>174</v>
      </c>
      <c r="DN129" s="28">
        <f t="shared" si="121"/>
        <v>985.19999999999993</v>
      </c>
      <c r="DO129" s="28">
        <f t="shared" si="121"/>
        <v>2394</v>
      </c>
      <c r="DP129" s="28">
        <f t="shared" si="121"/>
        <v>163.19999999999999</v>
      </c>
      <c r="DQ129" s="28">
        <f t="shared" si="121"/>
        <v>570</v>
      </c>
      <c r="DR129" s="28">
        <f t="shared" si="121"/>
        <v>1002</v>
      </c>
      <c r="DS129" s="28">
        <f t="shared" si="121"/>
        <v>495.59999999999997</v>
      </c>
      <c r="DT129" s="28">
        <f t="shared" si="121"/>
        <v>106.8</v>
      </c>
      <c r="DU129" s="28">
        <f t="shared" si="121"/>
        <v>266.39999999999998</v>
      </c>
      <c r="DV129" s="28">
        <f t="shared" si="121"/>
        <v>160.79999999999998</v>
      </c>
      <c r="DW129" s="28">
        <f t="shared" si="121"/>
        <v>235.2</v>
      </c>
      <c r="DX129" s="28">
        <f t="shared" si="121"/>
        <v>136.79999999999998</v>
      </c>
      <c r="DY129" s="28">
        <f t="shared" si="121"/>
        <v>223.2</v>
      </c>
      <c r="DZ129" s="28">
        <f t="shared" si="121"/>
        <v>536.4</v>
      </c>
      <c r="EA129" s="28">
        <f t="shared" ref="EA129:FX129" si="122">EA19</f>
        <v>430.8</v>
      </c>
      <c r="EB129" s="28">
        <f t="shared" si="122"/>
        <v>394.8</v>
      </c>
      <c r="EC129" s="28">
        <f t="shared" si="122"/>
        <v>222</v>
      </c>
      <c r="ED129" s="28">
        <f t="shared" si="122"/>
        <v>1160.3999999999999</v>
      </c>
      <c r="EE129" s="28">
        <f t="shared" si="122"/>
        <v>122.39999999999999</v>
      </c>
      <c r="EF129" s="28">
        <f t="shared" si="122"/>
        <v>1033.2</v>
      </c>
      <c r="EG129" s="28">
        <f t="shared" si="122"/>
        <v>186</v>
      </c>
      <c r="EH129" s="28">
        <f t="shared" si="122"/>
        <v>198</v>
      </c>
      <c r="EI129" s="28">
        <f t="shared" si="122"/>
        <v>10844.4</v>
      </c>
      <c r="EJ129" s="28">
        <f t="shared" si="122"/>
        <v>7365.5999999999995</v>
      </c>
      <c r="EK129" s="28">
        <f t="shared" si="122"/>
        <v>490.79999999999995</v>
      </c>
      <c r="EL129" s="28">
        <f t="shared" si="122"/>
        <v>357.59999999999997</v>
      </c>
      <c r="EM129" s="28">
        <f t="shared" si="122"/>
        <v>310.8</v>
      </c>
      <c r="EN129" s="28">
        <f t="shared" si="122"/>
        <v>699.6</v>
      </c>
      <c r="EO129" s="28">
        <f t="shared" si="122"/>
        <v>244.79999999999998</v>
      </c>
      <c r="EP129" s="28">
        <f t="shared" si="122"/>
        <v>316.8</v>
      </c>
      <c r="EQ129" s="28">
        <f t="shared" si="122"/>
        <v>1966.8</v>
      </c>
      <c r="ER129" s="28">
        <f t="shared" si="122"/>
        <v>212.4</v>
      </c>
      <c r="ES129" s="28">
        <f t="shared" si="122"/>
        <v>134.4</v>
      </c>
      <c r="ET129" s="28">
        <f t="shared" si="122"/>
        <v>158.4</v>
      </c>
      <c r="EU129" s="28">
        <f t="shared" si="122"/>
        <v>408</v>
      </c>
      <c r="EV129" s="28">
        <f t="shared" si="122"/>
        <v>60</v>
      </c>
      <c r="EW129" s="28">
        <f t="shared" si="122"/>
        <v>604.79999999999995</v>
      </c>
      <c r="EX129" s="28">
        <f t="shared" si="122"/>
        <v>140.4</v>
      </c>
      <c r="EY129" s="28">
        <f t="shared" si="122"/>
        <v>393.59999999999997</v>
      </c>
      <c r="EZ129" s="28">
        <f t="shared" si="122"/>
        <v>99.6</v>
      </c>
      <c r="FA129" s="28">
        <f t="shared" si="122"/>
        <v>2515.1999999999998</v>
      </c>
      <c r="FB129" s="28">
        <f t="shared" si="122"/>
        <v>220.79999999999998</v>
      </c>
      <c r="FC129" s="28">
        <f t="shared" si="122"/>
        <v>1204.8</v>
      </c>
      <c r="FD129" s="28">
        <f t="shared" si="122"/>
        <v>306</v>
      </c>
      <c r="FE129" s="28">
        <f t="shared" si="122"/>
        <v>56.4</v>
      </c>
      <c r="FF129" s="28">
        <f t="shared" si="122"/>
        <v>146.4</v>
      </c>
      <c r="FG129" s="28">
        <f t="shared" si="122"/>
        <v>92.399999999999991</v>
      </c>
      <c r="FH129" s="28">
        <f t="shared" si="122"/>
        <v>57.599999999999994</v>
      </c>
      <c r="FI129" s="28">
        <f t="shared" si="122"/>
        <v>1282.8</v>
      </c>
      <c r="FJ129" s="28">
        <f t="shared" si="122"/>
        <v>1510.8</v>
      </c>
      <c r="FK129" s="28">
        <f t="shared" si="122"/>
        <v>1927.1999999999998</v>
      </c>
      <c r="FL129" s="28">
        <f t="shared" si="122"/>
        <v>5967.5999999999995</v>
      </c>
      <c r="FM129" s="28">
        <f t="shared" si="122"/>
        <v>2769.6</v>
      </c>
      <c r="FN129" s="28">
        <f t="shared" si="122"/>
        <v>15997.199999999999</v>
      </c>
      <c r="FO129" s="28">
        <f t="shared" si="122"/>
        <v>782.4</v>
      </c>
      <c r="FP129" s="28">
        <f t="shared" si="122"/>
        <v>1665.6</v>
      </c>
      <c r="FQ129" s="28">
        <f t="shared" si="122"/>
        <v>739.19999999999993</v>
      </c>
      <c r="FR129" s="28">
        <f t="shared" si="122"/>
        <v>116.39999999999999</v>
      </c>
      <c r="FS129" s="28">
        <f t="shared" si="122"/>
        <v>141.6</v>
      </c>
      <c r="FT129" s="28">
        <f t="shared" si="122"/>
        <v>48</v>
      </c>
      <c r="FU129" s="28">
        <f t="shared" si="122"/>
        <v>598.79999999999995</v>
      </c>
      <c r="FV129" s="28">
        <f t="shared" si="122"/>
        <v>510</v>
      </c>
      <c r="FW129" s="28">
        <f t="shared" si="122"/>
        <v>120</v>
      </c>
      <c r="FX129" s="28">
        <f t="shared" si="122"/>
        <v>50.4</v>
      </c>
      <c r="FY129" s="50"/>
      <c r="FZ129" s="28"/>
      <c r="GA129" s="33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</row>
    <row r="130" spans="1:256" x14ac:dyDescent="0.35">
      <c r="A130" s="6" t="s">
        <v>623</v>
      </c>
      <c r="B130" s="7" t="s">
        <v>624</v>
      </c>
      <c r="C130" s="87">
        <f t="shared" ref="C130:BN130" si="123">ROUND(C128/C129,4)</f>
        <v>0.38929999999999998</v>
      </c>
      <c r="D130" s="87">
        <f t="shared" si="123"/>
        <v>0.3387</v>
      </c>
      <c r="E130" s="87">
        <f t="shared" si="123"/>
        <v>0.62860000000000005</v>
      </c>
      <c r="F130" s="87">
        <f t="shared" si="123"/>
        <v>0.25979999999999998</v>
      </c>
      <c r="G130" s="87">
        <f t="shared" si="123"/>
        <v>0.22209999999999999</v>
      </c>
      <c r="H130" s="87">
        <f t="shared" si="123"/>
        <v>0.2127</v>
      </c>
      <c r="I130" s="87">
        <f t="shared" si="123"/>
        <v>0.62370000000000003</v>
      </c>
      <c r="J130" s="87">
        <f t="shared" si="123"/>
        <v>0.49959999999999999</v>
      </c>
      <c r="K130" s="87">
        <f t="shared" si="123"/>
        <v>0.44619999999999999</v>
      </c>
      <c r="L130" s="87">
        <f t="shared" si="123"/>
        <v>0.48680000000000001</v>
      </c>
      <c r="M130" s="87">
        <f t="shared" si="123"/>
        <v>0.76039999999999996</v>
      </c>
      <c r="N130" s="87">
        <f t="shared" si="123"/>
        <v>0.23499999999999999</v>
      </c>
      <c r="O130" s="87">
        <f t="shared" si="123"/>
        <v>0.1133</v>
      </c>
      <c r="P130" s="87">
        <f t="shared" si="123"/>
        <v>0.34499999999999997</v>
      </c>
      <c r="Q130" s="87">
        <f t="shared" si="123"/>
        <v>0.60829999999999995</v>
      </c>
      <c r="R130" s="87">
        <f t="shared" si="123"/>
        <v>0.27939999999999998</v>
      </c>
      <c r="S130" s="87">
        <f t="shared" si="123"/>
        <v>0.41510000000000002</v>
      </c>
      <c r="T130" s="87">
        <f t="shared" si="123"/>
        <v>0.45669999999999999</v>
      </c>
      <c r="U130" s="87">
        <f t="shared" si="123"/>
        <v>0.69889999999999997</v>
      </c>
      <c r="V130" s="87">
        <f t="shared" si="123"/>
        <v>0.47889999999999999</v>
      </c>
      <c r="W130" s="87">
        <f t="shared" si="123"/>
        <v>0.38629999999999998</v>
      </c>
      <c r="X130" s="87">
        <f t="shared" si="123"/>
        <v>0.38890000000000002</v>
      </c>
      <c r="Y130" s="87">
        <f t="shared" si="123"/>
        <v>0.59899999999999998</v>
      </c>
      <c r="Z130" s="87">
        <f t="shared" si="123"/>
        <v>0.35210000000000002</v>
      </c>
      <c r="AA130" s="87">
        <f t="shared" si="123"/>
        <v>0.23699999999999999</v>
      </c>
      <c r="AB130" s="87">
        <f t="shared" si="123"/>
        <v>0.1759</v>
      </c>
      <c r="AC130" s="87">
        <f t="shared" si="123"/>
        <v>0.1711</v>
      </c>
      <c r="AD130" s="87">
        <f t="shared" si="123"/>
        <v>0.28010000000000002</v>
      </c>
      <c r="AE130" s="87">
        <f t="shared" si="123"/>
        <v>0.29759999999999998</v>
      </c>
      <c r="AF130" s="87">
        <f t="shared" si="123"/>
        <v>0.24010000000000001</v>
      </c>
      <c r="AG130" s="87">
        <f t="shared" si="123"/>
        <v>0.1782</v>
      </c>
      <c r="AH130" s="87">
        <f t="shared" si="123"/>
        <v>0.50109999999999999</v>
      </c>
      <c r="AI130" s="87">
        <f t="shared" si="123"/>
        <v>0.4909</v>
      </c>
      <c r="AJ130" s="87">
        <f t="shared" si="123"/>
        <v>0.65739999999999998</v>
      </c>
      <c r="AK130" s="87">
        <f t="shared" si="123"/>
        <v>0.76149999999999995</v>
      </c>
      <c r="AL130" s="87">
        <f t="shared" si="123"/>
        <v>0.64419999999999999</v>
      </c>
      <c r="AM130" s="87">
        <f t="shared" si="123"/>
        <v>0.59279999999999999</v>
      </c>
      <c r="AN130" s="87">
        <f t="shared" si="123"/>
        <v>0.39450000000000002</v>
      </c>
      <c r="AO130" s="87">
        <f t="shared" si="123"/>
        <v>0.36830000000000002</v>
      </c>
      <c r="AP130" s="87">
        <f t="shared" si="123"/>
        <v>0.50449999999999995</v>
      </c>
      <c r="AQ130" s="87">
        <f t="shared" si="123"/>
        <v>0.43120000000000003</v>
      </c>
      <c r="AR130" s="87">
        <f t="shared" si="123"/>
        <v>8.4400000000000003E-2</v>
      </c>
      <c r="AS130" s="87">
        <f t="shared" si="123"/>
        <v>0.23499999999999999</v>
      </c>
      <c r="AT130" s="87">
        <f t="shared" si="123"/>
        <v>0.1298</v>
      </c>
      <c r="AU130" s="87">
        <f t="shared" si="123"/>
        <v>0.27029999999999998</v>
      </c>
      <c r="AV130" s="87">
        <f t="shared" si="123"/>
        <v>0.46439999999999998</v>
      </c>
      <c r="AW130" s="87">
        <f t="shared" si="123"/>
        <v>0.2349</v>
      </c>
      <c r="AX130" s="87">
        <f t="shared" si="123"/>
        <v>0</v>
      </c>
      <c r="AY130" s="87">
        <f t="shared" si="123"/>
        <v>0.41670000000000001</v>
      </c>
      <c r="AZ130" s="87">
        <f t="shared" si="123"/>
        <v>0.51119999999999999</v>
      </c>
      <c r="BA130" s="87">
        <f t="shared" si="123"/>
        <v>0.33660000000000001</v>
      </c>
      <c r="BB130" s="87">
        <f t="shared" si="123"/>
        <v>0.36230000000000001</v>
      </c>
      <c r="BC130" s="87">
        <f t="shared" si="123"/>
        <v>0.44340000000000002</v>
      </c>
      <c r="BD130" s="87">
        <f t="shared" si="123"/>
        <v>7.0099999999999996E-2</v>
      </c>
      <c r="BE130" s="87">
        <f t="shared" si="123"/>
        <v>0.22850000000000001</v>
      </c>
      <c r="BF130" s="87">
        <f t="shared" si="123"/>
        <v>8.1500000000000003E-2</v>
      </c>
      <c r="BG130" s="87">
        <f t="shared" si="123"/>
        <v>0.34129999999999999</v>
      </c>
      <c r="BH130" s="87">
        <f t="shared" si="123"/>
        <v>0.1812</v>
      </c>
      <c r="BI130" s="87">
        <f t="shared" si="123"/>
        <v>0.56869999999999998</v>
      </c>
      <c r="BJ130" s="87">
        <f t="shared" si="123"/>
        <v>8.9700000000000002E-2</v>
      </c>
      <c r="BK130" s="87">
        <f t="shared" si="123"/>
        <v>0.26190000000000002</v>
      </c>
      <c r="BL130" s="87">
        <f t="shared" si="123"/>
        <v>0.41670000000000001</v>
      </c>
      <c r="BM130" s="87">
        <f t="shared" si="123"/>
        <v>0.44319999999999998</v>
      </c>
      <c r="BN130" s="87">
        <f t="shared" si="123"/>
        <v>0.44359999999999999</v>
      </c>
      <c r="BO130" s="87">
        <f t="shared" ref="BO130:DZ130" si="124">ROUND(BO128/BO129,4)</f>
        <v>0.35970000000000002</v>
      </c>
      <c r="BP130" s="87">
        <f t="shared" si="124"/>
        <v>0.53390000000000004</v>
      </c>
      <c r="BQ130" s="87">
        <f t="shared" si="124"/>
        <v>0.312</v>
      </c>
      <c r="BR130" s="87">
        <f t="shared" si="124"/>
        <v>0.33210000000000001</v>
      </c>
      <c r="BS130" s="87">
        <f t="shared" si="124"/>
        <v>0.54500000000000004</v>
      </c>
      <c r="BT130" s="87">
        <f t="shared" si="124"/>
        <v>0.2092</v>
      </c>
      <c r="BU130" s="87">
        <f t="shared" si="124"/>
        <v>0.26860000000000001</v>
      </c>
      <c r="BV130" s="87">
        <f t="shared" si="124"/>
        <v>0.23139999999999999</v>
      </c>
      <c r="BW130" s="87">
        <f t="shared" si="124"/>
        <v>0.1439</v>
      </c>
      <c r="BX130" s="87">
        <f t="shared" si="124"/>
        <v>0.307</v>
      </c>
      <c r="BY130" s="87">
        <f t="shared" si="124"/>
        <v>0.68820000000000003</v>
      </c>
      <c r="BZ130" s="87">
        <f t="shared" si="124"/>
        <v>0.42830000000000001</v>
      </c>
      <c r="CA130" s="87">
        <f t="shared" si="124"/>
        <v>0.309</v>
      </c>
      <c r="CB130" s="87">
        <f t="shared" si="124"/>
        <v>0.24479999999999999</v>
      </c>
      <c r="CC130" s="87">
        <f t="shared" si="124"/>
        <v>0.35199999999999998</v>
      </c>
      <c r="CD130" s="87">
        <f t="shared" si="124"/>
        <v>7.3499999999999996E-2</v>
      </c>
      <c r="CE130" s="87">
        <f t="shared" si="124"/>
        <v>0.26040000000000002</v>
      </c>
      <c r="CF130" s="87">
        <f t="shared" si="124"/>
        <v>0.41160000000000002</v>
      </c>
      <c r="CG130" s="87">
        <f t="shared" si="124"/>
        <v>0.4234</v>
      </c>
      <c r="CH130" s="87">
        <f t="shared" si="124"/>
        <v>0.54549999999999998</v>
      </c>
      <c r="CI130" s="87">
        <f t="shared" si="124"/>
        <v>0.54969999999999997</v>
      </c>
      <c r="CJ130" s="87">
        <f t="shared" si="124"/>
        <v>0.43530000000000002</v>
      </c>
      <c r="CK130" s="87">
        <f t="shared" si="124"/>
        <v>0.1925</v>
      </c>
      <c r="CL130" s="87">
        <f t="shared" si="124"/>
        <v>0.25380000000000003</v>
      </c>
      <c r="CM130" s="87">
        <f t="shared" si="124"/>
        <v>0.3947</v>
      </c>
      <c r="CN130" s="87">
        <f t="shared" si="124"/>
        <v>0.20610000000000001</v>
      </c>
      <c r="CO130" s="87">
        <f t="shared" si="124"/>
        <v>0.22550000000000001</v>
      </c>
      <c r="CP130" s="87">
        <f t="shared" si="124"/>
        <v>0.29149999999999998</v>
      </c>
      <c r="CQ130" s="87">
        <f t="shared" si="124"/>
        <v>0.60980000000000001</v>
      </c>
      <c r="CR130" s="87">
        <f t="shared" si="124"/>
        <v>0.38850000000000001</v>
      </c>
      <c r="CS130" s="87">
        <f t="shared" si="124"/>
        <v>0.33329999999999999</v>
      </c>
      <c r="CT130" s="87">
        <f t="shared" si="124"/>
        <v>0.67159999999999997</v>
      </c>
      <c r="CU130" s="87">
        <f t="shared" si="124"/>
        <v>0.19950000000000001</v>
      </c>
      <c r="CV130" s="87">
        <f t="shared" si="124"/>
        <v>0.20830000000000001</v>
      </c>
      <c r="CW130" s="87">
        <f t="shared" si="124"/>
        <v>0.3533</v>
      </c>
      <c r="CX130" s="87">
        <f t="shared" si="124"/>
        <v>0.37069999999999997</v>
      </c>
      <c r="CY130" s="87">
        <f t="shared" si="124"/>
        <v>0.53029999999999999</v>
      </c>
      <c r="CZ130" s="87">
        <f t="shared" si="124"/>
        <v>0.47210000000000002</v>
      </c>
      <c r="DA130" s="87">
        <f t="shared" si="124"/>
        <v>0.2326</v>
      </c>
      <c r="DB130" s="87">
        <f t="shared" si="124"/>
        <v>0.25879999999999997</v>
      </c>
      <c r="DC130" s="87">
        <f t="shared" si="124"/>
        <v>0.24310000000000001</v>
      </c>
      <c r="DD130" s="87">
        <f t="shared" si="124"/>
        <v>0.32540000000000002</v>
      </c>
      <c r="DE130" s="87">
        <f t="shared" si="124"/>
        <v>0.19139999999999999</v>
      </c>
      <c r="DF130" s="87">
        <f t="shared" si="124"/>
        <v>0.3861</v>
      </c>
      <c r="DG130" s="87">
        <f t="shared" si="124"/>
        <v>0.35460000000000003</v>
      </c>
      <c r="DH130" s="87">
        <f t="shared" si="124"/>
        <v>0.36890000000000001</v>
      </c>
      <c r="DI130" s="87">
        <f t="shared" si="124"/>
        <v>0.52959999999999996</v>
      </c>
      <c r="DJ130" s="87">
        <f t="shared" si="124"/>
        <v>0.23180000000000001</v>
      </c>
      <c r="DK130" s="87">
        <f t="shared" si="124"/>
        <v>0.50829999999999997</v>
      </c>
      <c r="DL130" s="87">
        <f t="shared" si="124"/>
        <v>0.4405</v>
      </c>
      <c r="DM130" s="87">
        <f t="shared" si="124"/>
        <v>0.46550000000000002</v>
      </c>
      <c r="DN130" s="87">
        <f t="shared" si="124"/>
        <v>0.42430000000000001</v>
      </c>
      <c r="DO130" s="87">
        <f t="shared" si="124"/>
        <v>0.38640000000000002</v>
      </c>
      <c r="DP130" s="87">
        <f t="shared" si="124"/>
        <v>0.28799999999999998</v>
      </c>
      <c r="DQ130" s="87">
        <f t="shared" si="124"/>
        <v>0.28420000000000001</v>
      </c>
      <c r="DR130" s="87">
        <f t="shared" si="124"/>
        <v>0.63870000000000005</v>
      </c>
      <c r="DS130" s="87">
        <f t="shared" si="124"/>
        <v>0.69010000000000005</v>
      </c>
      <c r="DT130" s="87">
        <f t="shared" si="124"/>
        <v>0.67420000000000002</v>
      </c>
      <c r="DU130" s="87">
        <f t="shared" si="124"/>
        <v>0.48049999999999998</v>
      </c>
      <c r="DV130" s="87">
        <f t="shared" si="124"/>
        <v>0.3483</v>
      </c>
      <c r="DW130" s="87">
        <f t="shared" si="124"/>
        <v>0.38690000000000002</v>
      </c>
      <c r="DX130" s="87">
        <f t="shared" si="124"/>
        <v>0.1754</v>
      </c>
      <c r="DY130" s="87">
        <f t="shared" si="124"/>
        <v>0.121</v>
      </c>
      <c r="DZ130" s="87">
        <f t="shared" si="124"/>
        <v>0.13800000000000001</v>
      </c>
      <c r="EA130" s="87">
        <f t="shared" ref="EA130:FX130" si="125">ROUND(EA128/EA129,4)</f>
        <v>0.30180000000000001</v>
      </c>
      <c r="EB130" s="87">
        <f t="shared" si="125"/>
        <v>0.43569999999999998</v>
      </c>
      <c r="EC130" s="87">
        <f t="shared" si="125"/>
        <v>0.30630000000000002</v>
      </c>
      <c r="ED130" s="87">
        <f t="shared" si="125"/>
        <v>2.07E-2</v>
      </c>
      <c r="EE130" s="87">
        <f t="shared" si="125"/>
        <v>0.56369999999999998</v>
      </c>
      <c r="EF130" s="87">
        <f t="shared" si="125"/>
        <v>0.58360000000000001</v>
      </c>
      <c r="EG130" s="87">
        <f t="shared" si="125"/>
        <v>0.53759999999999997</v>
      </c>
      <c r="EH130" s="87">
        <f t="shared" si="125"/>
        <v>0.34339999999999998</v>
      </c>
      <c r="EI130" s="87">
        <f t="shared" si="125"/>
        <v>0.64370000000000005</v>
      </c>
      <c r="EJ130" s="87">
        <f t="shared" si="125"/>
        <v>0.40150000000000002</v>
      </c>
      <c r="EK130" s="87">
        <f t="shared" si="125"/>
        <v>0.29949999999999999</v>
      </c>
      <c r="EL130" s="87">
        <f t="shared" si="125"/>
        <v>0.34399999999999997</v>
      </c>
      <c r="EM130" s="87">
        <f t="shared" si="125"/>
        <v>0.35709999999999997</v>
      </c>
      <c r="EN130" s="87">
        <f t="shared" si="125"/>
        <v>0.57320000000000004</v>
      </c>
      <c r="EO130" s="87">
        <f t="shared" si="125"/>
        <v>0.27779999999999999</v>
      </c>
      <c r="EP130" s="87">
        <f t="shared" si="125"/>
        <v>0.1673</v>
      </c>
      <c r="EQ130" s="87">
        <f t="shared" si="125"/>
        <v>2.75E-2</v>
      </c>
      <c r="ER130" s="87">
        <f t="shared" si="125"/>
        <v>0.27310000000000001</v>
      </c>
      <c r="ES130" s="87">
        <f t="shared" si="125"/>
        <v>0.33479999999999999</v>
      </c>
      <c r="ET130" s="87">
        <f t="shared" si="125"/>
        <v>0.66290000000000004</v>
      </c>
      <c r="EU130" s="87">
        <f t="shared" si="125"/>
        <v>0.75490000000000002</v>
      </c>
      <c r="EV130" s="87">
        <f t="shared" si="125"/>
        <v>0.5333</v>
      </c>
      <c r="EW130" s="87">
        <f t="shared" si="125"/>
        <v>0.1835</v>
      </c>
      <c r="EX130" s="87">
        <f t="shared" si="125"/>
        <v>0.28489999999999999</v>
      </c>
      <c r="EY130" s="87">
        <f t="shared" si="125"/>
        <v>0.41410000000000002</v>
      </c>
      <c r="EZ130" s="87">
        <f t="shared" si="125"/>
        <v>0.3916</v>
      </c>
      <c r="FA130" s="87">
        <f t="shared" si="125"/>
        <v>0.24610000000000001</v>
      </c>
      <c r="FB130" s="87">
        <f t="shared" si="125"/>
        <v>0.39400000000000002</v>
      </c>
      <c r="FC130" s="87">
        <f t="shared" si="125"/>
        <v>0.2283</v>
      </c>
      <c r="FD130" s="87">
        <f t="shared" si="125"/>
        <v>0.41499999999999998</v>
      </c>
      <c r="FE130" s="87">
        <f t="shared" si="125"/>
        <v>0.44330000000000003</v>
      </c>
      <c r="FF130" s="87">
        <f t="shared" si="125"/>
        <v>0.43030000000000002</v>
      </c>
      <c r="FG130" s="87">
        <f t="shared" si="125"/>
        <v>0.17319999999999999</v>
      </c>
      <c r="FH130" s="87">
        <f t="shared" si="125"/>
        <v>0.3125</v>
      </c>
      <c r="FI130" s="87">
        <f t="shared" si="125"/>
        <v>0.35310000000000002</v>
      </c>
      <c r="FJ130" s="87">
        <f t="shared" si="125"/>
        <v>0.2442</v>
      </c>
      <c r="FK130" s="87">
        <f t="shared" si="125"/>
        <v>0.2626</v>
      </c>
      <c r="FL130" s="87">
        <f t="shared" si="125"/>
        <v>0.1101</v>
      </c>
      <c r="FM130" s="87">
        <f t="shared" si="125"/>
        <v>9.9299999999999999E-2</v>
      </c>
      <c r="FN130" s="87">
        <f t="shared" si="125"/>
        <v>0.5554</v>
      </c>
      <c r="FO130" s="87">
        <f t="shared" si="125"/>
        <v>0.39240000000000003</v>
      </c>
      <c r="FP130" s="87">
        <f t="shared" si="125"/>
        <v>0.45150000000000001</v>
      </c>
      <c r="FQ130" s="87">
        <f t="shared" si="125"/>
        <v>0.24890000000000001</v>
      </c>
      <c r="FR130" s="87">
        <f t="shared" si="125"/>
        <v>0.26629999999999998</v>
      </c>
      <c r="FS130" s="87">
        <f t="shared" si="125"/>
        <v>0.12709999999999999</v>
      </c>
      <c r="FT130" s="87">
        <f t="shared" si="125"/>
        <v>0.33329999999999999</v>
      </c>
      <c r="FU130" s="87">
        <f t="shared" si="125"/>
        <v>0.5544</v>
      </c>
      <c r="FV130" s="87">
        <f t="shared" si="125"/>
        <v>0.4647</v>
      </c>
      <c r="FW130" s="87">
        <f t="shared" si="125"/>
        <v>0.41670000000000001</v>
      </c>
      <c r="FX130" s="87">
        <f t="shared" si="125"/>
        <v>0.3175</v>
      </c>
      <c r="FY130" s="28"/>
      <c r="FZ130" s="20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</row>
    <row r="131" spans="1:256" x14ac:dyDescent="0.35">
      <c r="A131" s="6" t="s">
        <v>625</v>
      </c>
      <c r="B131" s="7" t="s">
        <v>626</v>
      </c>
      <c r="C131" s="18">
        <f>ROUND((C130*C20),1)</f>
        <v>2550</v>
      </c>
      <c r="D131" s="18">
        <f t="shared" ref="D131:BO131" si="126">ROUND((D130*D20),1)</f>
        <v>12696.4</v>
      </c>
      <c r="E131" s="18">
        <f t="shared" si="126"/>
        <v>3431.8</v>
      </c>
      <c r="F131" s="18">
        <f t="shared" si="126"/>
        <v>6117</v>
      </c>
      <c r="G131" s="18">
        <f t="shared" si="126"/>
        <v>338.3</v>
      </c>
      <c r="H131" s="18">
        <f t="shared" si="126"/>
        <v>236.1</v>
      </c>
      <c r="I131" s="18">
        <f t="shared" si="126"/>
        <v>4686.7</v>
      </c>
      <c r="J131" s="18">
        <f t="shared" si="126"/>
        <v>1008.1</v>
      </c>
      <c r="K131" s="18">
        <f t="shared" si="126"/>
        <v>120.5</v>
      </c>
      <c r="L131" s="18">
        <f t="shared" si="126"/>
        <v>1022.8</v>
      </c>
      <c r="M131" s="18">
        <f t="shared" si="126"/>
        <v>690.5</v>
      </c>
      <c r="N131" s="18">
        <f t="shared" si="126"/>
        <v>11678.5</v>
      </c>
      <c r="O131" s="18">
        <f t="shared" si="126"/>
        <v>1446</v>
      </c>
      <c r="P131" s="18">
        <f t="shared" si="126"/>
        <v>119.3</v>
      </c>
      <c r="Q131" s="18">
        <f t="shared" si="126"/>
        <v>23364</v>
      </c>
      <c r="R131" s="18">
        <f t="shared" si="126"/>
        <v>1778.8</v>
      </c>
      <c r="S131" s="18">
        <f t="shared" si="126"/>
        <v>643</v>
      </c>
      <c r="T131" s="18">
        <f t="shared" si="126"/>
        <v>74</v>
      </c>
      <c r="U131" s="18">
        <f t="shared" si="126"/>
        <v>34.9</v>
      </c>
      <c r="V131" s="18">
        <f t="shared" si="126"/>
        <v>122.1</v>
      </c>
      <c r="W131" s="18">
        <f t="shared" si="126"/>
        <v>136.80000000000001</v>
      </c>
      <c r="X131" s="18">
        <f t="shared" si="126"/>
        <v>11.7</v>
      </c>
      <c r="Y131" s="18">
        <f t="shared" si="126"/>
        <v>562.29999999999995</v>
      </c>
      <c r="Z131" s="18">
        <f t="shared" si="126"/>
        <v>79.900000000000006</v>
      </c>
      <c r="AA131" s="18">
        <f t="shared" si="126"/>
        <v>7359.1</v>
      </c>
      <c r="AB131" s="18">
        <f t="shared" si="126"/>
        <v>4764.6000000000004</v>
      </c>
      <c r="AC131" s="18">
        <f t="shared" si="126"/>
        <v>155.69999999999999</v>
      </c>
      <c r="AD131" s="18">
        <f t="shared" si="126"/>
        <v>396.2</v>
      </c>
      <c r="AE131" s="18">
        <f t="shared" si="126"/>
        <v>28</v>
      </c>
      <c r="AF131" s="18">
        <f t="shared" si="126"/>
        <v>41.4</v>
      </c>
      <c r="AG131" s="18">
        <f t="shared" si="126"/>
        <v>104.2</v>
      </c>
      <c r="AH131" s="18">
        <f t="shared" si="126"/>
        <v>470.5</v>
      </c>
      <c r="AI131" s="18">
        <f t="shared" si="126"/>
        <v>195.1</v>
      </c>
      <c r="AJ131" s="18">
        <f t="shared" si="126"/>
        <v>109.1</v>
      </c>
      <c r="AK131" s="18">
        <f t="shared" si="126"/>
        <v>120.3</v>
      </c>
      <c r="AL131" s="18">
        <f t="shared" si="126"/>
        <v>179.7</v>
      </c>
      <c r="AM131" s="18">
        <f t="shared" si="126"/>
        <v>203.3</v>
      </c>
      <c r="AN131" s="18">
        <f t="shared" si="126"/>
        <v>117.5</v>
      </c>
      <c r="AO131" s="18">
        <f t="shared" si="126"/>
        <v>1550.8</v>
      </c>
      <c r="AP131" s="18">
        <f t="shared" si="126"/>
        <v>41483.300000000003</v>
      </c>
      <c r="AQ131" s="18">
        <f t="shared" si="126"/>
        <v>99.8</v>
      </c>
      <c r="AR131" s="18">
        <f t="shared" si="126"/>
        <v>5257.8</v>
      </c>
      <c r="AS131" s="18">
        <f t="shared" si="126"/>
        <v>1505.5</v>
      </c>
      <c r="AT131" s="18">
        <f t="shared" si="126"/>
        <v>397.7</v>
      </c>
      <c r="AU131" s="18">
        <f t="shared" si="126"/>
        <v>81.7</v>
      </c>
      <c r="AV131" s="18">
        <f t="shared" si="126"/>
        <v>137.5</v>
      </c>
      <c r="AW131" s="18">
        <f t="shared" si="126"/>
        <v>59.8</v>
      </c>
      <c r="AX131" s="18">
        <f t="shared" si="126"/>
        <v>0</v>
      </c>
      <c r="AY131" s="18">
        <f t="shared" si="126"/>
        <v>175.8</v>
      </c>
      <c r="AZ131" s="18">
        <f t="shared" si="126"/>
        <v>6228.6</v>
      </c>
      <c r="BA131" s="18">
        <f t="shared" si="126"/>
        <v>3026.2</v>
      </c>
      <c r="BB131" s="18">
        <f t="shared" si="126"/>
        <v>2560.1</v>
      </c>
      <c r="BC131" s="18">
        <f t="shared" si="126"/>
        <v>11423.6</v>
      </c>
      <c r="BD131" s="18">
        <f t="shared" si="126"/>
        <v>254.8</v>
      </c>
      <c r="BE131" s="18">
        <f t="shared" si="126"/>
        <v>272.39999999999998</v>
      </c>
      <c r="BF131" s="18">
        <f t="shared" si="126"/>
        <v>2143.6</v>
      </c>
      <c r="BG131" s="18">
        <f t="shared" si="126"/>
        <v>303.2</v>
      </c>
      <c r="BH131" s="18">
        <f t="shared" si="126"/>
        <v>105.9</v>
      </c>
      <c r="BI131" s="18">
        <f t="shared" si="126"/>
        <v>140.80000000000001</v>
      </c>
      <c r="BJ131" s="18">
        <f t="shared" si="126"/>
        <v>570.29999999999995</v>
      </c>
      <c r="BK131" s="18">
        <f t="shared" si="126"/>
        <v>6712.2</v>
      </c>
      <c r="BL131" s="18">
        <f t="shared" si="126"/>
        <v>32.4</v>
      </c>
      <c r="BM131" s="18">
        <f t="shared" si="126"/>
        <v>190.5</v>
      </c>
      <c r="BN131" s="18">
        <f t="shared" si="126"/>
        <v>1355.6</v>
      </c>
      <c r="BO131" s="18">
        <f t="shared" si="126"/>
        <v>446.7</v>
      </c>
      <c r="BP131" s="18">
        <f t="shared" ref="BP131:EA131" si="127">ROUND((BP130*BP20),1)</f>
        <v>80.099999999999994</v>
      </c>
      <c r="BQ131" s="18">
        <f t="shared" si="127"/>
        <v>1825.6</v>
      </c>
      <c r="BR131" s="18">
        <f t="shared" si="127"/>
        <v>1492.6</v>
      </c>
      <c r="BS131" s="18">
        <f t="shared" si="127"/>
        <v>591.1</v>
      </c>
      <c r="BT131" s="18">
        <f t="shared" si="127"/>
        <v>76.599999999999994</v>
      </c>
      <c r="BU131" s="18">
        <f t="shared" si="127"/>
        <v>112.3</v>
      </c>
      <c r="BV131" s="18">
        <f t="shared" si="127"/>
        <v>283.89999999999998</v>
      </c>
      <c r="BW131" s="18">
        <f t="shared" si="127"/>
        <v>285.39999999999998</v>
      </c>
      <c r="BX131" s="18">
        <f t="shared" si="127"/>
        <v>20.9</v>
      </c>
      <c r="BY131" s="18">
        <f t="shared" si="127"/>
        <v>303.2</v>
      </c>
      <c r="BZ131" s="18">
        <f t="shared" si="127"/>
        <v>85.2</v>
      </c>
      <c r="CA131" s="18">
        <f t="shared" si="127"/>
        <v>44.2</v>
      </c>
      <c r="CB131" s="18">
        <f t="shared" si="127"/>
        <v>17846.900000000001</v>
      </c>
      <c r="CC131" s="18">
        <f t="shared" si="127"/>
        <v>64.8</v>
      </c>
      <c r="CD131" s="18">
        <f t="shared" si="127"/>
        <v>28</v>
      </c>
      <c r="CE131" s="18">
        <f t="shared" si="127"/>
        <v>39.1</v>
      </c>
      <c r="CF131" s="18">
        <f t="shared" si="127"/>
        <v>27.6</v>
      </c>
      <c r="CG131" s="18">
        <f t="shared" si="127"/>
        <v>81.900000000000006</v>
      </c>
      <c r="CH131" s="18">
        <f t="shared" si="127"/>
        <v>53.7</v>
      </c>
      <c r="CI131" s="18">
        <f t="shared" si="127"/>
        <v>377.1</v>
      </c>
      <c r="CJ131" s="18">
        <f t="shared" si="127"/>
        <v>367.8</v>
      </c>
      <c r="CK131" s="18">
        <f t="shared" si="127"/>
        <v>1096.8</v>
      </c>
      <c r="CL131" s="18">
        <f t="shared" si="127"/>
        <v>311.8</v>
      </c>
      <c r="CM131" s="18">
        <f t="shared" si="127"/>
        <v>256.3</v>
      </c>
      <c r="CN131" s="18">
        <f t="shared" si="127"/>
        <v>6935.5</v>
      </c>
      <c r="CO131" s="18">
        <f t="shared" si="127"/>
        <v>3239.3</v>
      </c>
      <c r="CP131" s="18">
        <f t="shared" si="127"/>
        <v>275.7</v>
      </c>
      <c r="CQ131" s="18">
        <f t="shared" si="127"/>
        <v>450</v>
      </c>
      <c r="CR131" s="18">
        <f t="shared" si="127"/>
        <v>89.9</v>
      </c>
      <c r="CS131" s="18">
        <f t="shared" si="127"/>
        <v>92.3</v>
      </c>
      <c r="CT131" s="18">
        <f t="shared" si="127"/>
        <v>69.2</v>
      </c>
      <c r="CU131" s="18">
        <f t="shared" si="127"/>
        <v>80.7</v>
      </c>
      <c r="CV131" s="18">
        <f t="shared" si="127"/>
        <v>5.0999999999999996</v>
      </c>
      <c r="CW131" s="18">
        <f t="shared" si="127"/>
        <v>72.8</v>
      </c>
      <c r="CX131" s="18">
        <f t="shared" si="127"/>
        <v>166.1</v>
      </c>
      <c r="CY131" s="18">
        <f t="shared" si="127"/>
        <v>17.600000000000001</v>
      </c>
      <c r="CZ131" s="18">
        <f t="shared" si="127"/>
        <v>827.1</v>
      </c>
      <c r="DA131" s="18">
        <f t="shared" si="127"/>
        <v>44.7</v>
      </c>
      <c r="DB131" s="18">
        <f t="shared" si="127"/>
        <v>82.6</v>
      </c>
      <c r="DC131" s="18">
        <f t="shared" si="127"/>
        <v>44.5</v>
      </c>
      <c r="DD131" s="18">
        <f t="shared" si="127"/>
        <v>49.8</v>
      </c>
      <c r="DE131" s="18">
        <f t="shared" si="127"/>
        <v>55.1</v>
      </c>
      <c r="DF131" s="18">
        <f t="shared" si="127"/>
        <v>7793.4</v>
      </c>
      <c r="DG131" s="18">
        <f t="shared" si="127"/>
        <v>36.9</v>
      </c>
      <c r="DH131" s="18">
        <f t="shared" si="127"/>
        <v>650.4</v>
      </c>
      <c r="DI131" s="18">
        <f t="shared" si="127"/>
        <v>1293</v>
      </c>
      <c r="DJ131" s="18">
        <f t="shared" si="127"/>
        <v>147.4</v>
      </c>
      <c r="DK131" s="18">
        <f t="shared" si="127"/>
        <v>254.4</v>
      </c>
      <c r="DL131" s="18">
        <f t="shared" si="127"/>
        <v>2519.6999999999998</v>
      </c>
      <c r="DM131" s="18">
        <f t="shared" si="127"/>
        <v>105.7</v>
      </c>
      <c r="DN131" s="18">
        <f t="shared" si="127"/>
        <v>555</v>
      </c>
      <c r="DO131" s="18">
        <f t="shared" si="127"/>
        <v>1252.7</v>
      </c>
      <c r="DP131" s="18">
        <f t="shared" si="127"/>
        <v>54.7</v>
      </c>
      <c r="DQ131" s="18">
        <f t="shared" si="127"/>
        <v>234.4</v>
      </c>
      <c r="DR131" s="18">
        <f t="shared" si="127"/>
        <v>834.1</v>
      </c>
      <c r="DS131" s="18">
        <f t="shared" si="127"/>
        <v>399.6</v>
      </c>
      <c r="DT131" s="18">
        <f t="shared" si="127"/>
        <v>114.6</v>
      </c>
      <c r="DU131" s="18">
        <f t="shared" si="127"/>
        <v>173.5</v>
      </c>
      <c r="DV131" s="18">
        <f t="shared" si="127"/>
        <v>74.7</v>
      </c>
      <c r="DW131" s="18">
        <f t="shared" si="127"/>
        <v>116.5</v>
      </c>
      <c r="DX131" s="18">
        <f t="shared" si="127"/>
        <v>27</v>
      </c>
      <c r="DY131" s="18">
        <f t="shared" si="127"/>
        <v>35.799999999999997</v>
      </c>
      <c r="DZ131" s="18">
        <f t="shared" si="127"/>
        <v>94.5</v>
      </c>
      <c r="EA131" s="18">
        <f t="shared" si="127"/>
        <v>157.1</v>
      </c>
      <c r="EB131" s="18">
        <f t="shared" ref="EB131:FX131" si="128">ROUND((EB130*EB20),1)</f>
        <v>234</v>
      </c>
      <c r="EC131" s="18">
        <f t="shared" si="128"/>
        <v>85.5</v>
      </c>
      <c r="ED131" s="18">
        <f t="shared" si="128"/>
        <v>31.4</v>
      </c>
      <c r="EE131" s="18">
        <f t="shared" si="128"/>
        <v>103.4</v>
      </c>
      <c r="EF131" s="18">
        <f t="shared" si="128"/>
        <v>780.3</v>
      </c>
      <c r="EG131" s="18">
        <f t="shared" si="128"/>
        <v>130.6</v>
      </c>
      <c r="EH131" s="18">
        <f t="shared" si="128"/>
        <v>83.6</v>
      </c>
      <c r="EI131" s="18">
        <f t="shared" si="128"/>
        <v>8788.4</v>
      </c>
      <c r="EJ131" s="18">
        <f t="shared" si="128"/>
        <v>4118.2</v>
      </c>
      <c r="EK131" s="18">
        <f t="shared" si="128"/>
        <v>204.7</v>
      </c>
      <c r="EL131" s="18">
        <f t="shared" si="128"/>
        <v>163.4</v>
      </c>
      <c r="EM131" s="18">
        <f t="shared" si="128"/>
        <v>129.69999999999999</v>
      </c>
      <c r="EN131" s="18">
        <f t="shared" si="128"/>
        <v>542</v>
      </c>
      <c r="EO131" s="18">
        <f t="shared" si="128"/>
        <v>81.099999999999994</v>
      </c>
      <c r="EP131" s="18">
        <f t="shared" si="128"/>
        <v>69.8</v>
      </c>
      <c r="EQ131" s="18">
        <f t="shared" si="128"/>
        <v>70.3</v>
      </c>
      <c r="ER131" s="18">
        <f t="shared" si="128"/>
        <v>86.7</v>
      </c>
      <c r="ES131" s="18">
        <f t="shared" si="128"/>
        <v>74.8</v>
      </c>
      <c r="ET131" s="18">
        <f t="shared" si="128"/>
        <v>125.3</v>
      </c>
      <c r="EU131" s="18">
        <f t="shared" si="128"/>
        <v>422</v>
      </c>
      <c r="EV131" s="18">
        <f t="shared" si="128"/>
        <v>40</v>
      </c>
      <c r="EW131" s="18">
        <f t="shared" si="128"/>
        <v>141.5</v>
      </c>
      <c r="EX131" s="18">
        <f t="shared" si="128"/>
        <v>47.6</v>
      </c>
      <c r="EY131" s="18">
        <f t="shared" si="128"/>
        <v>322</v>
      </c>
      <c r="EZ131" s="18">
        <f t="shared" si="128"/>
        <v>49.3</v>
      </c>
      <c r="FA131" s="18">
        <f t="shared" si="128"/>
        <v>839</v>
      </c>
      <c r="FB131" s="18">
        <f t="shared" si="128"/>
        <v>106.1</v>
      </c>
      <c r="FC131" s="18">
        <f t="shared" si="128"/>
        <v>405.8</v>
      </c>
      <c r="FD131" s="18">
        <f t="shared" si="128"/>
        <v>166</v>
      </c>
      <c r="FE131" s="18">
        <f t="shared" si="128"/>
        <v>35.5</v>
      </c>
      <c r="FF131" s="18">
        <f t="shared" si="128"/>
        <v>83.7</v>
      </c>
      <c r="FG131" s="18">
        <f t="shared" si="128"/>
        <v>21.1</v>
      </c>
      <c r="FH131" s="18">
        <f t="shared" si="128"/>
        <v>21.6</v>
      </c>
      <c r="FI131" s="18">
        <f t="shared" si="128"/>
        <v>584.5</v>
      </c>
      <c r="FJ131" s="18">
        <f t="shared" si="128"/>
        <v>494</v>
      </c>
      <c r="FK131" s="18">
        <f t="shared" si="128"/>
        <v>673.8</v>
      </c>
      <c r="FL131" s="18">
        <f t="shared" si="128"/>
        <v>917.5</v>
      </c>
      <c r="FM131" s="18">
        <f t="shared" si="128"/>
        <v>383.9</v>
      </c>
      <c r="FN131" s="18">
        <f t="shared" si="128"/>
        <v>12375.2</v>
      </c>
      <c r="FO131" s="18">
        <f t="shared" si="128"/>
        <v>423</v>
      </c>
      <c r="FP131" s="18">
        <f t="shared" si="128"/>
        <v>1028.9000000000001</v>
      </c>
      <c r="FQ131" s="18">
        <f t="shared" si="128"/>
        <v>244.6</v>
      </c>
      <c r="FR131" s="18">
        <f t="shared" si="128"/>
        <v>42.3</v>
      </c>
      <c r="FS131" s="18">
        <f t="shared" si="128"/>
        <v>20.7</v>
      </c>
      <c r="FT131" s="18">
        <f t="shared" si="128"/>
        <v>19.7</v>
      </c>
      <c r="FU131" s="18">
        <f t="shared" si="128"/>
        <v>434.9</v>
      </c>
      <c r="FV131" s="18">
        <f t="shared" si="128"/>
        <v>366.7</v>
      </c>
      <c r="FW131" s="18">
        <f t="shared" si="128"/>
        <v>59.2</v>
      </c>
      <c r="FX131" s="18">
        <f t="shared" si="128"/>
        <v>18.100000000000001</v>
      </c>
      <c r="FY131" s="28"/>
      <c r="FZ131" s="20">
        <f>SUM(C131:FX131)</f>
        <v>265678.20000000013</v>
      </c>
      <c r="GA131" s="48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</row>
    <row r="132" spans="1:256" x14ac:dyDescent="0.35">
      <c r="A132" s="6" t="s">
        <v>627</v>
      </c>
      <c r="B132" s="7" t="s">
        <v>628</v>
      </c>
      <c r="C132" s="18">
        <f t="shared" ref="C132:BN132" si="129">C17</f>
        <v>4701.2</v>
      </c>
      <c r="D132" s="18">
        <f t="shared" si="129"/>
        <v>18535.900000000001</v>
      </c>
      <c r="E132" s="18">
        <f t="shared" si="129"/>
        <v>4814.6000000000004</v>
      </c>
      <c r="F132" s="18">
        <f t="shared" si="129"/>
        <v>9176.7000000000007</v>
      </c>
      <c r="G132" s="18">
        <f t="shared" si="129"/>
        <v>494</v>
      </c>
      <c r="H132" s="18">
        <f t="shared" si="129"/>
        <v>386.8</v>
      </c>
      <c r="I132" s="18">
        <f t="shared" si="129"/>
        <v>6304.6</v>
      </c>
      <c r="J132" s="18">
        <f t="shared" si="129"/>
        <v>1382.9</v>
      </c>
      <c r="K132" s="18">
        <f t="shared" si="129"/>
        <v>136.5</v>
      </c>
      <c r="L132" s="18">
        <f t="shared" si="129"/>
        <v>1345.7</v>
      </c>
      <c r="M132" s="18">
        <f t="shared" si="129"/>
        <v>898.2</v>
      </c>
      <c r="N132" s="18">
        <f t="shared" si="129"/>
        <v>15327.4</v>
      </c>
      <c r="O132" s="18">
        <f t="shared" si="129"/>
        <v>2150</v>
      </c>
      <c r="P132" s="18">
        <f t="shared" si="129"/>
        <v>133.80000000000001</v>
      </c>
      <c r="Q132" s="18">
        <f t="shared" si="129"/>
        <v>28793.599999999999</v>
      </c>
      <c r="R132" s="18">
        <f t="shared" si="129"/>
        <v>2349.5</v>
      </c>
      <c r="S132" s="18">
        <f t="shared" si="129"/>
        <v>881.8</v>
      </c>
      <c r="T132" s="18">
        <f t="shared" si="129"/>
        <v>93.9</v>
      </c>
      <c r="U132" s="18">
        <f t="shared" si="129"/>
        <v>36.1</v>
      </c>
      <c r="V132" s="18">
        <f t="shared" si="129"/>
        <v>166.1</v>
      </c>
      <c r="W132" s="18">
        <f t="shared" si="129"/>
        <v>71.599999999999994</v>
      </c>
      <c r="X132" s="18">
        <f t="shared" si="129"/>
        <v>11.8</v>
      </c>
      <c r="Y132" s="18">
        <f t="shared" si="129"/>
        <v>528.70000000000005</v>
      </c>
      <c r="Z132" s="18">
        <f t="shared" si="129"/>
        <v>101.2</v>
      </c>
      <c r="AA132" s="18">
        <f t="shared" si="129"/>
        <v>10470.9</v>
      </c>
      <c r="AB132" s="18">
        <f t="shared" si="129"/>
        <v>7074.3</v>
      </c>
      <c r="AC132" s="18">
        <f t="shared" si="129"/>
        <v>285.5</v>
      </c>
      <c r="AD132" s="18">
        <f t="shared" si="129"/>
        <v>419.2</v>
      </c>
      <c r="AE132" s="18">
        <f t="shared" si="129"/>
        <v>39.799999999999997</v>
      </c>
      <c r="AF132" s="18">
        <f t="shared" si="129"/>
        <v>71.099999999999994</v>
      </c>
      <c r="AG132" s="18">
        <f t="shared" si="129"/>
        <v>169.5</v>
      </c>
      <c r="AH132" s="18">
        <f t="shared" si="129"/>
        <v>644.29999999999995</v>
      </c>
      <c r="AI132" s="18">
        <f t="shared" si="129"/>
        <v>182.3</v>
      </c>
      <c r="AJ132" s="18">
        <f t="shared" si="129"/>
        <v>118.2</v>
      </c>
      <c r="AK132" s="18">
        <f t="shared" si="129"/>
        <v>154.19999999999999</v>
      </c>
      <c r="AL132" s="18">
        <f t="shared" si="129"/>
        <v>218.3</v>
      </c>
      <c r="AM132" s="18">
        <f t="shared" si="129"/>
        <v>226.9</v>
      </c>
      <c r="AN132" s="18">
        <f t="shared" si="129"/>
        <v>129.4</v>
      </c>
      <c r="AO132" s="18">
        <f t="shared" si="129"/>
        <v>2297.1999999999998</v>
      </c>
      <c r="AP132" s="18">
        <f t="shared" si="129"/>
        <v>51647.199999999997</v>
      </c>
      <c r="AQ132" s="18">
        <f t="shared" si="129"/>
        <v>136.4</v>
      </c>
      <c r="AR132" s="18">
        <f t="shared" si="129"/>
        <v>6761.7</v>
      </c>
      <c r="AS132" s="18">
        <f t="shared" si="129"/>
        <v>2437.9</v>
      </c>
      <c r="AT132" s="18">
        <f t="shared" si="129"/>
        <v>345.1</v>
      </c>
      <c r="AU132" s="18">
        <f t="shared" si="129"/>
        <v>123.5</v>
      </c>
      <c r="AV132" s="18">
        <f t="shared" si="129"/>
        <v>199.5</v>
      </c>
      <c r="AW132" s="18">
        <f t="shared" si="129"/>
        <v>60.9</v>
      </c>
      <c r="AX132" s="18">
        <f t="shared" si="129"/>
        <v>0</v>
      </c>
      <c r="AY132" s="18">
        <f t="shared" si="129"/>
        <v>226.9</v>
      </c>
      <c r="AZ132" s="18">
        <f t="shared" si="129"/>
        <v>6981</v>
      </c>
      <c r="BA132" s="18">
        <f t="shared" si="129"/>
        <v>3179.5</v>
      </c>
      <c r="BB132" s="18">
        <f t="shared" si="129"/>
        <v>3488.4</v>
      </c>
      <c r="BC132" s="18">
        <f t="shared" si="129"/>
        <v>14257.1</v>
      </c>
      <c r="BD132" s="18">
        <f t="shared" si="129"/>
        <v>391.7</v>
      </c>
      <c r="BE132" s="18">
        <f t="shared" si="129"/>
        <v>294.7</v>
      </c>
      <c r="BF132" s="18">
        <f t="shared" si="129"/>
        <v>3338</v>
      </c>
      <c r="BG132" s="18">
        <f t="shared" si="129"/>
        <v>559</v>
      </c>
      <c r="BH132" s="18">
        <f t="shared" si="129"/>
        <v>176</v>
      </c>
      <c r="BI132" s="18">
        <f t="shared" si="129"/>
        <v>176</v>
      </c>
      <c r="BJ132" s="18">
        <f t="shared" si="129"/>
        <v>648.79999999999995</v>
      </c>
      <c r="BK132" s="18">
        <f t="shared" si="129"/>
        <v>10369.5</v>
      </c>
      <c r="BL132" s="18">
        <f t="shared" si="129"/>
        <v>61.4</v>
      </c>
      <c r="BM132" s="18">
        <f t="shared" si="129"/>
        <v>151.69999999999999</v>
      </c>
      <c r="BN132" s="18">
        <f t="shared" si="129"/>
        <v>1889.9</v>
      </c>
      <c r="BO132" s="18">
        <f t="shared" ref="BO132:DZ132" si="130">BO17</f>
        <v>683.8</v>
      </c>
      <c r="BP132" s="18">
        <f t="shared" si="130"/>
        <v>102.6</v>
      </c>
      <c r="BQ132" s="18">
        <f t="shared" si="130"/>
        <v>2223</v>
      </c>
      <c r="BR132" s="18">
        <f t="shared" si="130"/>
        <v>1848.6</v>
      </c>
      <c r="BS132" s="18">
        <f t="shared" si="130"/>
        <v>634.4</v>
      </c>
      <c r="BT132" s="18">
        <f t="shared" si="130"/>
        <v>114.2</v>
      </c>
      <c r="BU132" s="18">
        <f t="shared" si="130"/>
        <v>137.80000000000001</v>
      </c>
      <c r="BV132" s="18">
        <f t="shared" si="130"/>
        <v>294</v>
      </c>
      <c r="BW132" s="18">
        <f t="shared" si="130"/>
        <v>454</v>
      </c>
      <c r="BX132" s="18">
        <f t="shared" si="130"/>
        <v>27.2</v>
      </c>
      <c r="BY132" s="18">
        <f t="shared" si="130"/>
        <v>375.4</v>
      </c>
      <c r="BZ132" s="18">
        <f t="shared" si="130"/>
        <v>116.3</v>
      </c>
      <c r="CA132" s="18">
        <f t="shared" si="130"/>
        <v>56.5</v>
      </c>
      <c r="CB132" s="18">
        <f t="shared" si="130"/>
        <v>24205.5</v>
      </c>
      <c r="CC132" s="18">
        <f t="shared" si="130"/>
        <v>89.4</v>
      </c>
      <c r="CD132" s="18">
        <f t="shared" si="130"/>
        <v>32.1</v>
      </c>
      <c r="CE132" s="18">
        <f t="shared" si="130"/>
        <v>66.5</v>
      </c>
      <c r="CF132" s="18">
        <f t="shared" si="130"/>
        <v>65.3</v>
      </c>
      <c r="CG132" s="18">
        <f t="shared" si="130"/>
        <v>101.7</v>
      </c>
      <c r="CH132" s="18">
        <f t="shared" si="130"/>
        <v>71.3</v>
      </c>
      <c r="CI132" s="18">
        <f t="shared" si="130"/>
        <v>453.4</v>
      </c>
      <c r="CJ132" s="18">
        <f t="shared" si="130"/>
        <v>485.2</v>
      </c>
      <c r="CK132" s="18">
        <f t="shared" si="130"/>
        <v>1895.2</v>
      </c>
      <c r="CL132" s="18">
        <f t="shared" si="130"/>
        <v>476.6</v>
      </c>
      <c r="CM132" s="18">
        <f t="shared" si="130"/>
        <v>475.1</v>
      </c>
      <c r="CN132" s="18">
        <f t="shared" si="130"/>
        <v>8812.2999999999993</v>
      </c>
      <c r="CO132" s="18">
        <f t="shared" si="130"/>
        <v>5192.8</v>
      </c>
      <c r="CP132" s="18">
        <f t="shared" si="130"/>
        <v>332.8</v>
      </c>
      <c r="CQ132" s="18">
        <f t="shared" si="130"/>
        <v>617</v>
      </c>
      <c r="CR132" s="18">
        <f t="shared" si="130"/>
        <v>120.7</v>
      </c>
      <c r="CS132" s="18">
        <f t="shared" si="130"/>
        <v>124.4</v>
      </c>
      <c r="CT132" s="18">
        <f t="shared" si="130"/>
        <v>86.1</v>
      </c>
      <c r="CU132" s="18">
        <f t="shared" si="130"/>
        <v>153.30000000000001</v>
      </c>
      <c r="CV132" s="18">
        <f t="shared" si="130"/>
        <v>6.7</v>
      </c>
      <c r="CW132" s="18">
        <f t="shared" si="130"/>
        <v>76.900000000000006</v>
      </c>
      <c r="CX132" s="18">
        <f t="shared" si="130"/>
        <v>224.4</v>
      </c>
      <c r="CY132" s="18">
        <f t="shared" si="130"/>
        <v>21.3</v>
      </c>
      <c r="CZ132" s="18">
        <f t="shared" si="130"/>
        <v>1056.3</v>
      </c>
      <c r="DA132" s="18">
        <f t="shared" si="130"/>
        <v>63.6</v>
      </c>
      <c r="DB132" s="18">
        <f t="shared" si="130"/>
        <v>81.900000000000006</v>
      </c>
      <c r="DC132" s="18">
        <f t="shared" si="130"/>
        <v>49.7</v>
      </c>
      <c r="DD132" s="18">
        <f t="shared" si="130"/>
        <v>68.2</v>
      </c>
      <c r="DE132" s="18">
        <f t="shared" si="130"/>
        <v>79.599999999999994</v>
      </c>
      <c r="DF132" s="18">
        <f t="shared" si="130"/>
        <v>9465.9</v>
      </c>
      <c r="DG132" s="18">
        <f t="shared" si="130"/>
        <v>36.200000000000003</v>
      </c>
      <c r="DH132" s="18">
        <f t="shared" si="130"/>
        <v>896.8</v>
      </c>
      <c r="DI132" s="18">
        <f t="shared" si="130"/>
        <v>1619.8</v>
      </c>
      <c r="DJ132" s="18">
        <f t="shared" si="130"/>
        <v>263.39999999999998</v>
      </c>
      <c r="DK132" s="18">
        <f t="shared" si="130"/>
        <v>255.9</v>
      </c>
      <c r="DL132" s="18">
        <f t="shared" si="130"/>
        <v>3112.2</v>
      </c>
      <c r="DM132" s="18">
        <f t="shared" si="130"/>
        <v>138.6</v>
      </c>
      <c r="DN132" s="18">
        <f t="shared" si="130"/>
        <v>807.7</v>
      </c>
      <c r="DO132" s="18">
        <f t="shared" si="130"/>
        <v>2108.1</v>
      </c>
      <c r="DP132" s="18">
        <f t="shared" si="130"/>
        <v>94.4</v>
      </c>
      <c r="DQ132" s="18">
        <f t="shared" si="130"/>
        <v>318</v>
      </c>
      <c r="DR132" s="18">
        <f t="shared" si="130"/>
        <v>1044.3</v>
      </c>
      <c r="DS132" s="18">
        <f t="shared" si="130"/>
        <v>496.8</v>
      </c>
      <c r="DT132" s="18">
        <f t="shared" si="130"/>
        <v>136.80000000000001</v>
      </c>
      <c r="DU132" s="18">
        <f t="shared" si="130"/>
        <v>171</v>
      </c>
      <c r="DV132" s="18">
        <f t="shared" si="130"/>
        <v>110.6</v>
      </c>
      <c r="DW132" s="18">
        <f t="shared" si="130"/>
        <v>163.5</v>
      </c>
      <c r="DX132" s="18">
        <f t="shared" si="130"/>
        <v>28.6</v>
      </c>
      <c r="DY132" s="18">
        <f t="shared" si="130"/>
        <v>60.9</v>
      </c>
      <c r="DZ132" s="18">
        <f t="shared" si="130"/>
        <v>157.9</v>
      </c>
      <c r="EA132" s="18">
        <f t="shared" ref="EA132:FX132" si="131">EA17</f>
        <v>203.3</v>
      </c>
      <c r="EB132" s="18">
        <f t="shared" si="131"/>
        <v>324.7</v>
      </c>
      <c r="EC132" s="18">
        <f t="shared" si="131"/>
        <v>93.3</v>
      </c>
      <c r="ED132" s="18">
        <f t="shared" si="131"/>
        <v>48.7</v>
      </c>
      <c r="EE132" s="18">
        <f t="shared" si="131"/>
        <v>140.6</v>
      </c>
      <c r="EF132" s="18">
        <f t="shared" si="131"/>
        <v>1007.8</v>
      </c>
      <c r="EG132" s="18">
        <f t="shared" si="131"/>
        <v>161</v>
      </c>
      <c r="EH132" s="18">
        <f t="shared" si="131"/>
        <v>87.9</v>
      </c>
      <c r="EI132" s="18">
        <f t="shared" si="131"/>
        <v>11357.7</v>
      </c>
      <c r="EJ132" s="18">
        <f t="shared" si="131"/>
        <v>5097.2</v>
      </c>
      <c r="EK132" s="18">
        <f t="shared" si="131"/>
        <v>244</v>
      </c>
      <c r="EL132" s="18">
        <f t="shared" si="131"/>
        <v>191.8</v>
      </c>
      <c r="EM132" s="18">
        <f t="shared" si="131"/>
        <v>198.1</v>
      </c>
      <c r="EN132" s="18">
        <f t="shared" si="131"/>
        <v>665.9</v>
      </c>
      <c r="EO132" s="18">
        <f t="shared" si="131"/>
        <v>136.4</v>
      </c>
      <c r="EP132" s="18">
        <f t="shared" si="131"/>
        <v>115.7</v>
      </c>
      <c r="EQ132" s="18">
        <f t="shared" si="131"/>
        <v>294.2</v>
      </c>
      <c r="ER132" s="18">
        <f t="shared" si="131"/>
        <v>102.6</v>
      </c>
      <c r="ES132" s="18">
        <f t="shared" si="131"/>
        <v>70.8</v>
      </c>
      <c r="ET132" s="18">
        <f t="shared" si="131"/>
        <v>113.1</v>
      </c>
      <c r="EU132" s="18">
        <f t="shared" si="131"/>
        <v>509.7</v>
      </c>
      <c r="EV132" s="18">
        <f t="shared" si="131"/>
        <v>44.4</v>
      </c>
      <c r="EW132" s="18">
        <f t="shared" si="131"/>
        <v>164.1</v>
      </c>
      <c r="EX132" s="18">
        <f t="shared" si="131"/>
        <v>53</v>
      </c>
      <c r="EY132" s="18">
        <f t="shared" si="131"/>
        <v>278.3</v>
      </c>
      <c r="EZ132" s="18">
        <f t="shared" si="131"/>
        <v>63.8</v>
      </c>
      <c r="FA132" s="18">
        <f t="shared" si="131"/>
        <v>1299.5999999999999</v>
      </c>
      <c r="FB132" s="18">
        <f t="shared" si="131"/>
        <v>175.1</v>
      </c>
      <c r="FC132" s="18">
        <f t="shared" si="131"/>
        <v>559.1</v>
      </c>
      <c r="FD132" s="18">
        <f t="shared" si="131"/>
        <v>243.1</v>
      </c>
      <c r="FE132" s="18">
        <f t="shared" si="131"/>
        <v>42.7</v>
      </c>
      <c r="FF132" s="18">
        <f t="shared" si="131"/>
        <v>106.5</v>
      </c>
      <c r="FG132" s="18">
        <f t="shared" si="131"/>
        <v>48.4</v>
      </c>
      <c r="FH132" s="18">
        <f t="shared" si="131"/>
        <v>42.4</v>
      </c>
      <c r="FI132" s="18">
        <f t="shared" si="131"/>
        <v>832.8</v>
      </c>
      <c r="FJ132" s="18">
        <f t="shared" si="131"/>
        <v>604.5</v>
      </c>
      <c r="FK132" s="18">
        <f t="shared" si="131"/>
        <v>1275.5999999999999</v>
      </c>
      <c r="FL132" s="18">
        <f t="shared" si="131"/>
        <v>1577.8</v>
      </c>
      <c r="FM132" s="18">
        <f t="shared" si="131"/>
        <v>926</v>
      </c>
      <c r="FN132" s="18">
        <f t="shared" si="131"/>
        <v>15063.3</v>
      </c>
      <c r="FO132" s="18">
        <f t="shared" si="131"/>
        <v>450.4</v>
      </c>
      <c r="FP132" s="18">
        <f t="shared" si="131"/>
        <v>1386.2</v>
      </c>
      <c r="FQ132" s="18">
        <f t="shared" si="131"/>
        <v>410.5</v>
      </c>
      <c r="FR132" s="18">
        <f t="shared" si="131"/>
        <v>69.599999999999994</v>
      </c>
      <c r="FS132" s="18">
        <f t="shared" si="131"/>
        <v>23.8</v>
      </c>
      <c r="FT132" s="18">
        <f t="shared" si="131"/>
        <v>20.7</v>
      </c>
      <c r="FU132" s="18">
        <f t="shared" si="131"/>
        <v>516.79999999999995</v>
      </c>
      <c r="FV132" s="18">
        <f t="shared" si="131"/>
        <v>360.1</v>
      </c>
      <c r="FW132" s="18">
        <f t="shared" si="131"/>
        <v>90.4</v>
      </c>
      <c r="FX132" s="18">
        <f t="shared" si="131"/>
        <v>26.4</v>
      </c>
      <c r="FY132" s="18"/>
      <c r="FZ132" s="79"/>
      <c r="GA132" s="7"/>
      <c r="GB132" s="28"/>
      <c r="GC132" s="28"/>
      <c r="GD132" s="28"/>
      <c r="GE132" s="28"/>
      <c r="GF132" s="28"/>
      <c r="GG132" s="7"/>
      <c r="GH132" s="28"/>
      <c r="GI132" s="28"/>
      <c r="GJ132" s="28"/>
      <c r="GK132" s="7"/>
      <c r="GL132" s="7"/>
      <c r="GM132" s="7"/>
    </row>
    <row r="133" spans="1:256" x14ac:dyDescent="0.35">
      <c r="A133" s="6" t="s">
        <v>629</v>
      </c>
      <c r="B133" s="20" t="s">
        <v>630</v>
      </c>
      <c r="C133" s="77">
        <v>5129.3999999999996</v>
      </c>
      <c r="D133" s="77">
        <v>19578.8</v>
      </c>
      <c r="E133" s="77">
        <v>4800</v>
      </c>
      <c r="F133" s="77">
        <v>11977.3</v>
      </c>
      <c r="G133" s="77">
        <v>621.79999999999995</v>
      </c>
      <c r="H133" s="77">
        <v>464.6</v>
      </c>
      <c r="I133" s="77">
        <v>6298.3</v>
      </c>
      <c r="J133" s="77">
        <v>1529.6</v>
      </c>
      <c r="K133" s="77">
        <v>187.3</v>
      </c>
      <c r="L133" s="77">
        <v>1452</v>
      </c>
      <c r="M133" s="77">
        <v>823.3</v>
      </c>
      <c r="N133" s="77">
        <v>19147.7</v>
      </c>
      <c r="O133" s="77">
        <v>2888.2</v>
      </c>
      <c r="P133" s="77">
        <v>207.5</v>
      </c>
      <c r="Q133" s="77">
        <v>31176.3</v>
      </c>
      <c r="R133" s="77">
        <v>3514.2</v>
      </c>
      <c r="S133" s="77">
        <v>967.7</v>
      </c>
      <c r="T133" s="77">
        <v>124.6</v>
      </c>
      <c r="U133" s="77">
        <v>37.9</v>
      </c>
      <c r="V133" s="77">
        <v>184</v>
      </c>
      <c r="W133" s="77">
        <v>107.9</v>
      </c>
      <c r="X133" s="77">
        <v>15.9</v>
      </c>
      <c r="Y133" s="77">
        <v>778.9</v>
      </c>
      <c r="Z133" s="77">
        <v>105.8</v>
      </c>
      <c r="AA133" s="77">
        <v>10312</v>
      </c>
      <c r="AB133" s="77">
        <v>7010.1</v>
      </c>
      <c r="AC133" s="77">
        <v>333.4</v>
      </c>
      <c r="AD133" s="77">
        <v>523.9</v>
      </c>
      <c r="AE133" s="77">
        <v>50.4</v>
      </c>
      <c r="AF133" s="77">
        <v>93.9</v>
      </c>
      <c r="AG133" s="77">
        <v>185.1</v>
      </c>
      <c r="AH133" s="77">
        <v>640.29999999999995</v>
      </c>
      <c r="AI133" s="77">
        <v>262.2</v>
      </c>
      <c r="AJ133" s="77">
        <v>136.6</v>
      </c>
      <c r="AK133" s="77">
        <v>148.80000000000001</v>
      </c>
      <c r="AL133" s="77">
        <v>234.9</v>
      </c>
      <c r="AM133" s="77">
        <v>240.9</v>
      </c>
      <c r="AN133" s="77">
        <v>164.8</v>
      </c>
      <c r="AO133" s="77">
        <v>2677.2</v>
      </c>
      <c r="AP133" s="77">
        <v>52550.9</v>
      </c>
      <c r="AQ133" s="77">
        <v>135.1</v>
      </c>
      <c r="AR133" s="77">
        <v>10577.7</v>
      </c>
      <c r="AS133" s="77">
        <v>2622.2</v>
      </c>
      <c r="AT133" s="77">
        <v>743.8</v>
      </c>
      <c r="AU133" s="77">
        <v>125</v>
      </c>
      <c r="AV133" s="77">
        <v>173.3</v>
      </c>
      <c r="AW133" s="77">
        <v>98.1</v>
      </c>
      <c r="AX133" s="77">
        <v>32</v>
      </c>
      <c r="AY133" s="77">
        <v>260.8</v>
      </c>
      <c r="AZ133" s="77">
        <v>8656.7999999999993</v>
      </c>
      <c r="BA133" s="77">
        <v>4798.3</v>
      </c>
      <c r="BB133" s="77">
        <v>3902</v>
      </c>
      <c r="BC133" s="77">
        <v>15605</v>
      </c>
      <c r="BD133" s="77">
        <v>665.7</v>
      </c>
      <c r="BE133" s="77">
        <v>508.9</v>
      </c>
      <c r="BF133" s="77">
        <v>5460.3</v>
      </c>
      <c r="BG133" s="77">
        <v>575.20000000000005</v>
      </c>
      <c r="BH133" s="77">
        <v>233.5</v>
      </c>
      <c r="BI133" s="77">
        <v>181.1</v>
      </c>
      <c r="BJ133" s="77">
        <v>982.2</v>
      </c>
      <c r="BK133" s="77">
        <v>12833.3</v>
      </c>
      <c r="BL133" s="77">
        <v>55.1</v>
      </c>
      <c r="BM133" s="77">
        <v>289.3</v>
      </c>
      <c r="BN133" s="77">
        <v>1967.5</v>
      </c>
      <c r="BO133" s="77">
        <v>722.5</v>
      </c>
      <c r="BP133" s="77">
        <v>108.2</v>
      </c>
      <c r="BQ133" s="77">
        <v>3053.2</v>
      </c>
      <c r="BR133" s="77">
        <v>1579.8</v>
      </c>
      <c r="BS133" s="77">
        <v>774.5</v>
      </c>
      <c r="BT133" s="77">
        <v>155</v>
      </c>
      <c r="BU133" s="77">
        <v>168.8</v>
      </c>
      <c r="BV133" s="77">
        <v>426.9</v>
      </c>
      <c r="BW133" s="77">
        <v>667.8</v>
      </c>
      <c r="BX133" s="77">
        <v>32.5</v>
      </c>
      <c r="BY133" s="77">
        <v>376.4</v>
      </c>
      <c r="BZ133" s="77">
        <v>129.9</v>
      </c>
      <c r="CA133" s="77">
        <v>54.2</v>
      </c>
      <c r="CB133" s="77">
        <v>23737.599999999999</v>
      </c>
      <c r="CC133" s="77">
        <v>123.1</v>
      </c>
      <c r="CD133" s="77">
        <v>23.7</v>
      </c>
      <c r="CE133" s="77">
        <v>80.400000000000006</v>
      </c>
      <c r="CF133" s="77">
        <v>33</v>
      </c>
      <c r="CG133" s="77">
        <v>111.9</v>
      </c>
      <c r="CH133" s="77">
        <v>85.1</v>
      </c>
      <c r="CI133" s="77">
        <v>464.6</v>
      </c>
      <c r="CJ133" s="77">
        <v>466.2</v>
      </c>
      <c r="CK133" s="77">
        <v>2222.6999999999998</v>
      </c>
      <c r="CL133" s="77">
        <v>532.1</v>
      </c>
      <c r="CM133" s="77">
        <v>419</v>
      </c>
      <c r="CN133" s="77">
        <v>10630.4</v>
      </c>
      <c r="CO133" s="77">
        <v>6039</v>
      </c>
      <c r="CP133" s="77">
        <v>477.9</v>
      </c>
      <c r="CQ133" s="77">
        <v>628.20000000000005</v>
      </c>
      <c r="CR133" s="77">
        <v>134.5</v>
      </c>
      <c r="CS133" s="77">
        <v>127.8</v>
      </c>
      <c r="CT133" s="77">
        <v>81.3</v>
      </c>
      <c r="CU133" s="77">
        <v>177.7</v>
      </c>
      <c r="CV133" s="77">
        <v>7.4</v>
      </c>
      <c r="CW133" s="77">
        <v>111</v>
      </c>
      <c r="CX133" s="77">
        <v>243.6</v>
      </c>
      <c r="CY133" s="77">
        <v>19.899999999999999</v>
      </c>
      <c r="CZ133" s="77">
        <v>1091.3</v>
      </c>
      <c r="DA133" s="77">
        <v>51</v>
      </c>
      <c r="DB133" s="77">
        <v>106.4</v>
      </c>
      <c r="DC133" s="77">
        <v>46.3</v>
      </c>
      <c r="DD133" s="77">
        <v>109.4</v>
      </c>
      <c r="DE133" s="77">
        <v>118</v>
      </c>
      <c r="DF133" s="77">
        <v>10976.6</v>
      </c>
      <c r="DG133" s="77">
        <v>59</v>
      </c>
      <c r="DH133" s="77">
        <v>1091.3</v>
      </c>
      <c r="DI133" s="77">
        <v>1583.9</v>
      </c>
      <c r="DJ133" s="77">
        <v>320.39999999999998</v>
      </c>
      <c r="DK133" s="77">
        <v>282.89999999999998</v>
      </c>
      <c r="DL133" s="77">
        <v>3498.4</v>
      </c>
      <c r="DM133" s="77">
        <v>139</v>
      </c>
      <c r="DN133" s="77">
        <v>895.8</v>
      </c>
      <c r="DO133" s="77">
        <v>2222.8000000000002</v>
      </c>
      <c r="DP133" s="77">
        <v>86.9</v>
      </c>
      <c r="DQ133" s="77">
        <v>328.7</v>
      </c>
      <c r="DR133" s="77">
        <v>1067</v>
      </c>
      <c r="DS133" s="77">
        <v>483.5</v>
      </c>
      <c r="DT133" s="77">
        <v>151.30000000000001</v>
      </c>
      <c r="DU133" s="77">
        <v>213.8</v>
      </c>
      <c r="DV133" s="77">
        <v>110.3</v>
      </c>
      <c r="DW133" s="77">
        <v>166.8</v>
      </c>
      <c r="DX133" s="77">
        <v>53.3</v>
      </c>
      <c r="DY133" s="77">
        <v>78.2</v>
      </c>
      <c r="DZ133" s="77">
        <v>249.4</v>
      </c>
      <c r="EA133" s="77">
        <v>219.1</v>
      </c>
      <c r="EB133" s="77">
        <v>364.6</v>
      </c>
      <c r="EC133" s="77">
        <v>96.4</v>
      </c>
      <c r="ED133" s="77">
        <v>103.1</v>
      </c>
      <c r="EE133" s="77">
        <v>135.69999999999999</v>
      </c>
      <c r="EF133" s="77">
        <v>1043.8</v>
      </c>
      <c r="EG133" s="77">
        <v>158</v>
      </c>
      <c r="EH133" s="77">
        <v>139.5</v>
      </c>
      <c r="EI133" s="77">
        <v>11759.2</v>
      </c>
      <c r="EJ133" s="77">
        <v>5631.1</v>
      </c>
      <c r="EK133" s="77">
        <v>274.39999999999998</v>
      </c>
      <c r="EL133" s="77">
        <v>244.2</v>
      </c>
      <c r="EM133" s="77">
        <v>213.4</v>
      </c>
      <c r="EN133" s="77">
        <v>700.4</v>
      </c>
      <c r="EO133" s="77">
        <v>151.30000000000001</v>
      </c>
      <c r="EP133" s="77">
        <v>114.9</v>
      </c>
      <c r="EQ133" s="77">
        <v>531</v>
      </c>
      <c r="ER133" s="77">
        <v>78.400000000000006</v>
      </c>
      <c r="ES133" s="77">
        <v>135.5</v>
      </c>
      <c r="ET133" s="77">
        <v>139.19999999999999</v>
      </c>
      <c r="EU133" s="77">
        <v>527.20000000000005</v>
      </c>
      <c r="EV133" s="77">
        <v>44.8</v>
      </c>
      <c r="EW133" s="77">
        <v>209.4</v>
      </c>
      <c r="EX133" s="77">
        <v>82.7</v>
      </c>
      <c r="EY133" s="77">
        <v>558.5</v>
      </c>
      <c r="EZ133" s="77">
        <v>71.8</v>
      </c>
      <c r="FA133" s="77">
        <v>1478.8</v>
      </c>
      <c r="FB133" s="77">
        <v>200.1</v>
      </c>
      <c r="FC133" s="77">
        <v>660.2</v>
      </c>
      <c r="FD133" s="77">
        <v>237.2</v>
      </c>
      <c r="FE133" s="77">
        <v>48</v>
      </c>
      <c r="FF133" s="77">
        <v>113.4</v>
      </c>
      <c r="FG133" s="77">
        <v>63</v>
      </c>
      <c r="FH133" s="77">
        <v>36.5</v>
      </c>
      <c r="FI133" s="77">
        <v>923.9</v>
      </c>
      <c r="FJ133" s="77">
        <v>761.8</v>
      </c>
      <c r="FK133" s="77">
        <v>1461.5</v>
      </c>
      <c r="FL133" s="77">
        <v>1926.6</v>
      </c>
      <c r="FM133" s="77">
        <v>1382.6</v>
      </c>
      <c r="FN133" s="77">
        <v>16548.599999999999</v>
      </c>
      <c r="FO133" s="77">
        <v>592.9</v>
      </c>
      <c r="FP133" s="77">
        <v>1306.9000000000001</v>
      </c>
      <c r="FQ133" s="77">
        <v>466.9</v>
      </c>
      <c r="FR133" s="77">
        <v>65.400000000000006</v>
      </c>
      <c r="FS133" s="77">
        <v>46.6</v>
      </c>
      <c r="FT133" s="77">
        <v>40.4</v>
      </c>
      <c r="FU133" s="77">
        <v>556.79999999999995</v>
      </c>
      <c r="FV133" s="77">
        <v>479</v>
      </c>
      <c r="FW133" s="77">
        <v>84.8</v>
      </c>
      <c r="FX133" s="77">
        <v>26.3</v>
      </c>
      <c r="FY133" s="7"/>
      <c r="FZ133" s="20">
        <f>SUM(C133:FX133)</f>
        <v>393211.9000000002</v>
      </c>
      <c r="GA133" s="78">
        <v>393211.9</v>
      </c>
      <c r="GB133" s="11">
        <f>FZ133-GA133</f>
        <v>0</v>
      </c>
      <c r="GC133" s="20"/>
      <c r="GD133" s="20"/>
      <c r="GE133" s="20"/>
      <c r="GF133" s="20"/>
      <c r="GG133" s="7"/>
      <c r="GH133" s="33"/>
      <c r="GI133" s="33"/>
      <c r="GJ133" s="33"/>
      <c r="GK133" s="33"/>
      <c r="GL133" s="33"/>
      <c r="GM133" s="33"/>
    </row>
    <row r="134" spans="1:256" x14ac:dyDescent="0.35">
      <c r="A134" s="6"/>
      <c r="B134" s="7" t="s">
        <v>631</v>
      </c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  <c r="BD134" s="87"/>
      <c r="BE134" s="87"/>
      <c r="BF134" s="87"/>
      <c r="BG134" s="87"/>
      <c r="BH134" s="87"/>
      <c r="BI134" s="87"/>
      <c r="BJ134" s="87"/>
      <c r="BK134" s="87"/>
      <c r="BL134" s="87"/>
      <c r="BM134" s="87"/>
      <c r="BN134" s="87"/>
      <c r="BO134" s="87"/>
      <c r="BP134" s="87"/>
      <c r="BQ134" s="87"/>
      <c r="BR134" s="87"/>
      <c r="BS134" s="87"/>
      <c r="BT134" s="87"/>
      <c r="BU134" s="87"/>
      <c r="BV134" s="87"/>
      <c r="BW134" s="87"/>
      <c r="BX134" s="87"/>
      <c r="BY134" s="87"/>
      <c r="BZ134" s="87"/>
      <c r="CA134" s="87"/>
      <c r="CB134" s="87"/>
      <c r="CC134" s="87"/>
      <c r="CD134" s="87"/>
      <c r="CE134" s="87"/>
      <c r="CF134" s="87"/>
      <c r="CG134" s="87"/>
      <c r="CH134" s="87"/>
      <c r="CI134" s="87"/>
      <c r="CJ134" s="87"/>
      <c r="CK134" s="87"/>
      <c r="CL134" s="87"/>
      <c r="CM134" s="87"/>
      <c r="CN134" s="87"/>
      <c r="CO134" s="87"/>
      <c r="CP134" s="87"/>
      <c r="CQ134" s="87"/>
      <c r="CR134" s="87"/>
      <c r="CS134" s="87"/>
      <c r="CT134" s="87"/>
      <c r="CU134" s="87"/>
      <c r="CV134" s="87"/>
      <c r="CW134" s="87"/>
      <c r="CX134" s="87"/>
      <c r="CY134" s="87"/>
      <c r="CZ134" s="87"/>
      <c r="DA134" s="87"/>
      <c r="DB134" s="87"/>
      <c r="DC134" s="87"/>
      <c r="DD134" s="87"/>
      <c r="DE134" s="87"/>
      <c r="DF134" s="87"/>
      <c r="DG134" s="87"/>
      <c r="DH134" s="87"/>
      <c r="DI134" s="87"/>
      <c r="DJ134" s="87"/>
      <c r="DK134" s="87"/>
      <c r="DL134" s="87"/>
      <c r="DM134" s="87"/>
      <c r="DN134" s="87"/>
      <c r="DO134" s="87"/>
      <c r="DP134" s="87"/>
      <c r="DQ134" s="87"/>
      <c r="DR134" s="87"/>
      <c r="DS134" s="87"/>
      <c r="DT134" s="87"/>
      <c r="DU134" s="87"/>
      <c r="DV134" s="87"/>
      <c r="DW134" s="87"/>
      <c r="DX134" s="87"/>
      <c r="DY134" s="87"/>
      <c r="DZ134" s="87"/>
      <c r="EA134" s="87"/>
      <c r="EB134" s="87"/>
      <c r="EC134" s="87"/>
      <c r="ED134" s="87"/>
      <c r="EE134" s="87"/>
      <c r="EF134" s="87"/>
      <c r="EG134" s="87"/>
      <c r="EH134" s="87"/>
      <c r="EI134" s="87"/>
      <c r="EJ134" s="87"/>
      <c r="EK134" s="87"/>
      <c r="EL134" s="87"/>
      <c r="EM134" s="87"/>
      <c r="EN134" s="87"/>
      <c r="EO134" s="87"/>
      <c r="EP134" s="87"/>
      <c r="EQ134" s="87"/>
      <c r="ER134" s="87"/>
      <c r="ES134" s="87"/>
      <c r="ET134" s="87"/>
      <c r="EU134" s="87"/>
      <c r="EV134" s="87"/>
      <c r="EW134" s="87"/>
      <c r="EX134" s="87"/>
      <c r="EY134" s="87"/>
      <c r="EZ134" s="87"/>
      <c r="FA134" s="87"/>
      <c r="FB134" s="87"/>
      <c r="FC134" s="87"/>
      <c r="FD134" s="87"/>
      <c r="FE134" s="87"/>
      <c r="FF134" s="87"/>
      <c r="FG134" s="87"/>
      <c r="FH134" s="87"/>
      <c r="FI134" s="87"/>
      <c r="FJ134" s="87"/>
      <c r="FK134" s="87"/>
      <c r="FL134" s="87"/>
      <c r="FM134" s="87"/>
      <c r="FN134" s="87"/>
      <c r="FO134" s="87"/>
      <c r="FP134" s="87"/>
      <c r="FQ134" s="87"/>
      <c r="FR134" s="87"/>
      <c r="FS134" s="87"/>
      <c r="FT134" s="87"/>
      <c r="FU134" s="87"/>
      <c r="FV134" s="87"/>
      <c r="FW134" s="87"/>
      <c r="FX134" s="87"/>
      <c r="FY134" s="18"/>
      <c r="FZ134" s="20"/>
      <c r="GA134" s="7"/>
      <c r="GB134" s="20"/>
      <c r="GC134" s="20"/>
      <c r="GD134" s="20"/>
      <c r="GE134" s="20"/>
      <c r="GF134" s="20"/>
      <c r="GG134" s="7"/>
      <c r="GH134" s="18"/>
      <c r="GI134" s="18"/>
      <c r="GJ134" s="18"/>
      <c r="GK134" s="7"/>
      <c r="GL134" s="7"/>
      <c r="GM134" s="7"/>
      <c r="GN134" s="88"/>
      <c r="GO134" s="88"/>
      <c r="GP134" s="88"/>
      <c r="GQ134" s="88"/>
      <c r="GR134" s="88"/>
      <c r="GS134" s="88"/>
      <c r="GT134" s="88"/>
      <c r="GU134" s="88"/>
      <c r="GV134" s="88"/>
      <c r="GW134" s="88"/>
      <c r="GX134" s="88"/>
      <c r="GY134" s="88"/>
      <c r="GZ134" s="88"/>
      <c r="HA134" s="88"/>
      <c r="HB134" s="88"/>
      <c r="HC134" s="88"/>
      <c r="HD134" s="88"/>
      <c r="HE134" s="88"/>
      <c r="HF134" s="88"/>
      <c r="HG134" s="88"/>
      <c r="HH134" s="88"/>
      <c r="HI134" s="88"/>
      <c r="HJ134" s="88"/>
      <c r="HK134" s="88"/>
      <c r="HL134" s="88"/>
      <c r="HM134" s="88"/>
      <c r="HN134" s="88"/>
      <c r="HO134" s="88"/>
      <c r="HP134" s="88"/>
      <c r="HQ134" s="88"/>
      <c r="HR134" s="88"/>
      <c r="HS134" s="88"/>
      <c r="HT134" s="88"/>
      <c r="HU134" s="88"/>
      <c r="HV134" s="88"/>
      <c r="HW134" s="88"/>
      <c r="HX134" s="88"/>
      <c r="HY134" s="88"/>
      <c r="HZ134" s="88"/>
      <c r="IA134" s="88"/>
      <c r="IB134" s="88"/>
      <c r="IC134" s="88"/>
      <c r="ID134" s="88"/>
      <c r="IE134" s="88"/>
      <c r="IF134" s="88"/>
      <c r="IG134" s="88"/>
      <c r="IH134" s="88"/>
      <c r="II134" s="88"/>
      <c r="IJ134" s="88"/>
      <c r="IK134" s="88"/>
      <c r="IL134" s="88"/>
      <c r="IM134" s="88"/>
      <c r="IN134" s="88"/>
      <c r="IO134" s="88"/>
      <c r="IP134" s="88"/>
      <c r="IQ134" s="88"/>
      <c r="IR134" s="88"/>
      <c r="IS134" s="88"/>
      <c r="IT134" s="88"/>
      <c r="IU134" s="88"/>
      <c r="IV134" s="88"/>
    </row>
    <row r="135" spans="1:256" x14ac:dyDescent="0.35">
      <c r="A135" s="6" t="s">
        <v>632</v>
      </c>
      <c r="B135" s="7" t="s">
        <v>633</v>
      </c>
      <c r="C135" s="33">
        <f t="shared" ref="C135:BN135" si="132">ROUND((C133/C20),4)</f>
        <v>0.78310000000000002</v>
      </c>
      <c r="D135" s="33">
        <f t="shared" si="132"/>
        <v>0.52229999999999999</v>
      </c>
      <c r="E135" s="33">
        <f t="shared" si="132"/>
        <v>0.87919999999999998</v>
      </c>
      <c r="F135" s="33">
        <f t="shared" si="132"/>
        <v>0.50870000000000004</v>
      </c>
      <c r="G135" s="33">
        <f t="shared" si="132"/>
        <v>0.40820000000000001</v>
      </c>
      <c r="H135" s="33">
        <f t="shared" si="132"/>
        <v>0.41860000000000003</v>
      </c>
      <c r="I135" s="33">
        <f t="shared" si="132"/>
        <v>0.83819999999999995</v>
      </c>
      <c r="J135" s="33">
        <f t="shared" si="132"/>
        <v>0.75800000000000001</v>
      </c>
      <c r="K135" s="33">
        <f t="shared" si="132"/>
        <v>0.69369999999999998</v>
      </c>
      <c r="L135" s="33">
        <f t="shared" si="132"/>
        <v>0.69110000000000005</v>
      </c>
      <c r="M135" s="33">
        <f t="shared" si="132"/>
        <v>0.90659999999999996</v>
      </c>
      <c r="N135" s="33">
        <f t="shared" si="132"/>
        <v>0.38529999999999998</v>
      </c>
      <c r="O135" s="33">
        <f t="shared" si="132"/>
        <v>0.2263</v>
      </c>
      <c r="P135" s="33">
        <f t="shared" si="132"/>
        <v>0.59989999999999999</v>
      </c>
      <c r="Q135" s="33">
        <f t="shared" si="132"/>
        <v>0.81169999999999998</v>
      </c>
      <c r="R135" s="33">
        <f t="shared" si="132"/>
        <v>0.55200000000000005</v>
      </c>
      <c r="S135" s="33">
        <f t="shared" si="132"/>
        <v>0.62470000000000003</v>
      </c>
      <c r="T135" s="33">
        <f t="shared" si="132"/>
        <v>0.76910000000000001</v>
      </c>
      <c r="U135" s="33">
        <f t="shared" si="132"/>
        <v>0.75800000000000001</v>
      </c>
      <c r="V135" s="33">
        <f t="shared" si="132"/>
        <v>0.72160000000000002</v>
      </c>
      <c r="W135" s="33">
        <f t="shared" si="132"/>
        <v>0.30470000000000003</v>
      </c>
      <c r="X135" s="33">
        <f t="shared" si="132"/>
        <v>0.53</v>
      </c>
      <c r="Y135" s="33">
        <f t="shared" si="132"/>
        <v>0.82979999999999998</v>
      </c>
      <c r="Z135" s="33">
        <f t="shared" si="132"/>
        <v>0.46610000000000001</v>
      </c>
      <c r="AA135" s="33">
        <f t="shared" si="132"/>
        <v>0.33210000000000001</v>
      </c>
      <c r="AB135" s="33">
        <f t="shared" si="132"/>
        <v>0.25879999999999997</v>
      </c>
      <c r="AC135" s="33">
        <f t="shared" si="132"/>
        <v>0.3664</v>
      </c>
      <c r="AD135" s="33">
        <f t="shared" si="132"/>
        <v>0.37040000000000001</v>
      </c>
      <c r="AE135" s="33">
        <f t="shared" si="132"/>
        <v>0.53620000000000001</v>
      </c>
      <c r="AF135" s="33">
        <f t="shared" si="132"/>
        <v>0.54430000000000001</v>
      </c>
      <c r="AG135" s="33">
        <f t="shared" si="132"/>
        <v>0.31640000000000001</v>
      </c>
      <c r="AH135" s="33">
        <f t="shared" si="132"/>
        <v>0.68189999999999995</v>
      </c>
      <c r="AI135" s="33">
        <f t="shared" si="132"/>
        <v>0.65980000000000005</v>
      </c>
      <c r="AJ135" s="33">
        <f t="shared" si="132"/>
        <v>0.82289999999999996</v>
      </c>
      <c r="AK135" s="33">
        <f t="shared" si="132"/>
        <v>0.94179999999999997</v>
      </c>
      <c r="AL135" s="33">
        <f t="shared" si="132"/>
        <v>0.84219999999999995</v>
      </c>
      <c r="AM135" s="33">
        <f t="shared" si="132"/>
        <v>0.70230000000000004</v>
      </c>
      <c r="AN135" s="33">
        <f t="shared" si="132"/>
        <v>0.55320000000000003</v>
      </c>
      <c r="AO135" s="33">
        <f t="shared" si="132"/>
        <v>0.63580000000000003</v>
      </c>
      <c r="AP135" s="33">
        <f t="shared" si="132"/>
        <v>0.6391</v>
      </c>
      <c r="AQ135" s="33">
        <f t="shared" si="132"/>
        <v>0.58360000000000001</v>
      </c>
      <c r="AR135" s="33">
        <f t="shared" si="132"/>
        <v>0.16980000000000001</v>
      </c>
      <c r="AS135" s="33">
        <f t="shared" si="132"/>
        <v>0.4093</v>
      </c>
      <c r="AT135" s="33">
        <f t="shared" si="132"/>
        <v>0.24279999999999999</v>
      </c>
      <c r="AU135" s="33">
        <f t="shared" si="132"/>
        <v>0.41339999999999999</v>
      </c>
      <c r="AV135" s="33">
        <f t="shared" si="132"/>
        <v>0.58550000000000002</v>
      </c>
      <c r="AW135" s="33">
        <f t="shared" si="132"/>
        <v>0.38550000000000001</v>
      </c>
      <c r="AX135" s="33">
        <f t="shared" si="132"/>
        <v>0.52459999999999996</v>
      </c>
      <c r="AY135" s="33">
        <f t="shared" si="132"/>
        <v>0.61799999999999999</v>
      </c>
      <c r="AZ135" s="33">
        <f t="shared" si="132"/>
        <v>0.71050000000000002</v>
      </c>
      <c r="BA135" s="33">
        <f t="shared" si="132"/>
        <v>0.53369999999999995</v>
      </c>
      <c r="BB135" s="33">
        <f t="shared" si="132"/>
        <v>0.55220000000000002</v>
      </c>
      <c r="BC135" s="33">
        <f t="shared" si="132"/>
        <v>0.60570000000000002</v>
      </c>
      <c r="BD135" s="33">
        <f t="shared" si="132"/>
        <v>0.18310000000000001</v>
      </c>
      <c r="BE135" s="33">
        <f t="shared" si="132"/>
        <v>0.4269</v>
      </c>
      <c r="BF135" s="33">
        <f t="shared" si="132"/>
        <v>0.20760000000000001</v>
      </c>
      <c r="BG135" s="33">
        <f t="shared" si="132"/>
        <v>0.64739999999999998</v>
      </c>
      <c r="BH135" s="33">
        <f t="shared" si="132"/>
        <v>0.39960000000000001</v>
      </c>
      <c r="BI135" s="33">
        <f t="shared" si="132"/>
        <v>0.73170000000000002</v>
      </c>
      <c r="BJ135" s="33">
        <f t="shared" si="132"/>
        <v>0.1545</v>
      </c>
      <c r="BK135" s="33">
        <f t="shared" si="132"/>
        <v>0.50070000000000003</v>
      </c>
      <c r="BL135" s="33">
        <f t="shared" si="132"/>
        <v>0.70909999999999995</v>
      </c>
      <c r="BM135" s="33">
        <f t="shared" si="132"/>
        <v>0.67310000000000003</v>
      </c>
      <c r="BN135" s="33">
        <f t="shared" si="132"/>
        <v>0.64380000000000004</v>
      </c>
      <c r="BO135" s="33">
        <f t="shared" ref="BO135:DZ135" si="133">ROUND((BO133/BO20),4)</f>
        <v>0.58169999999999999</v>
      </c>
      <c r="BP135" s="33">
        <f t="shared" si="133"/>
        <v>0.72130000000000005</v>
      </c>
      <c r="BQ135" s="33">
        <f t="shared" si="133"/>
        <v>0.52180000000000004</v>
      </c>
      <c r="BR135" s="33">
        <f t="shared" si="133"/>
        <v>0.35149999999999998</v>
      </c>
      <c r="BS135" s="33">
        <f t="shared" si="133"/>
        <v>0.71409999999999996</v>
      </c>
      <c r="BT135" s="33">
        <f t="shared" si="133"/>
        <v>0.42349999999999999</v>
      </c>
      <c r="BU135" s="33">
        <f t="shared" si="133"/>
        <v>0.40379999999999999</v>
      </c>
      <c r="BV135" s="33">
        <f t="shared" si="133"/>
        <v>0.34789999999999999</v>
      </c>
      <c r="BW135" s="33">
        <f t="shared" si="133"/>
        <v>0.3367</v>
      </c>
      <c r="BX135" s="33">
        <f t="shared" si="133"/>
        <v>0.47789999999999999</v>
      </c>
      <c r="BY135" s="33">
        <f t="shared" si="133"/>
        <v>0.85450000000000004</v>
      </c>
      <c r="BZ135" s="33">
        <f t="shared" si="133"/>
        <v>0.65280000000000005</v>
      </c>
      <c r="CA135" s="33">
        <f t="shared" si="133"/>
        <v>0.379</v>
      </c>
      <c r="CB135" s="33">
        <f t="shared" si="133"/>
        <v>0.3256</v>
      </c>
      <c r="CC135" s="33">
        <f t="shared" si="133"/>
        <v>0.66900000000000004</v>
      </c>
      <c r="CD135" s="33">
        <f t="shared" si="133"/>
        <v>6.2300000000000001E-2</v>
      </c>
      <c r="CE135" s="33">
        <f t="shared" si="133"/>
        <v>0.53600000000000003</v>
      </c>
      <c r="CF135" s="33">
        <f t="shared" si="133"/>
        <v>0.49249999999999999</v>
      </c>
      <c r="CG135" s="33">
        <f t="shared" si="133"/>
        <v>0.57830000000000004</v>
      </c>
      <c r="CH135" s="33">
        <f t="shared" si="133"/>
        <v>0.86399999999999999</v>
      </c>
      <c r="CI135" s="33">
        <f t="shared" si="133"/>
        <v>0.67730000000000001</v>
      </c>
      <c r="CJ135" s="33">
        <f t="shared" si="133"/>
        <v>0.55169999999999997</v>
      </c>
      <c r="CK135" s="33">
        <f t="shared" si="133"/>
        <v>0.3901</v>
      </c>
      <c r="CL135" s="33">
        <f t="shared" si="133"/>
        <v>0.43309999999999998</v>
      </c>
      <c r="CM135" s="33">
        <f t="shared" si="133"/>
        <v>0.6452</v>
      </c>
      <c r="CN135" s="33">
        <f t="shared" si="133"/>
        <v>0.31590000000000001</v>
      </c>
      <c r="CO135" s="33">
        <f t="shared" si="133"/>
        <v>0.4204</v>
      </c>
      <c r="CP135" s="33">
        <f t="shared" si="133"/>
        <v>0.50529999999999997</v>
      </c>
      <c r="CQ135" s="33">
        <f t="shared" si="133"/>
        <v>0.85119999999999996</v>
      </c>
      <c r="CR135" s="33">
        <f t="shared" si="133"/>
        <v>0.58099999999999996</v>
      </c>
      <c r="CS135" s="33">
        <f t="shared" si="133"/>
        <v>0.46139999999999998</v>
      </c>
      <c r="CT135" s="33">
        <f t="shared" si="133"/>
        <v>0.7893</v>
      </c>
      <c r="CU135" s="33">
        <f t="shared" si="133"/>
        <v>0.4395</v>
      </c>
      <c r="CV135" s="33">
        <f t="shared" si="133"/>
        <v>0.30199999999999999</v>
      </c>
      <c r="CW135" s="33">
        <f t="shared" si="133"/>
        <v>0.53879999999999995</v>
      </c>
      <c r="CX135" s="33">
        <f t="shared" si="133"/>
        <v>0.54359999999999997</v>
      </c>
      <c r="CY135" s="33">
        <f t="shared" si="133"/>
        <v>0.60119999999999996</v>
      </c>
      <c r="CZ135" s="33">
        <f t="shared" si="133"/>
        <v>0.62290000000000001</v>
      </c>
      <c r="DA135" s="33">
        <f t="shared" si="133"/>
        <v>0.2656</v>
      </c>
      <c r="DB135" s="33">
        <f t="shared" si="133"/>
        <v>0.33350000000000002</v>
      </c>
      <c r="DC135" s="33">
        <f t="shared" si="133"/>
        <v>0.253</v>
      </c>
      <c r="DD135" s="33">
        <f t="shared" si="133"/>
        <v>0.71499999999999997</v>
      </c>
      <c r="DE135" s="33">
        <f t="shared" si="133"/>
        <v>0.40970000000000001</v>
      </c>
      <c r="DF135" s="33">
        <f t="shared" si="133"/>
        <v>0.54379999999999995</v>
      </c>
      <c r="DG135" s="33">
        <f t="shared" si="133"/>
        <v>0.56730000000000003</v>
      </c>
      <c r="DH135" s="33">
        <f t="shared" si="133"/>
        <v>0.61899999999999999</v>
      </c>
      <c r="DI135" s="33">
        <f t="shared" si="133"/>
        <v>0.64880000000000004</v>
      </c>
      <c r="DJ135" s="33">
        <f t="shared" si="133"/>
        <v>0.50390000000000001</v>
      </c>
      <c r="DK135" s="33">
        <f t="shared" si="133"/>
        <v>0.56520000000000004</v>
      </c>
      <c r="DL135" s="33">
        <f t="shared" si="133"/>
        <v>0.61160000000000003</v>
      </c>
      <c r="DM135" s="33">
        <f t="shared" si="133"/>
        <v>0.61229999999999996</v>
      </c>
      <c r="DN135" s="33">
        <f t="shared" si="133"/>
        <v>0.68489999999999995</v>
      </c>
      <c r="DO135" s="33">
        <f t="shared" si="133"/>
        <v>0.68559999999999999</v>
      </c>
      <c r="DP135" s="33">
        <f t="shared" si="133"/>
        <v>0.45739999999999997</v>
      </c>
      <c r="DQ135" s="33">
        <f t="shared" si="133"/>
        <v>0.39850000000000002</v>
      </c>
      <c r="DR135" s="33">
        <f t="shared" si="133"/>
        <v>0.81699999999999995</v>
      </c>
      <c r="DS135" s="33">
        <f t="shared" si="133"/>
        <v>0.83509999999999995</v>
      </c>
      <c r="DT135" s="33">
        <f t="shared" si="133"/>
        <v>0.89</v>
      </c>
      <c r="DU135" s="33">
        <f t="shared" si="133"/>
        <v>0.59219999999999995</v>
      </c>
      <c r="DV135" s="33">
        <f t="shared" si="133"/>
        <v>0.51419999999999999</v>
      </c>
      <c r="DW135" s="33">
        <f t="shared" si="133"/>
        <v>0.55420000000000003</v>
      </c>
      <c r="DX135" s="33">
        <f t="shared" si="133"/>
        <v>0.34610000000000002</v>
      </c>
      <c r="DY135" s="33">
        <f t="shared" si="133"/>
        <v>0.2646</v>
      </c>
      <c r="DZ135" s="33">
        <f t="shared" si="133"/>
        <v>0.36409999999999998</v>
      </c>
      <c r="EA135" s="33">
        <f t="shared" ref="EA135:FX135" si="134">ROUND((EA133/EA20),4)</f>
        <v>0.4209</v>
      </c>
      <c r="EB135" s="33">
        <f t="shared" si="134"/>
        <v>0.67900000000000005</v>
      </c>
      <c r="EC135" s="33">
        <f t="shared" si="134"/>
        <v>0.34549999999999997</v>
      </c>
      <c r="ED135" s="33">
        <f t="shared" si="134"/>
        <v>6.7900000000000002E-2</v>
      </c>
      <c r="EE135" s="33">
        <f t="shared" si="134"/>
        <v>0.73950000000000005</v>
      </c>
      <c r="EF135" s="33">
        <f t="shared" si="134"/>
        <v>0.78069999999999995</v>
      </c>
      <c r="EG135" s="33">
        <f t="shared" si="134"/>
        <v>0.6502</v>
      </c>
      <c r="EH135" s="33">
        <f t="shared" si="134"/>
        <v>0.57289999999999996</v>
      </c>
      <c r="EI135" s="33">
        <f t="shared" si="134"/>
        <v>0.86129999999999995</v>
      </c>
      <c r="EJ135" s="33">
        <f t="shared" si="134"/>
        <v>0.54900000000000004</v>
      </c>
      <c r="EK135" s="33">
        <f t="shared" si="134"/>
        <v>0.40150000000000002</v>
      </c>
      <c r="EL135" s="33">
        <f t="shared" si="134"/>
        <v>0.5141</v>
      </c>
      <c r="EM135" s="33">
        <f t="shared" si="134"/>
        <v>0.5877</v>
      </c>
      <c r="EN135" s="33">
        <f t="shared" si="134"/>
        <v>0.74080000000000001</v>
      </c>
      <c r="EO135" s="33">
        <f t="shared" si="134"/>
        <v>0.51819999999999999</v>
      </c>
      <c r="EP135" s="33">
        <f t="shared" si="134"/>
        <v>0.2752</v>
      </c>
      <c r="EQ135" s="33">
        <f t="shared" si="134"/>
        <v>0.2077</v>
      </c>
      <c r="ER135" s="33">
        <f t="shared" si="134"/>
        <v>0.24690000000000001</v>
      </c>
      <c r="ES135" s="33">
        <f t="shared" si="134"/>
        <v>0.60650000000000004</v>
      </c>
      <c r="ET135" s="33">
        <f t="shared" si="134"/>
        <v>0.73650000000000004</v>
      </c>
      <c r="EU135" s="33">
        <f t="shared" si="134"/>
        <v>0.94310000000000005</v>
      </c>
      <c r="EV135" s="33">
        <f t="shared" si="134"/>
        <v>0.59730000000000005</v>
      </c>
      <c r="EW135" s="33">
        <f t="shared" si="134"/>
        <v>0.27160000000000001</v>
      </c>
      <c r="EX135" s="33">
        <f t="shared" si="134"/>
        <v>0.49519999999999997</v>
      </c>
      <c r="EY135" s="33">
        <f t="shared" si="134"/>
        <v>0.71830000000000005</v>
      </c>
      <c r="EZ135" s="33">
        <f t="shared" si="134"/>
        <v>0.56979999999999997</v>
      </c>
      <c r="FA135" s="33">
        <f t="shared" si="134"/>
        <v>0.43380000000000002</v>
      </c>
      <c r="FB135" s="33">
        <f t="shared" si="134"/>
        <v>0.74299999999999999</v>
      </c>
      <c r="FC135" s="33">
        <f t="shared" si="134"/>
        <v>0.37140000000000001</v>
      </c>
      <c r="FD135" s="33">
        <f t="shared" si="134"/>
        <v>0.59299999999999997</v>
      </c>
      <c r="FE135" s="33">
        <f t="shared" si="134"/>
        <v>0.6</v>
      </c>
      <c r="FF135" s="33">
        <f t="shared" si="134"/>
        <v>0.58299999999999996</v>
      </c>
      <c r="FG135" s="33">
        <f t="shared" si="134"/>
        <v>0.51639999999999997</v>
      </c>
      <c r="FH135" s="33">
        <f t="shared" si="134"/>
        <v>0.52900000000000003</v>
      </c>
      <c r="FI135" s="33">
        <f t="shared" si="134"/>
        <v>0.55820000000000003</v>
      </c>
      <c r="FJ135" s="33">
        <f t="shared" si="134"/>
        <v>0.37659999999999999</v>
      </c>
      <c r="FK135" s="33">
        <f t="shared" si="134"/>
        <v>0.5696</v>
      </c>
      <c r="FL135" s="33">
        <f t="shared" si="134"/>
        <v>0.23119999999999999</v>
      </c>
      <c r="FM135" s="33">
        <f t="shared" si="134"/>
        <v>0.35759999999999997</v>
      </c>
      <c r="FN135" s="33">
        <f t="shared" si="134"/>
        <v>0.74270000000000003</v>
      </c>
      <c r="FO135" s="33">
        <f t="shared" si="134"/>
        <v>0.55000000000000004</v>
      </c>
      <c r="FP135" s="33">
        <f t="shared" si="134"/>
        <v>0.57350000000000001</v>
      </c>
      <c r="FQ135" s="33">
        <f t="shared" si="134"/>
        <v>0.47520000000000001</v>
      </c>
      <c r="FR135" s="33">
        <f t="shared" si="134"/>
        <v>0.4113</v>
      </c>
      <c r="FS135" s="33">
        <f t="shared" si="134"/>
        <v>0.28589999999999999</v>
      </c>
      <c r="FT135" s="33">
        <f t="shared" si="134"/>
        <v>0.68469999999999998</v>
      </c>
      <c r="FU135" s="33">
        <f t="shared" si="134"/>
        <v>0.70979999999999999</v>
      </c>
      <c r="FV135" s="33">
        <f t="shared" si="134"/>
        <v>0.60699999999999998</v>
      </c>
      <c r="FW135" s="33">
        <f t="shared" si="134"/>
        <v>0.59719999999999995</v>
      </c>
      <c r="FX135" s="33">
        <f t="shared" si="134"/>
        <v>0.46139999999999998</v>
      </c>
      <c r="FY135" s="21"/>
      <c r="FZ135" s="33">
        <f>ROUND((FZ133/FZ20),4)</f>
        <v>0.47189999999999999</v>
      </c>
      <c r="GA135" s="7"/>
      <c r="GB135" s="20"/>
      <c r="GC135" s="20"/>
      <c r="GD135" s="20"/>
      <c r="GE135" s="20"/>
      <c r="GF135" s="20"/>
      <c r="GG135" s="7"/>
      <c r="GH135" s="7"/>
      <c r="GI135" s="7"/>
      <c r="GJ135" s="7"/>
      <c r="GK135" s="7"/>
      <c r="GL135" s="7"/>
      <c r="GM135" s="7"/>
    </row>
    <row r="136" spans="1:256" x14ac:dyDescent="0.35">
      <c r="A136" s="7"/>
      <c r="B136" s="7" t="s">
        <v>634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18"/>
      <c r="FZ136" s="7"/>
      <c r="GA136" s="7"/>
      <c r="GB136" s="20"/>
      <c r="GC136" s="20"/>
      <c r="GD136" s="20"/>
      <c r="GE136" s="20"/>
      <c r="GF136" s="20"/>
      <c r="GG136" s="7"/>
      <c r="GH136" s="18"/>
      <c r="GI136" s="18"/>
      <c r="GJ136" s="18"/>
      <c r="GK136" s="7"/>
      <c r="GL136" s="7"/>
      <c r="GM136" s="7"/>
    </row>
    <row r="137" spans="1:256" x14ac:dyDescent="0.35">
      <c r="A137" s="89" t="s">
        <v>635</v>
      </c>
      <c r="B137" s="48" t="s">
        <v>636</v>
      </c>
      <c r="C137" s="48">
        <f t="shared" ref="C137:BN137" si="135">C41</f>
        <v>0.12</v>
      </c>
      <c r="D137" s="48">
        <f t="shared" si="135"/>
        <v>0.12</v>
      </c>
      <c r="E137" s="48">
        <f t="shared" si="135"/>
        <v>0.12</v>
      </c>
      <c r="F137" s="48">
        <f t="shared" si="135"/>
        <v>0.12</v>
      </c>
      <c r="G137" s="48">
        <f t="shared" si="135"/>
        <v>0.12</v>
      </c>
      <c r="H137" s="48">
        <f t="shared" si="135"/>
        <v>0.12</v>
      </c>
      <c r="I137" s="48">
        <f t="shared" si="135"/>
        <v>0.12</v>
      </c>
      <c r="J137" s="48">
        <f t="shared" si="135"/>
        <v>0.12</v>
      </c>
      <c r="K137" s="48">
        <f t="shared" si="135"/>
        <v>0.12</v>
      </c>
      <c r="L137" s="48">
        <f t="shared" si="135"/>
        <v>0.12</v>
      </c>
      <c r="M137" s="48">
        <f t="shared" si="135"/>
        <v>0.12</v>
      </c>
      <c r="N137" s="48">
        <f t="shared" si="135"/>
        <v>0.12</v>
      </c>
      <c r="O137" s="48">
        <f t="shared" si="135"/>
        <v>0.12</v>
      </c>
      <c r="P137" s="48">
        <f t="shared" si="135"/>
        <v>0.12</v>
      </c>
      <c r="Q137" s="48">
        <f t="shared" si="135"/>
        <v>0.12</v>
      </c>
      <c r="R137" s="48">
        <f t="shared" si="135"/>
        <v>0.12</v>
      </c>
      <c r="S137" s="48">
        <f t="shared" si="135"/>
        <v>0.12</v>
      </c>
      <c r="T137" s="48">
        <f t="shared" si="135"/>
        <v>0.12</v>
      </c>
      <c r="U137" s="48">
        <f t="shared" si="135"/>
        <v>0.12</v>
      </c>
      <c r="V137" s="48">
        <f t="shared" si="135"/>
        <v>0.12</v>
      </c>
      <c r="W137" s="48">
        <f t="shared" si="135"/>
        <v>0.12</v>
      </c>
      <c r="X137" s="48">
        <f t="shared" si="135"/>
        <v>0.12</v>
      </c>
      <c r="Y137" s="48">
        <f t="shared" si="135"/>
        <v>0.12</v>
      </c>
      <c r="Z137" s="48">
        <f t="shared" si="135"/>
        <v>0.12</v>
      </c>
      <c r="AA137" s="48">
        <f t="shared" si="135"/>
        <v>0.12</v>
      </c>
      <c r="AB137" s="48">
        <f t="shared" si="135"/>
        <v>0.12</v>
      </c>
      <c r="AC137" s="48">
        <f t="shared" si="135"/>
        <v>0.12</v>
      </c>
      <c r="AD137" s="48">
        <f t="shared" si="135"/>
        <v>0.12</v>
      </c>
      <c r="AE137" s="48">
        <f t="shared" si="135"/>
        <v>0.12</v>
      </c>
      <c r="AF137" s="48">
        <f t="shared" si="135"/>
        <v>0.12</v>
      </c>
      <c r="AG137" s="48">
        <f t="shared" si="135"/>
        <v>0.12</v>
      </c>
      <c r="AH137" s="48">
        <f t="shared" si="135"/>
        <v>0.12</v>
      </c>
      <c r="AI137" s="48">
        <f t="shared" si="135"/>
        <v>0.12</v>
      </c>
      <c r="AJ137" s="48">
        <f t="shared" si="135"/>
        <v>0.12</v>
      </c>
      <c r="AK137" s="48">
        <f t="shared" si="135"/>
        <v>0.12</v>
      </c>
      <c r="AL137" s="48">
        <f t="shared" si="135"/>
        <v>0.12</v>
      </c>
      <c r="AM137" s="48">
        <f t="shared" si="135"/>
        <v>0.12</v>
      </c>
      <c r="AN137" s="48">
        <f t="shared" si="135"/>
        <v>0.12</v>
      </c>
      <c r="AO137" s="48">
        <f t="shared" si="135"/>
        <v>0.12</v>
      </c>
      <c r="AP137" s="48">
        <f t="shared" si="135"/>
        <v>0.12</v>
      </c>
      <c r="AQ137" s="48">
        <f t="shared" si="135"/>
        <v>0.12</v>
      </c>
      <c r="AR137" s="48">
        <f t="shared" si="135"/>
        <v>0.12</v>
      </c>
      <c r="AS137" s="48">
        <f t="shared" si="135"/>
        <v>0.12</v>
      </c>
      <c r="AT137" s="48">
        <f t="shared" si="135"/>
        <v>0.12</v>
      </c>
      <c r="AU137" s="48">
        <f t="shared" si="135"/>
        <v>0.12</v>
      </c>
      <c r="AV137" s="48">
        <f t="shared" si="135"/>
        <v>0.12</v>
      </c>
      <c r="AW137" s="48">
        <f t="shared" si="135"/>
        <v>0.12</v>
      </c>
      <c r="AX137" s="48">
        <f t="shared" si="135"/>
        <v>0.12</v>
      </c>
      <c r="AY137" s="48">
        <f t="shared" si="135"/>
        <v>0.12</v>
      </c>
      <c r="AZ137" s="48">
        <f t="shared" si="135"/>
        <v>0.12</v>
      </c>
      <c r="BA137" s="48">
        <f t="shared" si="135"/>
        <v>0.12</v>
      </c>
      <c r="BB137" s="48">
        <f t="shared" si="135"/>
        <v>0.12</v>
      </c>
      <c r="BC137" s="48">
        <f t="shared" si="135"/>
        <v>0.12</v>
      </c>
      <c r="BD137" s="48">
        <f t="shared" si="135"/>
        <v>0.12</v>
      </c>
      <c r="BE137" s="48">
        <f t="shared" si="135"/>
        <v>0.12</v>
      </c>
      <c r="BF137" s="48">
        <f t="shared" si="135"/>
        <v>0.12</v>
      </c>
      <c r="BG137" s="48">
        <f t="shared" si="135"/>
        <v>0.12</v>
      </c>
      <c r="BH137" s="48">
        <f t="shared" si="135"/>
        <v>0.12</v>
      </c>
      <c r="BI137" s="48">
        <f t="shared" si="135"/>
        <v>0.12</v>
      </c>
      <c r="BJ137" s="48">
        <f t="shared" si="135"/>
        <v>0.12</v>
      </c>
      <c r="BK137" s="48">
        <f t="shared" si="135"/>
        <v>0.12</v>
      </c>
      <c r="BL137" s="48">
        <f t="shared" si="135"/>
        <v>0.12</v>
      </c>
      <c r="BM137" s="48">
        <f t="shared" si="135"/>
        <v>0.12</v>
      </c>
      <c r="BN137" s="48">
        <f t="shared" si="135"/>
        <v>0.12</v>
      </c>
      <c r="BO137" s="48">
        <f t="shared" ref="BO137:DZ137" si="136">BO41</f>
        <v>0.12</v>
      </c>
      <c r="BP137" s="48">
        <f t="shared" si="136"/>
        <v>0.12</v>
      </c>
      <c r="BQ137" s="48">
        <f t="shared" si="136"/>
        <v>0.12</v>
      </c>
      <c r="BR137" s="48">
        <f t="shared" si="136"/>
        <v>0.12</v>
      </c>
      <c r="BS137" s="48">
        <f t="shared" si="136"/>
        <v>0.12</v>
      </c>
      <c r="BT137" s="48">
        <f t="shared" si="136"/>
        <v>0.12</v>
      </c>
      <c r="BU137" s="48">
        <f t="shared" si="136"/>
        <v>0.12</v>
      </c>
      <c r="BV137" s="48">
        <f t="shared" si="136"/>
        <v>0.12</v>
      </c>
      <c r="BW137" s="48">
        <f t="shared" si="136"/>
        <v>0.12</v>
      </c>
      <c r="BX137" s="48">
        <f t="shared" si="136"/>
        <v>0.12</v>
      </c>
      <c r="BY137" s="48">
        <f t="shared" si="136"/>
        <v>0.12</v>
      </c>
      <c r="BZ137" s="48">
        <f t="shared" si="136"/>
        <v>0.12</v>
      </c>
      <c r="CA137" s="48">
        <f t="shared" si="136"/>
        <v>0.12</v>
      </c>
      <c r="CB137" s="48">
        <f t="shared" si="136"/>
        <v>0.12</v>
      </c>
      <c r="CC137" s="48">
        <f t="shared" si="136"/>
        <v>0.12</v>
      </c>
      <c r="CD137" s="48">
        <f t="shared" si="136"/>
        <v>0.12</v>
      </c>
      <c r="CE137" s="48">
        <f t="shared" si="136"/>
        <v>0.12</v>
      </c>
      <c r="CF137" s="48">
        <f t="shared" si="136"/>
        <v>0.12</v>
      </c>
      <c r="CG137" s="48">
        <f t="shared" si="136"/>
        <v>0.12</v>
      </c>
      <c r="CH137" s="48">
        <f t="shared" si="136"/>
        <v>0.12</v>
      </c>
      <c r="CI137" s="48">
        <f t="shared" si="136"/>
        <v>0.12</v>
      </c>
      <c r="CJ137" s="48">
        <f t="shared" si="136"/>
        <v>0.12</v>
      </c>
      <c r="CK137" s="48">
        <f t="shared" si="136"/>
        <v>0.12</v>
      </c>
      <c r="CL137" s="48">
        <f t="shared" si="136"/>
        <v>0.12</v>
      </c>
      <c r="CM137" s="48">
        <f t="shared" si="136"/>
        <v>0.12</v>
      </c>
      <c r="CN137" s="48">
        <f t="shared" si="136"/>
        <v>0.12</v>
      </c>
      <c r="CO137" s="48">
        <f t="shared" si="136"/>
        <v>0.12</v>
      </c>
      <c r="CP137" s="48">
        <f t="shared" si="136"/>
        <v>0.12</v>
      </c>
      <c r="CQ137" s="48">
        <f t="shared" si="136"/>
        <v>0.12</v>
      </c>
      <c r="CR137" s="48">
        <f t="shared" si="136"/>
        <v>0.12</v>
      </c>
      <c r="CS137" s="48">
        <f t="shared" si="136"/>
        <v>0.12</v>
      </c>
      <c r="CT137" s="48">
        <f t="shared" si="136"/>
        <v>0.12</v>
      </c>
      <c r="CU137" s="48">
        <f t="shared" si="136"/>
        <v>0.12</v>
      </c>
      <c r="CV137" s="48">
        <f t="shared" si="136"/>
        <v>0.12</v>
      </c>
      <c r="CW137" s="48">
        <f t="shared" si="136"/>
        <v>0.12</v>
      </c>
      <c r="CX137" s="48">
        <f t="shared" si="136"/>
        <v>0.12</v>
      </c>
      <c r="CY137" s="48">
        <f t="shared" si="136"/>
        <v>0.12</v>
      </c>
      <c r="CZ137" s="48">
        <f t="shared" si="136"/>
        <v>0.12</v>
      </c>
      <c r="DA137" s="48">
        <f t="shared" si="136"/>
        <v>0.12</v>
      </c>
      <c r="DB137" s="48">
        <f t="shared" si="136"/>
        <v>0.12</v>
      </c>
      <c r="DC137" s="48">
        <f t="shared" si="136"/>
        <v>0.12</v>
      </c>
      <c r="DD137" s="48">
        <f t="shared" si="136"/>
        <v>0.12</v>
      </c>
      <c r="DE137" s="48">
        <f t="shared" si="136"/>
        <v>0.12</v>
      </c>
      <c r="DF137" s="48">
        <f t="shared" si="136"/>
        <v>0.12</v>
      </c>
      <c r="DG137" s="48">
        <f t="shared" si="136"/>
        <v>0.12</v>
      </c>
      <c r="DH137" s="48">
        <f t="shared" si="136"/>
        <v>0.12</v>
      </c>
      <c r="DI137" s="48">
        <f t="shared" si="136"/>
        <v>0.12</v>
      </c>
      <c r="DJ137" s="48">
        <f t="shared" si="136"/>
        <v>0.12</v>
      </c>
      <c r="DK137" s="48">
        <f t="shared" si="136"/>
        <v>0.12</v>
      </c>
      <c r="DL137" s="48">
        <f t="shared" si="136"/>
        <v>0.12</v>
      </c>
      <c r="DM137" s="48">
        <f t="shared" si="136"/>
        <v>0.12</v>
      </c>
      <c r="DN137" s="48">
        <f t="shared" si="136"/>
        <v>0.12</v>
      </c>
      <c r="DO137" s="48">
        <f t="shared" si="136"/>
        <v>0.12</v>
      </c>
      <c r="DP137" s="48">
        <f t="shared" si="136"/>
        <v>0.12</v>
      </c>
      <c r="DQ137" s="48">
        <f t="shared" si="136"/>
        <v>0.12</v>
      </c>
      <c r="DR137" s="48">
        <f t="shared" si="136"/>
        <v>0.12</v>
      </c>
      <c r="DS137" s="48">
        <f t="shared" si="136"/>
        <v>0.12</v>
      </c>
      <c r="DT137" s="48">
        <f t="shared" si="136"/>
        <v>0.12</v>
      </c>
      <c r="DU137" s="48">
        <f t="shared" si="136"/>
        <v>0.12</v>
      </c>
      <c r="DV137" s="48">
        <f t="shared" si="136"/>
        <v>0.12</v>
      </c>
      <c r="DW137" s="48">
        <f t="shared" si="136"/>
        <v>0.12</v>
      </c>
      <c r="DX137" s="48">
        <f t="shared" si="136"/>
        <v>0.12</v>
      </c>
      <c r="DY137" s="48">
        <f t="shared" si="136"/>
        <v>0.12</v>
      </c>
      <c r="DZ137" s="48">
        <f t="shared" si="136"/>
        <v>0.12</v>
      </c>
      <c r="EA137" s="48">
        <f t="shared" ref="EA137:FX137" si="137">EA41</f>
        <v>0.12</v>
      </c>
      <c r="EB137" s="48">
        <f t="shared" si="137"/>
        <v>0.12</v>
      </c>
      <c r="EC137" s="48">
        <f t="shared" si="137"/>
        <v>0.12</v>
      </c>
      <c r="ED137" s="48">
        <f t="shared" si="137"/>
        <v>0.12</v>
      </c>
      <c r="EE137" s="48">
        <f t="shared" si="137"/>
        <v>0.12</v>
      </c>
      <c r="EF137" s="48">
        <f t="shared" si="137"/>
        <v>0.12</v>
      </c>
      <c r="EG137" s="48">
        <f t="shared" si="137"/>
        <v>0.12</v>
      </c>
      <c r="EH137" s="48">
        <f t="shared" si="137"/>
        <v>0.12</v>
      </c>
      <c r="EI137" s="48">
        <f t="shared" si="137"/>
        <v>0.12</v>
      </c>
      <c r="EJ137" s="48">
        <f t="shared" si="137"/>
        <v>0.12</v>
      </c>
      <c r="EK137" s="48">
        <f t="shared" si="137"/>
        <v>0.12</v>
      </c>
      <c r="EL137" s="48">
        <f t="shared" si="137"/>
        <v>0.12</v>
      </c>
      <c r="EM137" s="48">
        <f t="shared" si="137"/>
        <v>0.12</v>
      </c>
      <c r="EN137" s="48">
        <f t="shared" si="137"/>
        <v>0.12</v>
      </c>
      <c r="EO137" s="48">
        <f t="shared" si="137"/>
        <v>0.12</v>
      </c>
      <c r="EP137" s="48">
        <f t="shared" si="137"/>
        <v>0.12</v>
      </c>
      <c r="EQ137" s="48">
        <f t="shared" si="137"/>
        <v>0.12</v>
      </c>
      <c r="ER137" s="48">
        <f t="shared" si="137"/>
        <v>0.12</v>
      </c>
      <c r="ES137" s="48">
        <f t="shared" si="137"/>
        <v>0.12</v>
      </c>
      <c r="ET137" s="48">
        <f t="shared" si="137"/>
        <v>0.12</v>
      </c>
      <c r="EU137" s="48">
        <f t="shared" si="137"/>
        <v>0.12</v>
      </c>
      <c r="EV137" s="48">
        <f t="shared" si="137"/>
        <v>0.12</v>
      </c>
      <c r="EW137" s="48">
        <f t="shared" si="137"/>
        <v>0.12</v>
      </c>
      <c r="EX137" s="48">
        <f t="shared" si="137"/>
        <v>0.12</v>
      </c>
      <c r="EY137" s="48">
        <f t="shared" si="137"/>
        <v>0.12</v>
      </c>
      <c r="EZ137" s="48">
        <f t="shared" si="137"/>
        <v>0.12</v>
      </c>
      <c r="FA137" s="48">
        <f t="shared" si="137"/>
        <v>0.12</v>
      </c>
      <c r="FB137" s="48">
        <f t="shared" si="137"/>
        <v>0.12</v>
      </c>
      <c r="FC137" s="48">
        <f t="shared" si="137"/>
        <v>0.12</v>
      </c>
      <c r="FD137" s="48">
        <f t="shared" si="137"/>
        <v>0.12</v>
      </c>
      <c r="FE137" s="48">
        <f t="shared" si="137"/>
        <v>0.12</v>
      </c>
      <c r="FF137" s="48">
        <f t="shared" si="137"/>
        <v>0.12</v>
      </c>
      <c r="FG137" s="48">
        <f t="shared" si="137"/>
        <v>0.12</v>
      </c>
      <c r="FH137" s="48">
        <f t="shared" si="137"/>
        <v>0.12</v>
      </c>
      <c r="FI137" s="48">
        <f t="shared" si="137"/>
        <v>0.12</v>
      </c>
      <c r="FJ137" s="48">
        <f t="shared" si="137"/>
        <v>0.12</v>
      </c>
      <c r="FK137" s="48">
        <f t="shared" si="137"/>
        <v>0.12</v>
      </c>
      <c r="FL137" s="48">
        <f t="shared" si="137"/>
        <v>0.12</v>
      </c>
      <c r="FM137" s="48">
        <f t="shared" si="137"/>
        <v>0.12</v>
      </c>
      <c r="FN137" s="48">
        <f t="shared" si="137"/>
        <v>0.12</v>
      </c>
      <c r="FO137" s="48">
        <f t="shared" si="137"/>
        <v>0.12</v>
      </c>
      <c r="FP137" s="48">
        <f t="shared" si="137"/>
        <v>0.12</v>
      </c>
      <c r="FQ137" s="48">
        <f t="shared" si="137"/>
        <v>0.12</v>
      </c>
      <c r="FR137" s="48">
        <f t="shared" si="137"/>
        <v>0.12</v>
      </c>
      <c r="FS137" s="48">
        <f t="shared" si="137"/>
        <v>0.12</v>
      </c>
      <c r="FT137" s="48">
        <f t="shared" si="137"/>
        <v>0.12</v>
      </c>
      <c r="FU137" s="48">
        <f t="shared" si="137"/>
        <v>0.12</v>
      </c>
      <c r="FV137" s="48">
        <f t="shared" si="137"/>
        <v>0.12</v>
      </c>
      <c r="FW137" s="48">
        <f t="shared" si="137"/>
        <v>0.12</v>
      </c>
      <c r="FX137" s="48">
        <f t="shared" si="137"/>
        <v>0.12</v>
      </c>
      <c r="FY137" s="33"/>
      <c r="FZ137" s="48"/>
      <c r="GA137" s="33"/>
      <c r="GB137" s="20"/>
      <c r="GC137" s="20"/>
      <c r="GD137" s="20"/>
      <c r="GE137" s="20"/>
      <c r="GF137" s="20"/>
      <c r="GG137" s="7"/>
      <c r="GH137" s="18"/>
      <c r="GI137" s="18"/>
      <c r="GJ137" s="18"/>
      <c r="GK137" s="7"/>
      <c r="GL137" s="7"/>
      <c r="GM137" s="7"/>
    </row>
    <row r="138" spans="1:256" x14ac:dyDescent="0.35">
      <c r="A138" s="6" t="s">
        <v>637</v>
      </c>
      <c r="B138" s="7" t="s">
        <v>638</v>
      </c>
      <c r="C138" s="33">
        <f t="shared" ref="C138:BN138" si="138">ROUND(IF((C135-C18)*0.3&lt;0=TRUE(),0,IF((C99&lt;=50000),ROUND((C135-C18)*0.3,6),0)),4)</f>
        <v>9.3399999999999997E-2</v>
      </c>
      <c r="D138" s="33">
        <f t="shared" si="138"/>
        <v>1.5100000000000001E-2</v>
      </c>
      <c r="E138" s="33">
        <f t="shared" si="138"/>
        <v>0.1222</v>
      </c>
      <c r="F138" s="33">
        <f t="shared" si="138"/>
        <v>1.0999999999999999E-2</v>
      </c>
      <c r="G138" s="33">
        <f t="shared" si="138"/>
        <v>0</v>
      </c>
      <c r="H138" s="33">
        <f t="shared" si="138"/>
        <v>0</v>
      </c>
      <c r="I138" s="33">
        <f t="shared" si="138"/>
        <v>0.1099</v>
      </c>
      <c r="J138" s="33">
        <f t="shared" si="138"/>
        <v>8.5800000000000001E-2</v>
      </c>
      <c r="K138" s="33">
        <f t="shared" si="138"/>
        <v>6.6500000000000004E-2</v>
      </c>
      <c r="L138" s="33">
        <f t="shared" si="138"/>
        <v>6.5799999999999997E-2</v>
      </c>
      <c r="M138" s="33">
        <f t="shared" si="138"/>
        <v>0.13039999999999999</v>
      </c>
      <c r="N138" s="33">
        <f t="shared" si="138"/>
        <v>0</v>
      </c>
      <c r="O138" s="33">
        <f t="shared" si="138"/>
        <v>0</v>
      </c>
      <c r="P138" s="33">
        <f t="shared" si="138"/>
        <v>3.8399999999999997E-2</v>
      </c>
      <c r="Q138" s="33">
        <f t="shared" si="138"/>
        <v>0.1019</v>
      </c>
      <c r="R138" s="33">
        <f t="shared" si="138"/>
        <v>2.4E-2</v>
      </c>
      <c r="S138" s="33">
        <f t="shared" si="138"/>
        <v>4.58E-2</v>
      </c>
      <c r="T138" s="33">
        <f t="shared" si="138"/>
        <v>8.9200000000000002E-2</v>
      </c>
      <c r="U138" s="33">
        <f t="shared" si="138"/>
        <v>8.5800000000000001E-2</v>
      </c>
      <c r="V138" s="33">
        <f t="shared" si="138"/>
        <v>7.4899999999999994E-2</v>
      </c>
      <c r="W138" s="33">
        <f t="shared" si="138"/>
        <v>0</v>
      </c>
      <c r="X138" s="33">
        <f t="shared" si="138"/>
        <v>1.7399999999999999E-2</v>
      </c>
      <c r="Y138" s="33">
        <f t="shared" si="138"/>
        <v>0.1074</v>
      </c>
      <c r="Z138" s="33">
        <f t="shared" si="138"/>
        <v>0</v>
      </c>
      <c r="AA138" s="33">
        <f t="shared" si="138"/>
        <v>0</v>
      </c>
      <c r="AB138" s="33">
        <f t="shared" si="138"/>
        <v>0</v>
      </c>
      <c r="AC138" s="33">
        <f t="shared" si="138"/>
        <v>0</v>
      </c>
      <c r="AD138" s="33">
        <f t="shared" si="138"/>
        <v>0</v>
      </c>
      <c r="AE138" s="33">
        <f t="shared" si="138"/>
        <v>1.9300000000000001E-2</v>
      </c>
      <c r="AF138" s="33">
        <f t="shared" si="138"/>
        <v>2.1700000000000001E-2</v>
      </c>
      <c r="AG138" s="33">
        <f t="shared" si="138"/>
        <v>0</v>
      </c>
      <c r="AH138" s="33">
        <f t="shared" si="138"/>
        <v>6.3E-2</v>
      </c>
      <c r="AI138" s="33">
        <f t="shared" si="138"/>
        <v>5.6399999999999999E-2</v>
      </c>
      <c r="AJ138" s="33">
        <f t="shared" si="138"/>
        <v>0.1053</v>
      </c>
      <c r="AK138" s="33">
        <f t="shared" si="138"/>
        <v>0.14099999999999999</v>
      </c>
      <c r="AL138" s="33">
        <f t="shared" si="138"/>
        <v>0.1111</v>
      </c>
      <c r="AM138" s="33">
        <f t="shared" si="138"/>
        <v>6.9099999999999995E-2</v>
      </c>
      <c r="AN138" s="33">
        <f t="shared" si="138"/>
        <v>2.4400000000000002E-2</v>
      </c>
      <c r="AO138" s="33">
        <f t="shared" si="138"/>
        <v>4.9200000000000001E-2</v>
      </c>
      <c r="AP138" s="33">
        <f t="shared" si="138"/>
        <v>0</v>
      </c>
      <c r="AQ138" s="33">
        <f t="shared" si="138"/>
        <v>3.3500000000000002E-2</v>
      </c>
      <c r="AR138" s="33">
        <f t="shared" si="138"/>
        <v>0</v>
      </c>
      <c r="AS138" s="33">
        <f t="shared" si="138"/>
        <v>0</v>
      </c>
      <c r="AT138" s="33">
        <f t="shared" si="138"/>
        <v>0</v>
      </c>
      <c r="AU138" s="33">
        <f t="shared" si="138"/>
        <v>0</v>
      </c>
      <c r="AV138" s="33">
        <f t="shared" si="138"/>
        <v>3.4099999999999998E-2</v>
      </c>
      <c r="AW138" s="33">
        <f t="shared" si="138"/>
        <v>0</v>
      </c>
      <c r="AX138" s="33">
        <f t="shared" si="138"/>
        <v>1.5800000000000002E-2</v>
      </c>
      <c r="AY138" s="33">
        <f t="shared" si="138"/>
        <v>4.3799999999999999E-2</v>
      </c>
      <c r="AZ138" s="33">
        <f t="shared" si="138"/>
        <v>7.1599999999999997E-2</v>
      </c>
      <c r="BA138" s="33">
        <f t="shared" si="138"/>
        <v>1.8499999999999999E-2</v>
      </c>
      <c r="BB138" s="33">
        <f t="shared" si="138"/>
        <v>2.41E-2</v>
      </c>
      <c r="BC138" s="33">
        <f t="shared" si="138"/>
        <v>4.0099999999999997E-2</v>
      </c>
      <c r="BD138" s="33">
        <f t="shared" si="138"/>
        <v>0</v>
      </c>
      <c r="BE138" s="33">
        <f t="shared" si="138"/>
        <v>0</v>
      </c>
      <c r="BF138" s="33">
        <f t="shared" si="138"/>
        <v>0</v>
      </c>
      <c r="BG138" s="33">
        <f t="shared" si="138"/>
        <v>5.2699999999999997E-2</v>
      </c>
      <c r="BH138" s="33">
        <f t="shared" si="138"/>
        <v>0</v>
      </c>
      <c r="BI138" s="33">
        <f t="shared" si="138"/>
        <v>7.7899999999999997E-2</v>
      </c>
      <c r="BJ138" s="33">
        <f t="shared" si="138"/>
        <v>0</v>
      </c>
      <c r="BK138" s="33">
        <f t="shared" si="138"/>
        <v>8.6E-3</v>
      </c>
      <c r="BL138" s="33">
        <f t="shared" si="138"/>
        <v>7.1199999999999999E-2</v>
      </c>
      <c r="BM138" s="33">
        <f t="shared" si="138"/>
        <v>6.0400000000000002E-2</v>
      </c>
      <c r="BN138" s="33">
        <f t="shared" si="138"/>
        <v>5.16E-2</v>
      </c>
      <c r="BO138" s="33">
        <f t="shared" ref="BO138:DZ138" si="139">ROUND(IF((BO135-BO18)*0.3&lt;0=TRUE(),0,IF((BO99&lt;=50000),ROUND((BO135-BO18)*0.3,6),0)),4)</f>
        <v>3.2899999999999999E-2</v>
      </c>
      <c r="BP138" s="33">
        <f t="shared" si="139"/>
        <v>7.4800000000000005E-2</v>
      </c>
      <c r="BQ138" s="33">
        <f t="shared" si="139"/>
        <v>1.4999999999999999E-2</v>
      </c>
      <c r="BR138" s="33">
        <f t="shared" si="139"/>
        <v>0</v>
      </c>
      <c r="BS138" s="33">
        <f t="shared" si="139"/>
        <v>7.2700000000000001E-2</v>
      </c>
      <c r="BT138" s="33">
        <f t="shared" si="139"/>
        <v>0</v>
      </c>
      <c r="BU138" s="33">
        <f t="shared" si="139"/>
        <v>0</v>
      </c>
      <c r="BV138" s="33">
        <f t="shared" si="139"/>
        <v>0</v>
      </c>
      <c r="BW138" s="33">
        <f t="shared" si="139"/>
        <v>0</v>
      </c>
      <c r="BX138" s="33">
        <f t="shared" si="139"/>
        <v>1.8E-3</v>
      </c>
      <c r="BY138" s="33">
        <f t="shared" si="139"/>
        <v>0.1148</v>
      </c>
      <c r="BZ138" s="33">
        <f t="shared" si="139"/>
        <v>5.4300000000000001E-2</v>
      </c>
      <c r="CA138" s="33">
        <f t="shared" si="139"/>
        <v>0</v>
      </c>
      <c r="CB138" s="33">
        <f t="shared" si="139"/>
        <v>0</v>
      </c>
      <c r="CC138" s="33">
        <f t="shared" si="139"/>
        <v>5.91E-2</v>
      </c>
      <c r="CD138" s="33">
        <f t="shared" si="139"/>
        <v>0</v>
      </c>
      <c r="CE138" s="33">
        <f t="shared" si="139"/>
        <v>1.9199999999999998E-2</v>
      </c>
      <c r="CF138" s="33">
        <f t="shared" si="139"/>
        <v>6.1999999999999998E-3</v>
      </c>
      <c r="CG138" s="33">
        <f t="shared" si="139"/>
        <v>3.1899999999999998E-2</v>
      </c>
      <c r="CH138" s="33">
        <f t="shared" si="139"/>
        <v>0.1176</v>
      </c>
      <c r="CI138" s="33">
        <f t="shared" si="139"/>
        <v>6.1600000000000002E-2</v>
      </c>
      <c r="CJ138" s="33">
        <f t="shared" si="139"/>
        <v>2.3900000000000001E-2</v>
      </c>
      <c r="CK138" s="33">
        <f t="shared" si="139"/>
        <v>0</v>
      </c>
      <c r="CL138" s="33">
        <f t="shared" si="139"/>
        <v>0</v>
      </c>
      <c r="CM138" s="33">
        <f t="shared" si="139"/>
        <v>5.1999999999999998E-2</v>
      </c>
      <c r="CN138" s="33">
        <f t="shared" si="139"/>
        <v>0</v>
      </c>
      <c r="CO138" s="33">
        <f t="shared" si="139"/>
        <v>0</v>
      </c>
      <c r="CP138" s="33">
        <f t="shared" si="139"/>
        <v>0.01</v>
      </c>
      <c r="CQ138" s="33">
        <f t="shared" si="139"/>
        <v>0.1138</v>
      </c>
      <c r="CR138" s="33">
        <f t="shared" si="139"/>
        <v>3.27E-2</v>
      </c>
      <c r="CS138" s="33">
        <f t="shared" si="139"/>
        <v>0</v>
      </c>
      <c r="CT138" s="33">
        <f t="shared" si="139"/>
        <v>9.5200000000000007E-2</v>
      </c>
      <c r="CU138" s="33">
        <f t="shared" si="139"/>
        <v>0</v>
      </c>
      <c r="CV138" s="33">
        <f t="shared" si="139"/>
        <v>0</v>
      </c>
      <c r="CW138" s="33">
        <f t="shared" si="139"/>
        <v>2.01E-2</v>
      </c>
      <c r="CX138" s="33">
        <f t="shared" si="139"/>
        <v>2.1499999999999998E-2</v>
      </c>
      <c r="CY138" s="33">
        <f t="shared" si="139"/>
        <v>3.8800000000000001E-2</v>
      </c>
      <c r="CZ138" s="33">
        <f t="shared" si="139"/>
        <v>4.53E-2</v>
      </c>
      <c r="DA138" s="33">
        <f t="shared" si="139"/>
        <v>0</v>
      </c>
      <c r="DB138" s="33">
        <f t="shared" si="139"/>
        <v>0</v>
      </c>
      <c r="DC138" s="33">
        <f t="shared" si="139"/>
        <v>0</v>
      </c>
      <c r="DD138" s="33">
        <f t="shared" si="139"/>
        <v>7.2900000000000006E-2</v>
      </c>
      <c r="DE138" s="33">
        <f t="shared" si="139"/>
        <v>0</v>
      </c>
      <c r="DF138" s="33">
        <f t="shared" si="139"/>
        <v>2.1600000000000001E-2</v>
      </c>
      <c r="DG138" s="33">
        <f t="shared" si="139"/>
        <v>2.86E-2</v>
      </c>
      <c r="DH138" s="33">
        <f t="shared" si="139"/>
        <v>4.41E-2</v>
      </c>
      <c r="DI138" s="33">
        <f t="shared" si="139"/>
        <v>5.3100000000000001E-2</v>
      </c>
      <c r="DJ138" s="33">
        <f t="shared" si="139"/>
        <v>9.5999999999999992E-3</v>
      </c>
      <c r="DK138" s="33">
        <f t="shared" si="139"/>
        <v>2.8000000000000001E-2</v>
      </c>
      <c r="DL138" s="33">
        <f t="shared" si="139"/>
        <v>4.19E-2</v>
      </c>
      <c r="DM138" s="33">
        <f t="shared" si="139"/>
        <v>4.2099999999999999E-2</v>
      </c>
      <c r="DN138" s="33">
        <f t="shared" si="139"/>
        <v>6.3899999999999998E-2</v>
      </c>
      <c r="DO138" s="33">
        <f t="shared" si="139"/>
        <v>6.4100000000000004E-2</v>
      </c>
      <c r="DP138" s="33">
        <f t="shared" si="139"/>
        <v>0</v>
      </c>
      <c r="DQ138" s="33">
        <f t="shared" si="139"/>
        <v>0</v>
      </c>
      <c r="DR138" s="33">
        <f t="shared" si="139"/>
        <v>0.10349999999999999</v>
      </c>
      <c r="DS138" s="33">
        <f t="shared" si="139"/>
        <v>0.109</v>
      </c>
      <c r="DT138" s="33">
        <f t="shared" si="139"/>
        <v>0.12540000000000001</v>
      </c>
      <c r="DU138" s="33">
        <f t="shared" si="139"/>
        <v>3.61E-2</v>
      </c>
      <c r="DV138" s="33">
        <f t="shared" si="139"/>
        <v>1.2699999999999999E-2</v>
      </c>
      <c r="DW138" s="33">
        <f t="shared" si="139"/>
        <v>2.47E-2</v>
      </c>
      <c r="DX138" s="33">
        <f t="shared" si="139"/>
        <v>0</v>
      </c>
      <c r="DY138" s="33">
        <f t="shared" si="139"/>
        <v>0</v>
      </c>
      <c r="DZ138" s="33">
        <f t="shared" si="139"/>
        <v>0</v>
      </c>
      <c r="EA138" s="33">
        <f t="shared" ref="EA138:FX138" si="140">ROUND(IF((EA135-EA18)*0.3&lt;0=TRUE(),0,IF((EA99&lt;=50000),ROUND((EA135-EA18)*0.3,6),0)),4)</f>
        <v>0</v>
      </c>
      <c r="EB138" s="33">
        <f t="shared" si="140"/>
        <v>6.2100000000000002E-2</v>
      </c>
      <c r="EC138" s="33">
        <f t="shared" si="140"/>
        <v>0</v>
      </c>
      <c r="ED138" s="33">
        <f t="shared" si="140"/>
        <v>0</v>
      </c>
      <c r="EE138" s="33">
        <f t="shared" si="140"/>
        <v>8.0299999999999996E-2</v>
      </c>
      <c r="EF138" s="33">
        <f t="shared" si="140"/>
        <v>9.2600000000000002E-2</v>
      </c>
      <c r="EG138" s="33">
        <f t="shared" si="140"/>
        <v>5.3499999999999999E-2</v>
      </c>
      <c r="EH138" s="33">
        <f t="shared" si="140"/>
        <v>3.0300000000000001E-2</v>
      </c>
      <c r="EI138" s="33">
        <f t="shared" si="140"/>
        <v>0.1168</v>
      </c>
      <c r="EJ138" s="33">
        <f t="shared" si="140"/>
        <v>2.3099999999999999E-2</v>
      </c>
      <c r="EK138" s="33">
        <f t="shared" si="140"/>
        <v>0</v>
      </c>
      <c r="EL138" s="33">
        <f t="shared" si="140"/>
        <v>1.2699999999999999E-2</v>
      </c>
      <c r="EM138" s="33">
        <f t="shared" si="140"/>
        <v>3.4700000000000002E-2</v>
      </c>
      <c r="EN138" s="33">
        <f t="shared" si="140"/>
        <v>8.0699999999999994E-2</v>
      </c>
      <c r="EO138" s="33">
        <f t="shared" si="140"/>
        <v>1.3899999999999999E-2</v>
      </c>
      <c r="EP138" s="33">
        <f t="shared" si="140"/>
        <v>0</v>
      </c>
      <c r="EQ138" s="33">
        <f t="shared" si="140"/>
        <v>0</v>
      </c>
      <c r="ER138" s="33">
        <f t="shared" si="140"/>
        <v>0</v>
      </c>
      <c r="ES138" s="33">
        <f t="shared" si="140"/>
        <v>4.0399999999999998E-2</v>
      </c>
      <c r="ET138" s="33">
        <f t="shared" si="140"/>
        <v>7.9399999999999998E-2</v>
      </c>
      <c r="EU138" s="33">
        <f t="shared" si="140"/>
        <v>0.1414</v>
      </c>
      <c r="EV138" s="33">
        <f t="shared" si="140"/>
        <v>3.7600000000000001E-2</v>
      </c>
      <c r="EW138" s="33">
        <f t="shared" si="140"/>
        <v>0</v>
      </c>
      <c r="EX138" s="33">
        <f t="shared" si="140"/>
        <v>7.0000000000000001E-3</v>
      </c>
      <c r="EY138" s="33">
        <f t="shared" si="140"/>
        <v>7.3899999999999993E-2</v>
      </c>
      <c r="EZ138" s="33">
        <f t="shared" si="140"/>
        <v>2.9399999999999999E-2</v>
      </c>
      <c r="FA138" s="33">
        <f t="shared" si="140"/>
        <v>0</v>
      </c>
      <c r="FB138" s="33">
        <f t="shared" si="140"/>
        <v>8.1299999999999997E-2</v>
      </c>
      <c r="FC138" s="33">
        <f t="shared" si="140"/>
        <v>0</v>
      </c>
      <c r="FD138" s="33">
        <f t="shared" si="140"/>
        <v>3.6299999999999999E-2</v>
      </c>
      <c r="FE138" s="33">
        <f t="shared" si="140"/>
        <v>3.8399999999999997E-2</v>
      </c>
      <c r="FF138" s="33">
        <f t="shared" si="140"/>
        <v>3.3300000000000003E-2</v>
      </c>
      <c r="FG138" s="33">
        <f t="shared" si="140"/>
        <v>1.34E-2</v>
      </c>
      <c r="FH138" s="33">
        <f t="shared" si="140"/>
        <v>1.7100000000000001E-2</v>
      </c>
      <c r="FI138" s="33">
        <f t="shared" si="140"/>
        <v>2.5899999999999999E-2</v>
      </c>
      <c r="FJ138" s="33">
        <f t="shared" si="140"/>
        <v>0</v>
      </c>
      <c r="FK138" s="33">
        <f t="shared" si="140"/>
        <v>2.93E-2</v>
      </c>
      <c r="FL138" s="33">
        <f t="shared" si="140"/>
        <v>0</v>
      </c>
      <c r="FM138" s="33">
        <f t="shared" si="140"/>
        <v>0</v>
      </c>
      <c r="FN138" s="33">
        <f t="shared" si="140"/>
        <v>8.1199999999999994E-2</v>
      </c>
      <c r="FO138" s="33">
        <f t="shared" si="140"/>
        <v>2.3400000000000001E-2</v>
      </c>
      <c r="FP138" s="33">
        <f t="shared" si="140"/>
        <v>3.0499999999999999E-2</v>
      </c>
      <c r="FQ138" s="33">
        <f t="shared" si="140"/>
        <v>1E-3</v>
      </c>
      <c r="FR138" s="33">
        <f t="shared" si="140"/>
        <v>0</v>
      </c>
      <c r="FS138" s="33">
        <f t="shared" si="140"/>
        <v>0</v>
      </c>
      <c r="FT138" s="33">
        <f t="shared" si="140"/>
        <v>6.3799999999999996E-2</v>
      </c>
      <c r="FU138" s="33">
        <f t="shared" si="140"/>
        <v>7.1400000000000005E-2</v>
      </c>
      <c r="FV138" s="33">
        <f t="shared" si="140"/>
        <v>4.0500000000000001E-2</v>
      </c>
      <c r="FW138" s="33">
        <f t="shared" si="140"/>
        <v>3.7600000000000001E-2</v>
      </c>
      <c r="FX138" s="33">
        <f t="shared" si="140"/>
        <v>0</v>
      </c>
      <c r="FY138" s="7"/>
      <c r="FZ138" s="33"/>
      <c r="GA138" s="7"/>
      <c r="GB138" s="20"/>
      <c r="GC138" s="20"/>
      <c r="GD138" s="20"/>
      <c r="GE138" s="20"/>
      <c r="GF138" s="20"/>
      <c r="GG138" s="7"/>
      <c r="GH138" s="18"/>
      <c r="GI138" s="18"/>
      <c r="GJ138" s="18"/>
      <c r="GK138" s="7"/>
      <c r="GL138" s="7"/>
      <c r="GM138" s="7"/>
    </row>
    <row r="139" spans="1:256" x14ac:dyDescent="0.35">
      <c r="A139" s="7"/>
      <c r="B139" s="7" t="s">
        <v>639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48"/>
      <c r="FZ139" s="7"/>
      <c r="GA139" s="7"/>
      <c r="GB139" s="33"/>
      <c r="GC139" s="33"/>
      <c r="GD139" s="33"/>
      <c r="GE139" s="33"/>
      <c r="GF139" s="33"/>
      <c r="GG139" s="7"/>
      <c r="GH139" s="7"/>
      <c r="GI139" s="7"/>
      <c r="GJ139" s="7"/>
      <c r="GK139" s="7"/>
      <c r="GL139" s="7"/>
      <c r="GM139" s="7"/>
    </row>
    <row r="140" spans="1:256" x14ac:dyDescent="0.35">
      <c r="A140" s="6" t="s">
        <v>640</v>
      </c>
      <c r="B140" s="7" t="s">
        <v>641</v>
      </c>
      <c r="C140" s="33">
        <f t="shared" ref="C140:BN140" si="141">ROUND(IF((C135-C18)*0.36&lt;0=TRUE(),0,IF((C99&gt;50000),(C135-C18)*0.36,0)),4)</f>
        <v>0</v>
      </c>
      <c r="D140" s="33">
        <f t="shared" si="141"/>
        <v>0</v>
      </c>
      <c r="E140" s="33">
        <f t="shared" si="141"/>
        <v>0</v>
      </c>
      <c r="F140" s="33">
        <f t="shared" si="141"/>
        <v>0</v>
      </c>
      <c r="G140" s="33">
        <f t="shared" si="141"/>
        <v>0</v>
      </c>
      <c r="H140" s="33">
        <f t="shared" si="141"/>
        <v>0</v>
      </c>
      <c r="I140" s="33">
        <f t="shared" si="141"/>
        <v>0</v>
      </c>
      <c r="J140" s="33">
        <f t="shared" si="141"/>
        <v>0</v>
      </c>
      <c r="K140" s="33">
        <f t="shared" si="141"/>
        <v>0</v>
      </c>
      <c r="L140" s="33">
        <f t="shared" si="141"/>
        <v>0</v>
      </c>
      <c r="M140" s="33">
        <f t="shared" si="141"/>
        <v>0</v>
      </c>
      <c r="N140" s="33">
        <f t="shared" si="141"/>
        <v>0</v>
      </c>
      <c r="O140" s="33">
        <f t="shared" si="141"/>
        <v>0</v>
      </c>
      <c r="P140" s="33">
        <f t="shared" si="141"/>
        <v>0</v>
      </c>
      <c r="Q140" s="33">
        <f t="shared" si="141"/>
        <v>0</v>
      </c>
      <c r="R140" s="33">
        <f t="shared" si="141"/>
        <v>0</v>
      </c>
      <c r="S140" s="33">
        <f t="shared" si="141"/>
        <v>0</v>
      </c>
      <c r="T140" s="33">
        <f t="shared" si="141"/>
        <v>0</v>
      </c>
      <c r="U140" s="33">
        <f t="shared" si="141"/>
        <v>0</v>
      </c>
      <c r="V140" s="33">
        <f t="shared" si="141"/>
        <v>0</v>
      </c>
      <c r="W140" s="33">
        <f t="shared" si="141"/>
        <v>0</v>
      </c>
      <c r="X140" s="33">
        <f t="shared" si="141"/>
        <v>0</v>
      </c>
      <c r="Y140" s="33">
        <f t="shared" si="141"/>
        <v>0</v>
      </c>
      <c r="Z140" s="33">
        <f t="shared" si="141"/>
        <v>0</v>
      </c>
      <c r="AA140" s="33">
        <f t="shared" si="141"/>
        <v>0</v>
      </c>
      <c r="AB140" s="33">
        <f t="shared" si="141"/>
        <v>0</v>
      </c>
      <c r="AC140" s="33">
        <f t="shared" si="141"/>
        <v>0</v>
      </c>
      <c r="AD140" s="33">
        <f t="shared" si="141"/>
        <v>0</v>
      </c>
      <c r="AE140" s="33">
        <f t="shared" si="141"/>
        <v>0</v>
      </c>
      <c r="AF140" s="33">
        <f t="shared" si="141"/>
        <v>0</v>
      </c>
      <c r="AG140" s="33">
        <f t="shared" si="141"/>
        <v>0</v>
      </c>
      <c r="AH140" s="33">
        <f t="shared" si="141"/>
        <v>0</v>
      </c>
      <c r="AI140" s="33">
        <f t="shared" si="141"/>
        <v>0</v>
      </c>
      <c r="AJ140" s="33">
        <f t="shared" si="141"/>
        <v>0</v>
      </c>
      <c r="AK140" s="33">
        <f t="shared" si="141"/>
        <v>0</v>
      </c>
      <c r="AL140" s="33">
        <f t="shared" si="141"/>
        <v>0</v>
      </c>
      <c r="AM140" s="33">
        <f t="shared" si="141"/>
        <v>0</v>
      </c>
      <c r="AN140" s="33">
        <f t="shared" si="141"/>
        <v>0</v>
      </c>
      <c r="AO140" s="33">
        <f t="shared" si="141"/>
        <v>0</v>
      </c>
      <c r="AP140" s="33">
        <f t="shared" si="141"/>
        <v>6.0199999999999997E-2</v>
      </c>
      <c r="AQ140" s="33">
        <f t="shared" si="141"/>
        <v>0</v>
      </c>
      <c r="AR140" s="33">
        <f t="shared" si="141"/>
        <v>0</v>
      </c>
      <c r="AS140" s="33">
        <f t="shared" si="141"/>
        <v>0</v>
      </c>
      <c r="AT140" s="33">
        <f t="shared" si="141"/>
        <v>0</v>
      </c>
      <c r="AU140" s="33">
        <f t="shared" si="141"/>
        <v>0</v>
      </c>
      <c r="AV140" s="33">
        <f t="shared" si="141"/>
        <v>0</v>
      </c>
      <c r="AW140" s="33">
        <f t="shared" si="141"/>
        <v>0</v>
      </c>
      <c r="AX140" s="33">
        <f t="shared" si="141"/>
        <v>0</v>
      </c>
      <c r="AY140" s="33">
        <f t="shared" si="141"/>
        <v>0</v>
      </c>
      <c r="AZ140" s="33">
        <f t="shared" si="141"/>
        <v>0</v>
      </c>
      <c r="BA140" s="33">
        <f t="shared" si="141"/>
        <v>0</v>
      </c>
      <c r="BB140" s="33">
        <f t="shared" si="141"/>
        <v>0</v>
      </c>
      <c r="BC140" s="33">
        <f t="shared" si="141"/>
        <v>0</v>
      </c>
      <c r="BD140" s="33">
        <f t="shared" si="141"/>
        <v>0</v>
      </c>
      <c r="BE140" s="33">
        <f t="shared" si="141"/>
        <v>0</v>
      </c>
      <c r="BF140" s="33">
        <f t="shared" si="141"/>
        <v>0</v>
      </c>
      <c r="BG140" s="33">
        <f t="shared" si="141"/>
        <v>0</v>
      </c>
      <c r="BH140" s="33">
        <f t="shared" si="141"/>
        <v>0</v>
      </c>
      <c r="BI140" s="33">
        <f t="shared" si="141"/>
        <v>0</v>
      </c>
      <c r="BJ140" s="33">
        <f t="shared" si="141"/>
        <v>0</v>
      </c>
      <c r="BK140" s="33">
        <f t="shared" si="141"/>
        <v>0</v>
      </c>
      <c r="BL140" s="33">
        <f t="shared" si="141"/>
        <v>0</v>
      </c>
      <c r="BM140" s="33">
        <f t="shared" si="141"/>
        <v>0</v>
      </c>
      <c r="BN140" s="33">
        <f t="shared" si="141"/>
        <v>0</v>
      </c>
      <c r="BO140" s="33">
        <f t="shared" ref="BO140:DZ140" si="142">ROUND(IF((BO135-BO18)*0.36&lt;0=TRUE(),0,IF((BO99&gt;50000),(BO135-BO18)*0.36,0)),4)</f>
        <v>0</v>
      </c>
      <c r="BP140" s="33">
        <f t="shared" si="142"/>
        <v>0</v>
      </c>
      <c r="BQ140" s="33">
        <f t="shared" si="142"/>
        <v>0</v>
      </c>
      <c r="BR140" s="33">
        <f t="shared" si="142"/>
        <v>0</v>
      </c>
      <c r="BS140" s="33">
        <f t="shared" si="142"/>
        <v>0</v>
      </c>
      <c r="BT140" s="33">
        <f t="shared" si="142"/>
        <v>0</v>
      </c>
      <c r="BU140" s="33">
        <f t="shared" si="142"/>
        <v>0</v>
      </c>
      <c r="BV140" s="33">
        <f t="shared" si="142"/>
        <v>0</v>
      </c>
      <c r="BW140" s="33">
        <f t="shared" si="142"/>
        <v>0</v>
      </c>
      <c r="BX140" s="33">
        <f t="shared" si="142"/>
        <v>0</v>
      </c>
      <c r="BY140" s="33">
        <f t="shared" si="142"/>
        <v>0</v>
      </c>
      <c r="BZ140" s="33">
        <f t="shared" si="142"/>
        <v>0</v>
      </c>
      <c r="CA140" s="33">
        <f t="shared" si="142"/>
        <v>0</v>
      </c>
      <c r="CB140" s="33">
        <f t="shared" si="142"/>
        <v>0</v>
      </c>
      <c r="CC140" s="33">
        <f t="shared" si="142"/>
        <v>0</v>
      </c>
      <c r="CD140" s="33">
        <f t="shared" si="142"/>
        <v>0</v>
      </c>
      <c r="CE140" s="33">
        <f t="shared" si="142"/>
        <v>0</v>
      </c>
      <c r="CF140" s="33">
        <f t="shared" si="142"/>
        <v>0</v>
      </c>
      <c r="CG140" s="33">
        <f t="shared" si="142"/>
        <v>0</v>
      </c>
      <c r="CH140" s="33">
        <f t="shared" si="142"/>
        <v>0</v>
      </c>
      <c r="CI140" s="33">
        <f t="shared" si="142"/>
        <v>0</v>
      </c>
      <c r="CJ140" s="33">
        <f t="shared" si="142"/>
        <v>0</v>
      </c>
      <c r="CK140" s="33">
        <f t="shared" si="142"/>
        <v>0</v>
      </c>
      <c r="CL140" s="33">
        <f t="shared" si="142"/>
        <v>0</v>
      </c>
      <c r="CM140" s="33">
        <f t="shared" si="142"/>
        <v>0</v>
      </c>
      <c r="CN140" s="33">
        <f t="shared" si="142"/>
        <v>0</v>
      </c>
      <c r="CO140" s="33">
        <f t="shared" si="142"/>
        <v>0</v>
      </c>
      <c r="CP140" s="33">
        <f t="shared" si="142"/>
        <v>0</v>
      </c>
      <c r="CQ140" s="33">
        <f t="shared" si="142"/>
        <v>0</v>
      </c>
      <c r="CR140" s="33">
        <f t="shared" si="142"/>
        <v>0</v>
      </c>
      <c r="CS140" s="33">
        <f t="shared" si="142"/>
        <v>0</v>
      </c>
      <c r="CT140" s="33">
        <f t="shared" si="142"/>
        <v>0</v>
      </c>
      <c r="CU140" s="33">
        <f t="shared" si="142"/>
        <v>0</v>
      </c>
      <c r="CV140" s="33">
        <f t="shared" si="142"/>
        <v>0</v>
      </c>
      <c r="CW140" s="33">
        <f t="shared" si="142"/>
        <v>0</v>
      </c>
      <c r="CX140" s="33">
        <f t="shared" si="142"/>
        <v>0</v>
      </c>
      <c r="CY140" s="33">
        <f t="shared" si="142"/>
        <v>0</v>
      </c>
      <c r="CZ140" s="33">
        <f t="shared" si="142"/>
        <v>0</v>
      </c>
      <c r="DA140" s="33">
        <f t="shared" si="142"/>
        <v>0</v>
      </c>
      <c r="DB140" s="33">
        <f t="shared" si="142"/>
        <v>0</v>
      </c>
      <c r="DC140" s="33">
        <f t="shared" si="142"/>
        <v>0</v>
      </c>
      <c r="DD140" s="33">
        <f t="shared" si="142"/>
        <v>0</v>
      </c>
      <c r="DE140" s="33">
        <f t="shared" si="142"/>
        <v>0</v>
      </c>
      <c r="DF140" s="33">
        <f t="shared" si="142"/>
        <v>0</v>
      </c>
      <c r="DG140" s="33">
        <f t="shared" si="142"/>
        <v>0</v>
      </c>
      <c r="DH140" s="33">
        <f t="shared" si="142"/>
        <v>0</v>
      </c>
      <c r="DI140" s="33">
        <f t="shared" si="142"/>
        <v>0</v>
      </c>
      <c r="DJ140" s="33">
        <f t="shared" si="142"/>
        <v>0</v>
      </c>
      <c r="DK140" s="33">
        <f t="shared" si="142"/>
        <v>0</v>
      </c>
      <c r="DL140" s="33">
        <f t="shared" si="142"/>
        <v>0</v>
      </c>
      <c r="DM140" s="33">
        <f t="shared" si="142"/>
        <v>0</v>
      </c>
      <c r="DN140" s="33">
        <f t="shared" si="142"/>
        <v>0</v>
      </c>
      <c r="DO140" s="33">
        <f t="shared" si="142"/>
        <v>0</v>
      </c>
      <c r="DP140" s="33">
        <f t="shared" si="142"/>
        <v>0</v>
      </c>
      <c r="DQ140" s="33">
        <f t="shared" si="142"/>
        <v>0</v>
      </c>
      <c r="DR140" s="33">
        <f t="shared" si="142"/>
        <v>0</v>
      </c>
      <c r="DS140" s="33">
        <f t="shared" si="142"/>
        <v>0</v>
      </c>
      <c r="DT140" s="33">
        <f t="shared" si="142"/>
        <v>0</v>
      </c>
      <c r="DU140" s="33">
        <f t="shared" si="142"/>
        <v>0</v>
      </c>
      <c r="DV140" s="33">
        <f t="shared" si="142"/>
        <v>0</v>
      </c>
      <c r="DW140" s="33">
        <f t="shared" si="142"/>
        <v>0</v>
      </c>
      <c r="DX140" s="33">
        <f t="shared" si="142"/>
        <v>0</v>
      </c>
      <c r="DY140" s="33">
        <f t="shared" si="142"/>
        <v>0</v>
      </c>
      <c r="DZ140" s="33">
        <f t="shared" si="142"/>
        <v>0</v>
      </c>
      <c r="EA140" s="33">
        <f t="shared" ref="EA140:FX140" si="143">ROUND(IF((EA135-EA18)*0.36&lt;0=TRUE(),0,IF((EA99&gt;50000),(EA135-EA18)*0.36,0)),4)</f>
        <v>0</v>
      </c>
      <c r="EB140" s="33">
        <f t="shared" si="143"/>
        <v>0</v>
      </c>
      <c r="EC140" s="33">
        <f t="shared" si="143"/>
        <v>0</v>
      </c>
      <c r="ED140" s="33">
        <f t="shared" si="143"/>
        <v>0</v>
      </c>
      <c r="EE140" s="33">
        <f t="shared" si="143"/>
        <v>0</v>
      </c>
      <c r="EF140" s="33">
        <f t="shared" si="143"/>
        <v>0</v>
      </c>
      <c r="EG140" s="33">
        <f t="shared" si="143"/>
        <v>0</v>
      </c>
      <c r="EH140" s="33">
        <f t="shared" si="143"/>
        <v>0</v>
      </c>
      <c r="EI140" s="33">
        <f t="shared" si="143"/>
        <v>0</v>
      </c>
      <c r="EJ140" s="33">
        <f t="shared" si="143"/>
        <v>0</v>
      </c>
      <c r="EK140" s="33">
        <f t="shared" si="143"/>
        <v>0</v>
      </c>
      <c r="EL140" s="33">
        <f t="shared" si="143"/>
        <v>0</v>
      </c>
      <c r="EM140" s="33">
        <f t="shared" si="143"/>
        <v>0</v>
      </c>
      <c r="EN140" s="33">
        <f t="shared" si="143"/>
        <v>0</v>
      </c>
      <c r="EO140" s="33">
        <f t="shared" si="143"/>
        <v>0</v>
      </c>
      <c r="EP140" s="33">
        <f t="shared" si="143"/>
        <v>0</v>
      </c>
      <c r="EQ140" s="33">
        <f t="shared" si="143"/>
        <v>0</v>
      </c>
      <c r="ER140" s="33">
        <f t="shared" si="143"/>
        <v>0</v>
      </c>
      <c r="ES140" s="33">
        <f t="shared" si="143"/>
        <v>0</v>
      </c>
      <c r="ET140" s="33">
        <f t="shared" si="143"/>
        <v>0</v>
      </c>
      <c r="EU140" s="33">
        <f t="shared" si="143"/>
        <v>0</v>
      </c>
      <c r="EV140" s="33">
        <f t="shared" si="143"/>
        <v>0</v>
      </c>
      <c r="EW140" s="33">
        <f t="shared" si="143"/>
        <v>0</v>
      </c>
      <c r="EX140" s="33">
        <f t="shared" si="143"/>
        <v>0</v>
      </c>
      <c r="EY140" s="33">
        <f t="shared" si="143"/>
        <v>0</v>
      </c>
      <c r="EZ140" s="33">
        <f t="shared" si="143"/>
        <v>0</v>
      </c>
      <c r="FA140" s="33">
        <f t="shared" si="143"/>
        <v>0</v>
      </c>
      <c r="FB140" s="33">
        <f t="shared" si="143"/>
        <v>0</v>
      </c>
      <c r="FC140" s="33">
        <f t="shared" si="143"/>
        <v>0</v>
      </c>
      <c r="FD140" s="33">
        <f t="shared" si="143"/>
        <v>0</v>
      </c>
      <c r="FE140" s="33">
        <f t="shared" si="143"/>
        <v>0</v>
      </c>
      <c r="FF140" s="33">
        <f t="shared" si="143"/>
        <v>0</v>
      </c>
      <c r="FG140" s="33">
        <f t="shared" si="143"/>
        <v>0</v>
      </c>
      <c r="FH140" s="33">
        <f t="shared" si="143"/>
        <v>0</v>
      </c>
      <c r="FI140" s="33">
        <f t="shared" si="143"/>
        <v>0</v>
      </c>
      <c r="FJ140" s="33">
        <f t="shared" si="143"/>
        <v>0</v>
      </c>
      <c r="FK140" s="33">
        <f t="shared" si="143"/>
        <v>0</v>
      </c>
      <c r="FL140" s="33">
        <f t="shared" si="143"/>
        <v>0</v>
      </c>
      <c r="FM140" s="33">
        <f t="shared" si="143"/>
        <v>0</v>
      </c>
      <c r="FN140" s="33">
        <f t="shared" si="143"/>
        <v>0</v>
      </c>
      <c r="FO140" s="33">
        <f t="shared" si="143"/>
        <v>0</v>
      </c>
      <c r="FP140" s="33">
        <f t="shared" si="143"/>
        <v>0</v>
      </c>
      <c r="FQ140" s="33">
        <f t="shared" si="143"/>
        <v>0</v>
      </c>
      <c r="FR140" s="33">
        <f t="shared" si="143"/>
        <v>0</v>
      </c>
      <c r="FS140" s="33">
        <f t="shared" si="143"/>
        <v>0</v>
      </c>
      <c r="FT140" s="33">
        <f t="shared" si="143"/>
        <v>0</v>
      </c>
      <c r="FU140" s="33">
        <f t="shared" si="143"/>
        <v>0</v>
      </c>
      <c r="FV140" s="33">
        <f t="shared" si="143"/>
        <v>0</v>
      </c>
      <c r="FW140" s="33">
        <f t="shared" si="143"/>
        <v>0</v>
      </c>
      <c r="FX140" s="33">
        <f t="shared" si="143"/>
        <v>0</v>
      </c>
      <c r="FY140" s="33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</row>
    <row r="141" spans="1:256" x14ac:dyDescent="0.35">
      <c r="A141" s="7"/>
      <c r="B141" s="7" t="s">
        <v>642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48"/>
      <c r="GC141" s="48"/>
      <c r="GD141" s="48"/>
      <c r="GE141" s="48"/>
      <c r="GF141" s="48"/>
      <c r="GG141" s="7"/>
      <c r="GH141" s="48"/>
      <c r="GI141" s="48"/>
      <c r="GJ141" s="48"/>
      <c r="GK141" s="48"/>
      <c r="GL141" s="48"/>
      <c r="GM141" s="48"/>
    </row>
    <row r="142" spans="1:256" x14ac:dyDescent="0.35">
      <c r="A142" s="6" t="s">
        <v>643</v>
      </c>
      <c r="B142" s="7" t="s">
        <v>644</v>
      </c>
      <c r="C142" s="90">
        <f t="shared" ref="C142:BN142" si="144">MAX(C138,C140)</f>
        <v>9.3399999999999997E-2</v>
      </c>
      <c r="D142" s="90">
        <f t="shared" si="144"/>
        <v>1.5100000000000001E-2</v>
      </c>
      <c r="E142" s="90">
        <f t="shared" si="144"/>
        <v>0.1222</v>
      </c>
      <c r="F142" s="90">
        <f t="shared" si="144"/>
        <v>1.0999999999999999E-2</v>
      </c>
      <c r="G142" s="90">
        <f t="shared" si="144"/>
        <v>0</v>
      </c>
      <c r="H142" s="90">
        <f t="shared" si="144"/>
        <v>0</v>
      </c>
      <c r="I142" s="90">
        <f t="shared" si="144"/>
        <v>0.1099</v>
      </c>
      <c r="J142" s="90">
        <f t="shared" si="144"/>
        <v>8.5800000000000001E-2</v>
      </c>
      <c r="K142" s="90">
        <f t="shared" si="144"/>
        <v>6.6500000000000004E-2</v>
      </c>
      <c r="L142" s="90">
        <f t="shared" si="144"/>
        <v>6.5799999999999997E-2</v>
      </c>
      <c r="M142" s="90">
        <f t="shared" si="144"/>
        <v>0.13039999999999999</v>
      </c>
      <c r="N142" s="90">
        <f t="shared" si="144"/>
        <v>0</v>
      </c>
      <c r="O142" s="90">
        <f t="shared" si="144"/>
        <v>0</v>
      </c>
      <c r="P142" s="90">
        <f t="shared" si="144"/>
        <v>3.8399999999999997E-2</v>
      </c>
      <c r="Q142" s="90">
        <f t="shared" si="144"/>
        <v>0.1019</v>
      </c>
      <c r="R142" s="90">
        <f t="shared" si="144"/>
        <v>2.4E-2</v>
      </c>
      <c r="S142" s="90">
        <f t="shared" si="144"/>
        <v>4.58E-2</v>
      </c>
      <c r="T142" s="90">
        <f t="shared" si="144"/>
        <v>8.9200000000000002E-2</v>
      </c>
      <c r="U142" s="90">
        <f t="shared" si="144"/>
        <v>8.5800000000000001E-2</v>
      </c>
      <c r="V142" s="90">
        <f t="shared" si="144"/>
        <v>7.4899999999999994E-2</v>
      </c>
      <c r="W142" s="90">
        <f t="shared" si="144"/>
        <v>0</v>
      </c>
      <c r="X142" s="90">
        <f t="shared" si="144"/>
        <v>1.7399999999999999E-2</v>
      </c>
      <c r="Y142" s="90">
        <f t="shared" si="144"/>
        <v>0.1074</v>
      </c>
      <c r="Z142" s="90">
        <f t="shared" si="144"/>
        <v>0</v>
      </c>
      <c r="AA142" s="90">
        <f t="shared" si="144"/>
        <v>0</v>
      </c>
      <c r="AB142" s="90">
        <f t="shared" si="144"/>
        <v>0</v>
      </c>
      <c r="AC142" s="90">
        <f t="shared" si="144"/>
        <v>0</v>
      </c>
      <c r="AD142" s="90">
        <f t="shared" si="144"/>
        <v>0</v>
      </c>
      <c r="AE142" s="90">
        <f t="shared" si="144"/>
        <v>1.9300000000000001E-2</v>
      </c>
      <c r="AF142" s="90">
        <f t="shared" si="144"/>
        <v>2.1700000000000001E-2</v>
      </c>
      <c r="AG142" s="90">
        <f t="shared" si="144"/>
        <v>0</v>
      </c>
      <c r="AH142" s="90">
        <f t="shared" si="144"/>
        <v>6.3E-2</v>
      </c>
      <c r="AI142" s="90">
        <f t="shared" si="144"/>
        <v>5.6399999999999999E-2</v>
      </c>
      <c r="AJ142" s="90">
        <f t="shared" si="144"/>
        <v>0.1053</v>
      </c>
      <c r="AK142" s="90">
        <f t="shared" si="144"/>
        <v>0.14099999999999999</v>
      </c>
      <c r="AL142" s="90">
        <f t="shared" si="144"/>
        <v>0.1111</v>
      </c>
      <c r="AM142" s="90">
        <f t="shared" si="144"/>
        <v>6.9099999999999995E-2</v>
      </c>
      <c r="AN142" s="90">
        <f t="shared" si="144"/>
        <v>2.4400000000000002E-2</v>
      </c>
      <c r="AO142" s="90">
        <f t="shared" si="144"/>
        <v>4.9200000000000001E-2</v>
      </c>
      <c r="AP142" s="90">
        <f t="shared" si="144"/>
        <v>6.0199999999999997E-2</v>
      </c>
      <c r="AQ142" s="90">
        <f t="shared" si="144"/>
        <v>3.3500000000000002E-2</v>
      </c>
      <c r="AR142" s="90">
        <f t="shared" si="144"/>
        <v>0</v>
      </c>
      <c r="AS142" s="90">
        <f t="shared" si="144"/>
        <v>0</v>
      </c>
      <c r="AT142" s="90">
        <f t="shared" si="144"/>
        <v>0</v>
      </c>
      <c r="AU142" s="90">
        <f t="shared" si="144"/>
        <v>0</v>
      </c>
      <c r="AV142" s="90">
        <f t="shared" si="144"/>
        <v>3.4099999999999998E-2</v>
      </c>
      <c r="AW142" s="90">
        <f t="shared" si="144"/>
        <v>0</v>
      </c>
      <c r="AX142" s="90">
        <f t="shared" si="144"/>
        <v>1.5800000000000002E-2</v>
      </c>
      <c r="AY142" s="90">
        <f t="shared" si="144"/>
        <v>4.3799999999999999E-2</v>
      </c>
      <c r="AZ142" s="90">
        <f t="shared" si="144"/>
        <v>7.1599999999999997E-2</v>
      </c>
      <c r="BA142" s="90">
        <f t="shared" si="144"/>
        <v>1.8499999999999999E-2</v>
      </c>
      <c r="BB142" s="90">
        <f t="shared" si="144"/>
        <v>2.41E-2</v>
      </c>
      <c r="BC142" s="90">
        <f t="shared" si="144"/>
        <v>4.0099999999999997E-2</v>
      </c>
      <c r="BD142" s="90">
        <f t="shared" si="144"/>
        <v>0</v>
      </c>
      <c r="BE142" s="90">
        <f t="shared" si="144"/>
        <v>0</v>
      </c>
      <c r="BF142" s="90">
        <f t="shared" si="144"/>
        <v>0</v>
      </c>
      <c r="BG142" s="90">
        <f t="shared" si="144"/>
        <v>5.2699999999999997E-2</v>
      </c>
      <c r="BH142" s="90">
        <f t="shared" si="144"/>
        <v>0</v>
      </c>
      <c r="BI142" s="90">
        <f t="shared" si="144"/>
        <v>7.7899999999999997E-2</v>
      </c>
      <c r="BJ142" s="90">
        <f t="shared" si="144"/>
        <v>0</v>
      </c>
      <c r="BK142" s="90">
        <f t="shared" si="144"/>
        <v>8.6E-3</v>
      </c>
      <c r="BL142" s="90">
        <f t="shared" si="144"/>
        <v>7.1199999999999999E-2</v>
      </c>
      <c r="BM142" s="90">
        <f t="shared" si="144"/>
        <v>6.0400000000000002E-2</v>
      </c>
      <c r="BN142" s="90">
        <f t="shared" si="144"/>
        <v>5.16E-2</v>
      </c>
      <c r="BO142" s="90">
        <f t="shared" ref="BO142:DZ142" si="145">MAX(BO138,BO140)</f>
        <v>3.2899999999999999E-2</v>
      </c>
      <c r="BP142" s="90">
        <f t="shared" si="145"/>
        <v>7.4800000000000005E-2</v>
      </c>
      <c r="BQ142" s="90">
        <f t="shared" si="145"/>
        <v>1.4999999999999999E-2</v>
      </c>
      <c r="BR142" s="90">
        <f t="shared" si="145"/>
        <v>0</v>
      </c>
      <c r="BS142" s="90">
        <f t="shared" si="145"/>
        <v>7.2700000000000001E-2</v>
      </c>
      <c r="BT142" s="90">
        <f t="shared" si="145"/>
        <v>0</v>
      </c>
      <c r="BU142" s="90">
        <f t="shared" si="145"/>
        <v>0</v>
      </c>
      <c r="BV142" s="90">
        <f t="shared" si="145"/>
        <v>0</v>
      </c>
      <c r="BW142" s="90">
        <f t="shared" si="145"/>
        <v>0</v>
      </c>
      <c r="BX142" s="90">
        <f t="shared" si="145"/>
        <v>1.8E-3</v>
      </c>
      <c r="BY142" s="90">
        <f t="shared" si="145"/>
        <v>0.1148</v>
      </c>
      <c r="BZ142" s="90">
        <f t="shared" si="145"/>
        <v>5.4300000000000001E-2</v>
      </c>
      <c r="CA142" s="90">
        <f t="shared" si="145"/>
        <v>0</v>
      </c>
      <c r="CB142" s="90">
        <f t="shared" si="145"/>
        <v>0</v>
      </c>
      <c r="CC142" s="90">
        <f t="shared" si="145"/>
        <v>5.91E-2</v>
      </c>
      <c r="CD142" s="90">
        <f t="shared" si="145"/>
        <v>0</v>
      </c>
      <c r="CE142" s="90">
        <f t="shared" si="145"/>
        <v>1.9199999999999998E-2</v>
      </c>
      <c r="CF142" s="90">
        <f t="shared" si="145"/>
        <v>6.1999999999999998E-3</v>
      </c>
      <c r="CG142" s="90">
        <f t="shared" si="145"/>
        <v>3.1899999999999998E-2</v>
      </c>
      <c r="CH142" s="90">
        <f t="shared" si="145"/>
        <v>0.1176</v>
      </c>
      <c r="CI142" s="90">
        <f t="shared" si="145"/>
        <v>6.1600000000000002E-2</v>
      </c>
      <c r="CJ142" s="90">
        <f t="shared" si="145"/>
        <v>2.3900000000000001E-2</v>
      </c>
      <c r="CK142" s="90">
        <f t="shared" si="145"/>
        <v>0</v>
      </c>
      <c r="CL142" s="90">
        <f t="shared" si="145"/>
        <v>0</v>
      </c>
      <c r="CM142" s="90">
        <f t="shared" si="145"/>
        <v>5.1999999999999998E-2</v>
      </c>
      <c r="CN142" s="90">
        <f t="shared" si="145"/>
        <v>0</v>
      </c>
      <c r="CO142" s="90">
        <f t="shared" si="145"/>
        <v>0</v>
      </c>
      <c r="CP142" s="90">
        <f t="shared" si="145"/>
        <v>0.01</v>
      </c>
      <c r="CQ142" s="90">
        <f t="shared" si="145"/>
        <v>0.1138</v>
      </c>
      <c r="CR142" s="90">
        <f t="shared" si="145"/>
        <v>3.27E-2</v>
      </c>
      <c r="CS142" s="90">
        <f t="shared" si="145"/>
        <v>0</v>
      </c>
      <c r="CT142" s="90">
        <f t="shared" si="145"/>
        <v>9.5200000000000007E-2</v>
      </c>
      <c r="CU142" s="90">
        <f t="shared" si="145"/>
        <v>0</v>
      </c>
      <c r="CV142" s="90">
        <f t="shared" si="145"/>
        <v>0</v>
      </c>
      <c r="CW142" s="90">
        <f t="shared" si="145"/>
        <v>2.01E-2</v>
      </c>
      <c r="CX142" s="90">
        <f t="shared" si="145"/>
        <v>2.1499999999999998E-2</v>
      </c>
      <c r="CY142" s="90">
        <f t="shared" si="145"/>
        <v>3.8800000000000001E-2</v>
      </c>
      <c r="CZ142" s="90">
        <f t="shared" si="145"/>
        <v>4.53E-2</v>
      </c>
      <c r="DA142" s="90">
        <f t="shared" si="145"/>
        <v>0</v>
      </c>
      <c r="DB142" s="90">
        <f t="shared" si="145"/>
        <v>0</v>
      </c>
      <c r="DC142" s="90">
        <f t="shared" si="145"/>
        <v>0</v>
      </c>
      <c r="DD142" s="90">
        <f t="shared" si="145"/>
        <v>7.2900000000000006E-2</v>
      </c>
      <c r="DE142" s="90">
        <f t="shared" si="145"/>
        <v>0</v>
      </c>
      <c r="DF142" s="90">
        <f t="shared" si="145"/>
        <v>2.1600000000000001E-2</v>
      </c>
      <c r="DG142" s="90">
        <f t="shared" si="145"/>
        <v>2.86E-2</v>
      </c>
      <c r="DH142" s="90">
        <f t="shared" si="145"/>
        <v>4.41E-2</v>
      </c>
      <c r="DI142" s="90">
        <f t="shared" si="145"/>
        <v>5.3100000000000001E-2</v>
      </c>
      <c r="DJ142" s="90">
        <f t="shared" si="145"/>
        <v>9.5999999999999992E-3</v>
      </c>
      <c r="DK142" s="90">
        <f t="shared" si="145"/>
        <v>2.8000000000000001E-2</v>
      </c>
      <c r="DL142" s="90">
        <f t="shared" si="145"/>
        <v>4.19E-2</v>
      </c>
      <c r="DM142" s="90">
        <f t="shared" si="145"/>
        <v>4.2099999999999999E-2</v>
      </c>
      <c r="DN142" s="90">
        <f t="shared" si="145"/>
        <v>6.3899999999999998E-2</v>
      </c>
      <c r="DO142" s="90">
        <f t="shared" si="145"/>
        <v>6.4100000000000004E-2</v>
      </c>
      <c r="DP142" s="90">
        <f t="shared" si="145"/>
        <v>0</v>
      </c>
      <c r="DQ142" s="90">
        <f t="shared" si="145"/>
        <v>0</v>
      </c>
      <c r="DR142" s="90">
        <f t="shared" si="145"/>
        <v>0.10349999999999999</v>
      </c>
      <c r="DS142" s="90">
        <f t="shared" si="145"/>
        <v>0.109</v>
      </c>
      <c r="DT142" s="90">
        <f t="shared" si="145"/>
        <v>0.12540000000000001</v>
      </c>
      <c r="DU142" s="90">
        <f t="shared" si="145"/>
        <v>3.61E-2</v>
      </c>
      <c r="DV142" s="90">
        <f t="shared" si="145"/>
        <v>1.2699999999999999E-2</v>
      </c>
      <c r="DW142" s="90">
        <f t="shared" si="145"/>
        <v>2.47E-2</v>
      </c>
      <c r="DX142" s="90">
        <f t="shared" si="145"/>
        <v>0</v>
      </c>
      <c r="DY142" s="90">
        <f t="shared" si="145"/>
        <v>0</v>
      </c>
      <c r="DZ142" s="90">
        <f t="shared" si="145"/>
        <v>0</v>
      </c>
      <c r="EA142" s="90">
        <f t="shared" ref="EA142:FX142" si="146">MAX(EA138,EA140)</f>
        <v>0</v>
      </c>
      <c r="EB142" s="90">
        <f t="shared" si="146"/>
        <v>6.2100000000000002E-2</v>
      </c>
      <c r="EC142" s="90">
        <f t="shared" si="146"/>
        <v>0</v>
      </c>
      <c r="ED142" s="90">
        <f t="shared" si="146"/>
        <v>0</v>
      </c>
      <c r="EE142" s="90">
        <f t="shared" si="146"/>
        <v>8.0299999999999996E-2</v>
      </c>
      <c r="EF142" s="90">
        <f t="shared" si="146"/>
        <v>9.2600000000000002E-2</v>
      </c>
      <c r="EG142" s="90">
        <f t="shared" si="146"/>
        <v>5.3499999999999999E-2</v>
      </c>
      <c r="EH142" s="90">
        <f t="shared" si="146"/>
        <v>3.0300000000000001E-2</v>
      </c>
      <c r="EI142" s="90">
        <f t="shared" si="146"/>
        <v>0.1168</v>
      </c>
      <c r="EJ142" s="90">
        <f t="shared" si="146"/>
        <v>2.3099999999999999E-2</v>
      </c>
      <c r="EK142" s="90">
        <f t="shared" si="146"/>
        <v>0</v>
      </c>
      <c r="EL142" s="90">
        <f t="shared" si="146"/>
        <v>1.2699999999999999E-2</v>
      </c>
      <c r="EM142" s="90">
        <f t="shared" si="146"/>
        <v>3.4700000000000002E-2</v>
      </c>
      <c r="EN142" s="90">
        <f t="shared" si="146"/>
        <v>8.0699999999999994E-2</v>
      </c>
      <c r="EO142" s="90">
        <f t="shared" si="146"/>
        <v>1.3899999999999999E-2</v>
      </c>
      <c r="EP142" s="90">
        <f t="shared" si="146"/>
        <v>0</v>
      </c>
      <c r="EQ142" s="90">
        <f t="shared" si="146"/>
        <v>0</v>
      </c>
      <c r="ER142" s="90">
        <f t="shared" si="146"/>
        <v>0</v>
      </c>
      <c r="ES142" s="90">
        <f t="shared" si="146"/>
        <v>4.0399999999999998E-2</v>
      </c>
      <c r="ET142" s="90">
        <f t="shared" si="146"/>
        <v>7.9399999999999998E-2</v>
      </c>
      <c r="EU142" s="90">
        <f t="shared" si="146"/>
        <v>0.1414</v>
      </c>
      <c r="EV142" s="90">
        <f t="shared" si="146"/>
        <v>3.7600000000000001E-2</v>
      </c>
      <c r="EW142" s="90">
        <f t="shared" si="146"/>
        <v>0</v>
      </c>
      <c r="EX142" s="90">
        <f t="shared" si="146"/>
        <v>7.0000000000000001E-3</v>
      </c>
      <c r="EY142" s="90">
        <f t="shared" si="146"/>
        <v>7.3899999999999993E-2</v>
      </c>
      <c r="EZ142" s="90">
        <f t="shared" si="146"/>
        <v>2.9399999999999999E-2</v>
      </c>
      <c r="FA142" s="90">
        <f t="shared" si="146"/>
        <v>0</v>
      </c>
      <c r="FB142" s="90">
        <f t="shared" si="146"/>
        <v>8.1299999999999997E-2</v>
      </c>
      <c r="FC142" s="90">
        <f t="shared" si="146"/>
        <v>0</v>
      </c>
      <c r="FD142" s="90">
        <f t="shared" si="146"/>
        <v>3.6299999999999999E-2</v>
      </c>
      <c r="FE142" s="90">
        <f t="shared" si="146"/>
        <v>3.8399999999999997E-2</v>
      </c>
      <c r="FF142" s="90">
        <f t="shared" si="146"/>
        <v>3.3300000000000003E-2</v>
      </c>
      <c r="FG142" s="90">
        <f t="shared" si="146"/>
        <v>1.34E-2</v>
      </c>
      <c r="FH142" s="90">
        <f t="shared" si="146"/>
        <v>1.7100000000000001E-2</v>
      </c>
      <c r="FI142" s="90">
        <f t="shared" si="146"/>
        <v>2.5899999999999999E-2</v>
      </c>
      <c r="FJ142" s="90">
        <f t="shared" si="146"/>
        <v>0</v>
      </c>
      <c r="FK142" s="90">
        <f t="shared" si="146"/>
        <v>2.93E-2</v>
      </c>
      <c r="FL142" s="90">
        <f t="shared" si="146"/>
        <v>0</v>
      </c>
      <c r="FM142" s="90">
        <f t="shared" si="146"/>
        <v>0</v>
      </c>
      <c r="FN142" s="90">
        <f t="shared" si="146"/>
        <v>8.1199999999999994E-2</v>
      </c>
      <c r="FO142" s="90">
        <f t="shared" si="146"/>
        <v>2.3400000000000001E-2</v>
      </c>
      <c r="FP142" s="90">
        <f t="shared" si="146"/>
        <v>3.0499999999999999E-2</v>
      </c>
      <c r="FQ142" s="90">
        <f t="shared" si="146"/>
        <v>1E-3</v>
      </c>
      <c r="FR142" s="90">
        <f t="shared" si="146"/>
        <v>0</v>
      </c>
      <c r="FS142" s="90">
        <f t="shared" si="146"/>
        <v>0</v>
      </c>
      <c r="FT142" s="90">
        <f t="shared" si="146"/>
        <v>6.3799999999999996E-2</v>
      </c>
      <c r="FU142" s="90">
        <f t="shared" si="146"/>
        <v>7.1400000000000005E-2</v>
      </c>
      <c r="FV142" s="90">
        <f t="shared" si="146"/>
        <v>4.0500000000000001E-2</v>
      </c>
      <c r="FW142" s="90">
        <f t="shared" si="146"/>
        <v>3.7600000000000001E-2</v>
      </c>
      <c r="FX142" s="90">
        <f t="shared" si="146"/>
        <v>0</v>
      </c>
      <c r="FY142" s="33"/>
      <c r="FZ142" s="7"/>
      <c r="GA142" s="7"/>
      <c r="GB142" s="33"/>
      <c r="GC142" s="33"/>
      <c r="GD142" s="33"/>
      <c r="GE142" s="33"/>
      <c r="GF142" s="33"/>
      <c r="GG142" s="7"/>
      <c r="GH142" s="7"/>
      <c r="GI142" s="7"/>
      <c r="GJ142" s="7"/>
      <c r="GK142" s="7"/>
      <c r="GL142" s="7"/>
      <c r="GM142" s="7"/>
    </row>
    <row r="143" spans="1:256" x14ac:dyDescent="0.35">
      <c r="A143" s="7"/>
      <c r="B143" s="7" t="s">
        <v>645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</row>
    <row r="144" spans="1:256" x14ac:dyDescent="0.35">
      <c r="A144" s="6" t="s">
        <v>646</v>
      </c>
      <c r="B144" s="7" t="s">
        <v>647</v>
      </c>
      <c r="C144" s="33">
        <f t="shared" ref="C144:BN144" si="147">MIN(0.3,(C137+C142))</f>
        <v>0.21339999999999998</v>
      </c>
      <c r="D144" s="33">
        <f t="shared" si="147"/>
        <v>0.1351</v>
      </c>
      <c r="E144" s="33">
        <f t="shared" si="147"/>
        <v>0.2422</v>
      </c>
      <c r="F144" s="33">
        <f t="shared" si="147"/>
        <v>0.13100000000000001</v>
      </c>
      <c r="G144" s="33">
        <f t="shared" si="147"/>
        <v>0.12</v>
      </c>
      <c r="H144" s="33">
        <f t="shared" si="147"/>
        <v>0.12</v>
      </c>
      <c r="I144" s="33">
        <f t="shared" si="147"/>
        <v>0.22989999999999999</v>
      </c>
      <c r="J144" s="33">
        <f t="shared" si="147"/>
        <v>0.20579999999999998</v>
      </c>
      <c r="K144" s="33">
        <f t="shared" si="147"/>
        <v>0.1865</v>
      </c>
      <c r="L144" s="33">
        <f t="shared" si="147"/>
        <v>0.18579999999999999</v>
      </c>
      <c r="M144" s="33">
        <f t="shared" si="147"/>
        <v>0.25039999999999996</v>
      </c>
      <c r="N144" s="33">
        <f t="shared" si="147"/>
        <v>0.12</v>
      </c>
      <c r="O144" s="33">
        <f t="shared" si="147"/>
        <v>0.12</v>
      </c>
      <c r="P144" s="33">
        <f t="shared" si="147"/>
        <v>0.15839999999999999</v>
      </c>
      <c r="Q144" s="33">
        <f t="shared" si="147"/>
        <v>0.22189999999999999</v>
      </c>
      <c r="R144" s="33">
        <f t="shared" si="147"/>
        <v>0.14399999999999999</v>
      </c>
      <c r="S144" s="33">
        <f t="shared" si="147"/>
        <v>0.1658</v>
      </c>
      <c r="T144" s="33">
        <f t="shared" si="147"/>
        <v>0.2092</v>
      </c>
      <c r="U144" s="33">
        <f t="shared" si="147"/>
        <v>0.20579999999999998</v>
      </c>
      <c r="V144" s="33">
        <f t="shared" si="147"/>
        <v>0.19489999999999999</v>
      </c>
      <c r="W144" s="33">
        <f t="shared" si="147"/>
        <v>0.12</v>
      </c>
      <c r="X144" s="33">
        <f t="shared" si="147"/>
        <v>0.13739999999999999</v>
      </c>
      <c r="Y144" s="33">
        <f t="shared" si="147"/>
        <v>0.22739999999999999</v>
      </c>
      <c r="Z144" s="33">
        <f t="shared" si="147"/>
        <v>0.12</v>
      </c>
      <c r="AA144" s="33">
        <f t="shared" si="147"/>
        <v>0.12</v>
      </c>
      <c r="AB144" s="33">
        <f t="shared" si="147"/>
        <v>0.12</v>
      </c>
      <c r="AC144" s="33">
        <f t="shared" si="147"/>
        <v>0.12</v>
      </c>
      <c r="AD144" s="33">
        <f t="shared" si="147"/>
        <v>0.12</v>
      </c>
      <c r="AE144" s="33">
        <f t="shared" si="147"/>
        <v>0.13930000000000001</v>
      </c>
      <c r="AF144" s="33">
        <f t="shared" si="147"/>
        <v>0.14169999999999999</v>
      </c>
      <c r="AG144" s="33">
        <f t="shared" si="147"/>
        <v>0.12</v>
      </c>
      <c r="AH144" s="33">
        <f t="shared" si="147"/>
        <v>0.183</v>
      </c>
      <c r="AI144" s="33">
        <f t="shared" si="147"/>
        <v>0.1764</v>
      </c>
      <c r="AJ144" s="33">
        <f t="shared" si="147"/>
        <v>0.2253</v>
      </c>
      <c r="AK144" s="33">
        <f t="shared" si="147"/>
        <v>0.26100000000000001</v>
      </c>
      <c r="AL144" s="33">
        <f t="shared" si="147"/>
        <v>0.2311</v>
      </c>
      <c r="AM144" s="33">
        <f t="shared" si="147"/>
        <v>0.18909999999999999</v>
      </c>
      <c r="AN144" s="33">
        <f t="shared" si="147"/>
        <v>0.1444</v>
      </c>
      <c r="AO144" s="33">
        <f t="shared" si="147"/>
        <v>0.16919999999999999</v>
      </c>
      <c r="AP144" s="33">
        <f t="shared" si="147"/>
        <v>0.1802</v>
      </c>
      <c r="AQ144" s="33">
        <f t="shared" si="147"/>
        <v>0.1535</v>
      </c>
      <c r="AR144" s="33">
        <f t="shared" si="147"/>
        <v>0.12</v>
      </c>
      <c r="AS144" s="33">
        <f t="shared" si="147"/>
        <v>0.12</v>
      </c>
      <c r="AT144" s="33">
        <f t="shared" si="147"/>
        <v>0.12</v>
      </c>
      <c r="AU144" s="33">
        <f t="shared" si="147"/>
        <v>0.12</v>
      </c>
      <c r="AV144" s="33">
        <f t="shared" si="147"/>
        <v>0.15409999999999999</v>
      </c>
      <c r="AW144" s="33">
        <f t="shared" si="147"/>
        <v>0.12</v>
      </c>
      <c r="AX144" s="33">
        <f t="shared" si="147"/>
        <v>0.1358</v>
      </c>
      <c r="AY144" s="33">
        <f t="shared" si="147"/>
        <v>0.1638</v>
      </c>
      <c r="AZ144" s="33">
        <f t="shared" si="147"/>
        <v>0.19159999999999999</v>
      </c>
      <c r="BA144" s="33">
        <f t="shared" si="147"/>
        <v>0.13849999999999998</v>
      </c>
      <c r="BB144" s="33">
        <f t="shared" si="147"/>
        <v>0.14410000000000001</v>
      </c>
      <c r="BC144" s="33">
        <f t="shared" si="147"/>
        <v>0.16009999999999999</v>
      </c>
      <c r="BD144" s="33">
        <f t="shared" si="147"/>
        <v>0.12</v>
      </c>
      <c r="BE144" s="33">
        <f t="shared" si="147"/>
        <v>0.12</v>
      </c>
      <c r="BF144" s="33">
        <f t="shared" si="147"/>
        <v>0.12</v>
      </c>
      <c r="BG144" s="33">
        <f t="shared" si="147"/>
        <v>0.17269999999999999</v>
      </c>
      <c r="BH144" s="33">
        <f t="shared" si="147"/>
        <v>0.12</v>
      </c>
      <c r="BI144" s="33">
        <f t="shared" si="147"/>
        <v>0.19789999999999999</v>
      </c>
      <c r="BJ144" s="33">
        <f t="shared" si="147"/>
        <v>0.12</v>
      </c>
      <c r="BK144" s="33">
        <f t="shared" si="147"/>
        <v>0.12859999999999999</v>
      </c>
      <c r="BL144" s="33">
        <f t="shared" si="147"/>
        <v>0.19119999999999998</v>
      </c>
      <c r="BM144" s="33">
        <f t="shared" si="147"/>
        <v>0.1804</v>
      </c>
      <c r="BN144" s="33">
        <f t="shared" si="147"/>
        <v>0.1716</v>
      </c>
      <c r="BO144" s="33">
        <f t="shared" ref="BO144:DZ144" si="148">MIN(0.3,(BO137+BO142))</f>
        <v>0.15289999999999998</v>
      </c>
      <c r="BP144" s="33">
        <f t="shared" si="148"/>
        <v>0.1948</v>
      </c>
      <c r="BQ144" s="33">
        <f t="shared" si="148"/>
        <v>0.13500000000000001</v>
      </c>
      <c r="BR144" s="33">
        <f t="shared" si="148"/>
        <v>0.12</v>
      </c>
      <c r="BS144" s="33">
        <f t="shared" si="148"/>
        <v>0.19269999999999998</v>
      </c>
      <c r="BT144" s="33">
        <f t="shared" si="148"/>
        <v>0.12</v>
      </c>
      <c r="BU144" s="33">
        <f t="shared" si="148"/>
        <v>0.12</v>
      </c>
      <c r="BV144" s="33">
        <f t="shared" si="148"/>
        <v>0.12</v>
      </c>
      <c r="BW144" s="33">
        <f t="shared" si="148"/>
        <v>0.12</v>
      </c>
      <c r="BX144" s="33">
        <f t="shared" si="148"/>
        <v>0.12179999999999999</v>
      </c>
      <c r="BY144" s="33">
        <f t="shared" si="148"/>
        <v>0.23480000000000001</v>
      </c>
      <c r="BZ144" s="33">
        <f t="shared" si="148"/>
        <v>0.17430000000000001</v>
      </c>
      <c r="CA144" s="33">
        <f t="shared" si="148"/>
        <v>0.12</v>
      </c>
      <c r="CB144" s="33">
        <f t="shared" si="148"/>
        <v>0.12</v>
      </c>
      <c r="CC144" s="33">
        <f t="shared" si="148"/>
        <v>0.17909999999999998</v>
      </c>
      <c r="CD144" s="33">
        <f t="shared" si="148"/>
        <v>0.12</v>
      </c>
      <c r="CE144" s="33">
        <f t="shared" si="148"/>
        <v>0.13919999999999999</v>
      </c>
      <c r="CF144" s="33">
        <f t="shared" si="148"/>
        <v>0.12620000000000001</v>
      </c>
      <c r="CG144" s="33">
        <f t="shared" si="148"/>
        <v>0.15189999999999998</v>
      </c>
      <c r="CH144" s="33">
        <f t="shared" si="148"/>
        <v>0.23759999999999998</v>
      </c>
      <c r="CI144" s="33">
        <f t="shared" si="148"/>
        <v>0.18159999999999998</v>
      </c>
      <c r="CJ144" s="33">
        <f t="shared" si="148"/>
        <v>0.1439</v>
      </c>
      <c r="CK144" s="33">
        <f t="shared" si="148"/>
        <v>0.12</v>
      </c>
      <c r="CL144" s="33">
        <f t="shared" si="148"/>
        <v>0.12</v>
      </c>
      <c r="CM144" s="33">
        <f t="shared" si="148"/>
        <v>0.17199999999999999</v>
      </c>
      <c r="CN144" s="33">
        <f t="shared" si="148"/>
        <v>0.12</v>
      </c>
      <c r="CO144" s="33">
        <f t="shared" si="148"/>
        <v>0.12</v>
      </c>
      <c r="CP144" s="33">
        <f t="shared" si="148"/>
        <v>0.13</v>
      </c>
      <c r="CQ144" s="33">
        <f t="shared" si="148"/>
        <v>0.23380000000000001</v>
      </c>
      <c r="CR144" s="33">
        <f t="shared" si="148"/>
        <v>0.1527</v>
      </c>
      <c r="CS144" s="33">
        <f t="shared" si="148"/>
        <v>0.12</v>
      </c>
      <c r="CT144" s="33">
        <f t="shared" si="148"/>
        <v>0.2152</v>
      </c>
      <c r="CU144" s="33">
        <f t="shared" si="148"/>
        <v>0.12</v>
      </c>
      <c r="CV144" s="33">
        <f t="shared" si="148"/>
        <v>0.12</v>
      </c>
      <c r="CW144" s="33">
        <f t="shared" si="148"/>
        <v>0.1401</v>
      </c>
      <c r="CX144" s="33">
        <f t="shared" si="148"/>
        <v>0.14149999999999999</v>
      </c>
      <c r="CY144" s="33">
        <f t="shared" si="148"/>
        <v>0.1588</v>
      </c>
      <c r="CZ144" s="33">
        <f t="shared" si="148"/>
        <v>0.1653</v>
      </c>
      <c r="DA144" s="33">
        <f t="shared" si="148"/>
        <v>0.12</v>
      </c>
      <c r="DB144" s="33">
        <f t="shared" si="148"/>
        <v>0.12</v>
      </c>
      <c r="DC144" s="33">
        <f t="shared" si="148"/>
        <v>0.12</v>
      </c>
      <c r="DD144" s="33">
        <f t="shared" si="148"/>
        <v>0.19290000000000002</v>
      </c>
      <c r="DE144" s="33">
        <f t="shared" si="148"/>
        <v>0.12</v>
      </c>
      <c r="DF144" s="33">
        <f t="shared" si="148"/>
        <v>0.1416</v>
      </c>
      <c r="DG144" s="33">
        <f t="shared" si="148"/>
        <v>0.14860000000000001</v>
      </c>
      <c r="DH144" s="33">
        <f t="shared" si="148"/>
        <v>0.1641</v>
      </c>
      <c r="DI144" s="33">
        <f t="shared" si="148"/>
        <v>0.1731</v>
      </c>
      <c r="DJ144" s="33">
        <f t="shared" si="148"/>
        <v>0.12959999999999999</v>
      </c>
      <c r="DK144" s="33">
        <f t="shared" si="148"/>
        <v>0.14799999999999999</v>
      </c>
      <c r="DL144" s="33">
        <f t="shared" si="148"/>
        <v>0.16189999999999999</v>
      </c>
      <c r="DM144" s="33">
        <f t="shared" si="148"/>
        <v>0.16209999999999999</v>
      </c>
      <c r="DN144" s="33">
        <f t="shared" si="148"/>
        <v>0.18390000000000001</v>
      </c>
      <c r="DO144" s="33">
        <f t="shared" si="148"/>
        <v>0.18409999999999999</v>
      </c>
      <c r="DP144" s="33">
        <f t="shared" si="148"/>
        <v>0.12</v>
      </c>
      <c r="DQ144" s="33">
        <f t="shared" si="148"/>
        <v>0.12</v>
      </c>
      <c r="DR144" s="33">
        <f t="shared" si="148"/>
        <v>0.22349999999999998</v>
      </c>
      <c r="DS144" s="33">
        <f t="shared" si="148"/>
        <v>0.22899999999999998</v>
      </c>
      <c r="DT144" s="33">
        <f t="shared" si="148"/>
        <v>0.24540000000000001</v>
      </c>
      <c r="DU144" s="33">
        <f t="shared" si="148"/>
        <v>0.15609999999999999</v>
      </c>
      <c r="DV144" s="33">
        <f t="shared" si="148"/>
        <v>0.13269999999999998</v>
      </c>
      <c r="DW144" s="33">
        <f t="shared" si="148"/>
        <v>0.1447</v>
      </c>
      <c r="DX144" s="33">
        <f t="shared" si="148"/>
        <v>0.12</v>
      </c>
      <c r="DY144" s="33">
        <f t="shared" si="148"/>
        <v>0.12</v>
      </c>
      <c r="DZ144" s="33">
        <f t="shared" si="148"/>
        <v>0.12</v>
      </c>
      <c r="EA144" s="33">
        <f t="shared" ref="EA144:FX144" si="149">MIN(0.3,(EA137+EA142))</f>
        <v>0.12</v>
      </c>
      <c r="EB144" s="33">
        <f t="shared" si="149"/>
        <v>0.18209999999999998</v>
      </c>
      <c r="EC144" s="33">
        <f t="shared" si="149"/>
        <v>0.12</v>
      </c>
      <c r="ED144" s="33">
        <f t="shared" si="149"/>
        <v>0.12</v>
      </c>
      <c r="EE144" s="33">
        <f t="shared" si="149"/>
        <v>0.20029999999999998</v>
      </c>
      <c r="EF144" s="33">
        <f t="shared" si="149"/>
        <v>0.21260000000000001</v>
      </c>
      <c r="EG144" s="33">
        <f t="shared" si="149"/>
        <v>0.17349999999999999</v>
      </c>
      <c r="EH144" s="33">
        <f t="shared" si="149"/>
        <v>0.15029999999999999</v>
      </c>
      <c r="EI144" s="33">
        <f t="shared" si="149"/>
        <v>0.23680000000000001</v>
      </c>
      <c r="EJ144" s="33">
        <f t="shared" si="149"/>
        <v>0.1431</v>
      </c>
      <c r="EK144" s="33">
        <f t="shared" si="149"/>
        <v>0.12</v>
      </c>
      <c r="EL144" s="33">
        <f t="shared" si="149"/>
        <v>0.13269999999999998</v>
      </c>
      <c r="EM144" s="33">
        <f t="shared" si="149"/>
        <v>0.1547</v>
      </c>
      <c r="EN144" s="33">
        <f t="shared" si="149"/>
        <v>0.20069999999999999</v>
      </c>
      <c r="EO144" s="33">
        <f t="shared" si="149"/>
        <v>0.13389999999999999</v>
      </c>
      <c r="EP144" s="33">
        <f t="shared" si="149"/>
        <v>0.12</v>
      </c>
      <c r="EQ144" s="33">
        <f t="shared" si="149"/>
        <v>0.12</v>
      </c>
      <c r="ER144" s="33">
        <f t="shared" si="149"/>
        <v>0.12</v>
      </c>
      <c r="ES144" s="33">
        <f t="shared" si="149"/>
        <v>0.16039999999999999</v>
      </c>
      <c r="ET144" s="33">
        <f t="shared" si="149"/>
        <v>0.19939999999999999</v>
      </c>
      <c r="EU144" s="33">
        <f t="shared" si="149"/>
        <v>0.26139999999999997</v>
      </c>
      <c r="EV144" s="33">
        <f t="shared" si="149"/>
        <v>0.15759999999999999</v>
      </c>
      <c r="EW144" s="33">
        <f t="shared" si="149"/>
        <v>0.12</v>
      </c>
      <c r="EX144" s="33">
        <f t="shared" si="149"/>
        <v>0.127</v>
      </c>
      <c r="EY144" s="33">
        <f t="shared" si="149"/>
        <v>0.19389999999999999</v>
      </c>
      <c r="EZ144" s="33">
        <f t="shared" si="149"/>
        <v>0.14940000000000001</v>
      </c>
      <c r="FA144" s="33">
        <f t="shared" si="149"/>
        <v>0.12</v>
      </c>
      <c r="FB144" s="33">
        <f t="shared" si="149"/>
        <v>0.20129999999999998</v>
      </c>
      <c r="FC144" s="33">
        <f t="shared" si="149"/>
        <v>0.12</v>
      </c>
      <c r="FD144" s="33">
        <f t="shared" si="149"/>
        <v>0.15629999999999999</v>
      </c>
      <c r="FE144" s="33">
        <f t="shared" si="149"/>
        <v>0.15839999999999999</v>
      </c>
      <c r="FF144" s="33">
        <f t="shared" si="149"/>
        <v>0.15329999999999999</v>
      </c>
      <c r="FG144" s="33">
        <f t="shared" si="149"/>
        <v>0.13339999999999999</v>
      </c>
      <c r="FH144" s="33">
        <f t="shared" si="149"/>
        <v>0.1371</v>
      </c>
      <c r="FI144" s="33">
        <f t="shared" si="149"/>
        <v>0.1459</v>
      </c>
      <c r="FJ144" s="33">
        <f t="shared" si="149"/>
        <v>0.12</v>
      </c>
      <c r="FK144" s="33">
        <f t="shared" si="149"/>
        <v>0.14929999999999999</v>
      </c>
      <c r="FL144" s="33">
        <f t="shared" si="149"/>
        <v>0.12</v>
      </c>
      <c r="FM144" s="33">
        <f t="shared" si="149"/>
        <v>0.12</v>
      </c>
      <c r="FN144" s="33">
        <f t="shared" si="149"/>
        <v>0.20119999999999999</v>
      </c>
      <c r="FO144" s="33">
        <f t="shared" si="149"/>
        <v>0.1434</v>
      </c>
      <c r="FP144" s="33">
        <f t="shared" si="149"/>
        <v>0.15049999999999999</v>
      </c>
      <c r="FQ144" s="33">
        <f t="shared" si="149"/>
        <v>0.121</v>
      </c>
      <c r="FR144" s="33">
        <f t="shared" si="149"/>
        <v>0.12</v>
      </c>
      <c r="FS144" s="33">
        <f t="shared" si="149"/>
        <v>0.12</v>
      </c>
      <c r="FT144" s="33">
        <f t="shared" si="149"/>
        <v>0.18379999999999999</v>
      </c>
      <c r="FU144" s="33">
        <f t="shared" si="149"/>
        <v>0.19140000000000001</v>
      </c>
      <c r="FV144" s="33">
        <f t="shared" si="149"/>
        <v>0.1605</v>
      </c>
      <c r="FW144" s="33">
        <f t="shared" si="149"/>
        <v>0.15759999999999999</v>
      </c>
      <c r="FX144" s="33">
        <f t="shared" si="149"/>
        <v>0.12</v>
      </c>
      <c r="FY144" s="90"/>
      <c r="FZ144" s="11">
        <f>SUM(C144:FX144)</f>
        <v>27.600200000000015</v>
      </c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</row>
    <row r="145" spans="1:195" x14ac:dyDescent="0.35">
      <c r="A145" s="7"/>
      <c r="B145" s="7" t="s">
        <v>648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</row>
    <row r="146" spans="1:195" x14ac:dyDescent="0.35">
      <c r="A146" s="6" t="s">
        <v>649</v>
      </c>
      <c r="B146" s="7" t="s">
        <v>650</v>
      </c>
      <c r="C146" s="7">
        <f t="shared" ref="C146:BN146" si="150">ROUND(IF(C99&lt;=459,C120*C137*C133,0),2)</f>
        <v>0</v>
      </c>
      <c r="D146" s="7">
        <f t="shared" si="150"/>
        <v>0</v>
      </c>
      <c r="E146" s="7">
        <f t="shared" si="150"/>
        <v>0</v>
      </c>
      <c r="F146" s="7">
        <f t="shared" si="150"/>
        <v>0</v>
      </c>
      <c r="G146" s="7">
        <f t="shared" si="150"/>
        <v>0</v>
      </c>
      <c r="H146" s="7">
        <f t="shared" si="150"/>
        <v>0</v>
      </c>
      <c r="I146" s="7">
        <f t="shared" si="150"/>
        <v>0</v>
      </c>
      <c r="J146" s="7">
        <f t="shared" si="150"/>
        <v>0</v>
      </c>
      <c r="K146" s="7">
        <f t="shared" si="150"/>
        <v>326526.67</v>
      </c>
      <c r="L146" s="7">
        <f t="shared" si="150"/>
        <v>0</v>
      </c>
      <c r="M146" s="7">
        <f t="shared" si="150"/>
        <v>0</v>
      </c>
      <c r="N146" s="7">
        <f t="shared" si="150"/>
        <v>0</v>
      </c>
      <c r="O146" s="7">
        <f t="shared" si="150"/>
        <v>0</v>
      </c>
      <c r="P146" s="7">
        <f t="shared" si="150"/>
        <v>355125.88</v>
      </c>
      <c r="Q146" s="7">
        <f t="shared" si="150"/>
        <v>0</v>
      </c>
      <c r="R146" s="7">
        <f t="shared" si="150"/>
        <v>0</v>
      </c>
      <c r="S146" s="7">
        <f t="shared" si="150"/>
        <v>0</v>
      </c>
      <c r="T146" s="7">
        <f t="shared" si="150"/>
        <v>267420.40000000002</v>
      </c>
      <c r="U146" s="7">
        <f t="shared" si="150"/>
        <v>97865.04</v>
      </c>
      <c r="V146" s="7">
        <f t="shared" si="150"/>
        <v>321128.06</v>
      </c>
      <c r="W146" s="7">
        <f t="shared" si="150"/>
        <v>209819.13</v>
      </c>
      <c r="X146" s="7">
        <f t="shared" si="150"/>
        <v>41135.480000000003</v>
      </c>
      <c r="Y146" s="7">
        <f t="shared" si="150"/>
        <v>0</v>
      </c>
      <c r="Z146" s="7">
        <f t="shared" si="150"/>
        <v>193310.81</v>
      </c>
      <c r="AA146" s="7">
        <f t="shared" si="150"/>
        <v>0</v>
      </c>
      <c r="AB146" s="7">
        <f t="shared" si="150"/>
        <v>0</v>
      </c>
      <c r="AC146" s="7">
        <f t="shared" si="150"/>
        <v>0</v>
      </c>
      <c r="AD146" s="7">
        <f t="shared" si="150"/>
        <v>0</v>
      </c>
      <c r="AE146" s="7">
        <f t="shared" si="150"/>
        <v>120764.69</v>
      </c>
      <c r="AF146" s="7">
        <f t="shared" si="150"/>
        <v>203540.42</v>
      </c>
      <c r="AG146" s="7">
        <f t="shared" si="150"/>
        <v>0</v>
      </c>
      <c r="AH146" s="7">
        <f t="shared" si="150"/>
        <v>0</v>
      </c>
      <c r="AI146" s="7">
        <f t="shared" si="150"/>
        <v>387518.18</v>
      </c>
      <c r="AJ146" s="7">
        <f t="shared" si="150"/>
        <v>298219.15000000002</v>
      </c>
      <c r="AK146" s="7">
        <f t="shared" si="150"/>
        <v>316403.61</v>
      </c>
      <c r="AL146" s="7">
        <f t="shared" si="150"/>
        <v>398604.57</v>
      </c>
      <c r="AM146" s="7">
        <f t="shared" si="150"/>
        <v>371381.68</v>
      </c>
      <c r="AN146" s="7">
        <f t="shared" si="150"/>
        <v>278366.15999999997</v>
      </c>
      <c r="AO146" s="7">
        <f t="shared" si="150"/>
        <v>0</v>
      </c>
      <c r="AP146" s="7">
        <f t="shared" si="150"/>
        <v>0</v>
      </c>
      <c r="AQ146" s="7">
        <f t="shared" si="150"/>
        <v>264605.53000000003</v>
      </c>
      <c r="AR146" s="7">
        <f t="shared" si="150"/>
        <v>0</v>
      </c>
      <c r="AS146" s="7">
        <f t="shared" si="150"/>
        <v>0</v>
      </c>
      <c r="AT146" s="7">
        <f t="shared" si="150"/>
        <v>0</v>
      </c>
      <c r="AU146" s="7">
        <f t="shared" si="150"/>
        <v>224272.91</v>
      </c>
      <c r="AV146" s="7">
        <f t="shared" si="150"/>
        <v>307439.8</v>
      </c>
      <c r="AW146" s="7">
        <f t="shared" si="150"/>
        <v>189214.79</v>
      </c>
      <c r="AX146" s="7">
        <f t="shared" si="150"/>
        <v>86771.86</v>
      </c>
      <c r="AY146" s="7">
        <f t="shared" si="150"/>
        <v>403006.45</v>
      </c>
      <c r="AZ146" s="7">
        <f t="shared" si="150"/>
        <v>0</v>
      </c>
      <c r="BA146" s="7">
        <f t="shared" si="150"/>
        <v>0</v>
      </c>
      <c r="BB146" s="7">
        <f t="shared" si="150"/>
        <v>0</v>
      </c>
      <c r="BC146" s="7">
        <f t="shared" si="150"/>
        <v>0</v>
      </c>
      <c r="BD146" s="7">
        <f t="shared" si="150"/>
        <v>0</v>
      </c>
      <c r="BE146" s="7">
        <f t="shared" si="150"/>
        <v>0</v>
      </c>
      <c r="BF146" s="7">
        <f t="shared" si="150"/>
        <v>0</v>
      </c>
      <c r="BG146" s="7">
        <f t="shared" si="150"/>
        <v>0</v>
      </c>
      <c r="BH146" s="7">
        <f t="shared" si="150"/>
        <v>0</v>
      </c>
      <c r="BI146" s="7">
        <f t="shared" si="150"/>
        <v>342191.54</v>
      </c>
      <c r="BJ146" s="7">
        <f t="shared" si="150"/>
        <v>0</v>
      </c>
      <c r="BK146" s="7">
        <f t="shared" si="150"/>
        <v>0</v>
      </c>
      <c r="BL146" s="7">
        <f t="shared" si="150"/>
        <v>141235.72</v>
      </c>
      <c r="BM146" s="7">
        <f t="shared" si="150"/>
        <v>437802.05</v>
      </c>
      <c r="BN146" s="7">
        <f t="shared" si="150"/>
        <v>0</v>
      </c>
      <c r="BO146" s="7">
        <f t="shared" ref="BO146:DZ146" si="151">ROUND(IF(BO99&lt;=459,BO120*BO137*BO133,0),2)</f>
        <v>0</v>
      </c>
      <c r="BP146" s="7">
        <f t="shared" si="151"/>
        <v>236317.58</v>
      </c>
      <c r="BQ146" s="7">
        <f t="shared" si="151"/>
        <v>0</v>
      </c>
      <c r="BR146" s="7">
        <f t="shared" si="151"/>
        <v>0</v>
      </c>
      <c r="BS146" s="7">
        <f t="shared" si="151"/>
        <v>0</v>
      </c>
      <c r="BT146" s="7">
        <f t="shared" si="151"/>
        <v>256552.11</v>
      </c>
      <c r="BU146" s="7">
        <f t="shared" si="151"/>
        <v>269207.94</v>
      </c>
      <c r="BV146" s="7">
        <f t="shared" si="151"/>
        <v>0</v>
      </c>
      <c r="BW146" s="7">
        <f t="shared" si="151"/>
        <v>0</v>
      </c>
      <c r="BX146" s="7">
        <f t="shared" si="151"/>
        <v>90367.47</v>
      </c>
      <c r="BY146" s="7">
        <f t="shared" si="151"/>
        <v>0</v>
      </c>
      <c r="BZ146" s="7">
        <f t="shared" si="151"/>
        <v>253787.82</v>
      </c>
      <c r="CA146" s="7">
        <f t="shared" si="151"/>
        <v>126301.14</v>
      </c>
      <c r="CB146" s="7">
        <f t="shared" si="151"/>
        <v>0</v>
      </c>
      <c r="CC146" s="7">
        <f t="shared" si="151"/>
        <v>247912.51</v>
      </c>
      <c r="CD146" s="7">
        <f t="shared" si="151"/>
        <v>44806.09</v>
      </c>
      <c r="CE146" s="7">
        <f t="shared" si="151"/>
        <v>175107.3</v>
      </c>
      <c r="CF146" s="7">
        <f t="shared" si="151"/>
        <v>74547.39</v>
      </c>
      <c r="CG146" s="7">
        <f t="shared" si="151"/>
        <v>221122.32</v>
      </c>
      <c r="CH146" s="7">
        <f t="shared" si="151"/>
        <v>203167.97</v>
      </c>
      <c r="CI146" s="7">
        <f t="shared" si="151"/>
        <v>0</v>
      </c>
      <c r="CJ146" s="7">
        <f t="shared" si="151"/>
        <v>0</v>
      </c>
      <c r="CK146" s="7">
        <f t="shared" si="151"/>
        <v>0</v>
      </c>
      <c r="CL146" s="7">
        <f t="shared" si="151"/>
        <v>0</v>
      </c>
      <c r="CM146" s="7">
        <f t="shared" si="151"/>
        <v>0</v>
      </c>
      <c r="CN146" s="7">
        <f t="shared" si="151"/>
        <v>0</v>
      </c>
      <c r="CO146" s="7">
        <f t="shared" si="151"/>
        <v>0</v>
      </c>
      <c r="CP146" s="7">
        <f t="shared" si="151"/>
        <v>0</v>
      </c>
      <c r="CQ146" s="7">
        <f t="shared" si="151"/>
        <v>0</v>
      </c>
      <c r="CR146" s="7">
        <f t="shared" si="151"/>
        <v>255488.16</v>
      </c>
      <c r="CS146" s="7">
        <f t="shared" si="151"/>
        <v>215278.35</v>
      </c>
      <c r="CT146" s="7">
        <f t="shared" si="151"/>
        <v>192466.11</v>
      </c>
      <c r="CU146" s="7">
        <f t="shared" si="151"/>
        <v>243546.94</v>
      </c>
      <c r="CV146" s="7">
        <f t="shared" si="151"/>
        <v>18292.490000000002</v>
      </c>
      <c r="CW146" s="7">
        <f t="shared" si="151"/>
        <v>223779.31</v>
      </c>
      <c r="CX146" s="7">
        <f t="shared" si="151"/>
        <v>0</v>
      </c>
      <c r="CY146" s="7">
        <f t="shared" si="151"/>
        <v>51950.21</v>
      </c>
      <c r="CZ146" s="7">
        <f t="shared" si="151"/>
        <v>0</v>
      </c>
      <c r="DA146" s="7">
        <f t="shared" si="151"/>
        <v>104745.4</v>
      </c>
      <c r="DB146" s="7">
        <f t="shared" si="151"/>
        <v>179381.44</v>
      </c>
      <c r="DC146" s="7">
        <f t="shared" si="151"/>
        <v>99090.93</v>
      </c>
      <c r="DD146" s="7">
        <f t="shared" si="151"/>
        <v>245559.39</v>
      </c>
      <c r="DE146" s="7">
        <f t="shared" si="151"/>
        <v>203137.22</v>
      </c>
      <c r="DF146" s="7">
        <f t="shared" si="151"/>
        <v>0</v>
      </c>
      <c r="DG146" s="7">
        <f t="shared" si="151"/>
        <v>148099.6</v>
      </c>
      <c r="DH146" s="7">
        <f t="shared" si="151"/>
        <v>0</v>
      </c>
      <c r="DI146" s="7">
        <f t="shared" si="151"/>
        <v>0</v>
      </c>
      <c r="DJ146" s="7">
        <f t="shared" si="151"/>
        <v>0</v>
      </c>
      <c r="DK146" s="7">
        <f t="shared" si="151"/>
        <v>0</v>
      </c>
      <c r="DL146" s="7">
        <f t="shared" si="151"/>
        <v>0</v>
      </c>
      <c r="DM146" s="7">
        <f t="shared" si="151"/>
        <v>281935.78999999998</v>
      </c>
      <c r="DN146" s="7">
        <f t="shared" si="151"/>
        <v>0</v>
      </c>
      <c r="DO146" s="7">
        <f t="shared" si="151"/>
        <v>0</v>
      </c>
      <c r="DP146" s="7">
        <f t="shared" si="151"/>
        <v>185893.81</v>
      </c>
      <c r="DQ146" s="7">
        <f t="shared" si="151"/>
        <v>0</v>
      </c>
      <c r="DR146" s="7">
        <f t="shared" si="151"/>
        <v>0</v>
      </c>
      <c r="DS146" s="7">
        <f t="shared" si="151"/>
        <v>0</v>
      </c>
      <c r="DT146" s="7">
        <f t="shared" si="151"/>
        <v>328933.46999999997</v>
      </c>
      <c r="DU146" s="7">
        <f t="shared" si="151"/>
        <v>337143.53</v>
      </c>
      <c r="DV146" s="7">
        <f t="shared" si="151"/>
        <v>219813.47</v>
      </c>
      <c r="DW146" s="7">
        <f t="shared" si="151"/>
        <v>281149.23</v>
      </c>
      <c r="DX146" s="7">
        <f t="shared" si="151"/>
        <v>133476.56</v>
      </c>
      <c r="DY146" s="7">
        <f t="shared" si="151"/>
        <v>147144.42000000001</v>
      </c>
      <c r="DZ146" s="7">
        <f t="shared" si="151"/>
        <v>0</v>
      </c>
      <c r="EA146" s="7">
        <f t="shared" ref="EA146:FX146" si="152">ROUND(IF(EA99&lt;=459,EA120*EA137*EA133,0),2)</f>
        <v>0</v>
      </c>
      <c r="EB146" s="7">
        <f t="shared" si="152"/>
        <v>0</v>
      </c>
      <c r="EC146" s="7">
        <f t="shared" si="152"/>
        <v>157515.01999999999</v>
      </c>
      <c r="ED146" s="7">
        <f t="shared" si="152"/>
        <v>0</v>
      </c>
      <c r="EE146" s="7">
        <f t="shared" si="152"/>
        <v>273962.78999999998</v>
      </c>
      <c r="EF146" s="7">
        <f t="shared" si="152"/>
        <v>0</v>
      </c>
      <c r="EG146" s="7">
        <f t="shared" si="152"/>
        <v>274064.48</v>
      </c>
      <c r="EH146" s="7">
        <f t="shared" si="152"/>
        <v>248738.26</v>
      </c>
      <c r="EI146" s="7">
        <f t="shared" si="152"/>
        <v>0</v>
      </c>
      <c r="EJ146" s="7">
        <f t="shared" si="152"/>
        <v>0</v>
      </c>
      <c r="EK146" s="7">
        <f t="shared" si="152"/>
        <v>0</v>
      </c>
      <c r="EL146" s="7">
        <f t="shared" si="152"/>
        <v>0</v>
      </c>
      <c r="EM146" s="7">
        <f t="shared" si="152"/>
        <v>326220.28000000003</v>
      </c>
      <c r="EN146" s="7">
        <f t="shared" si="152"/>
        <v>0</v>
      </c>
      <c r="EO146" s="7">
        <f t="shared" si="152"/>
        <v>249628.93</v>
      </c>
      <c r="EP146" s="7">
        <f t="shared" si="152"/>
        <v>184003.21</v>
      </c>
      <c r="EQ146" s="7">
        <f t="shared" si="152"/>
        <v>0</v>
      </c>
      <c r="ER146" s="7">
        <f t="shared" si="152"/>
        <v>142017.66</v>
      </c>
      <c r="ES146" s="7">
        <f t="shared" si="152"/>
        <v>280090.84999999998</v>
      </c>
      <c r="ET146" s="7">
        <f t="shared" si="152"/>
        <v>320120.78000000003</v>
      </c>
      <c r="EU146" s="7">
        <f t="shared" si="152"/>
        <v>0</v>
      </c>
      <c r="EV146" s="7">
        <f t="shared" si="152"/>
        <v>119467.92</v>
      </c>
      <c r="EW146" s="7">
        <f t="shared" si="152"/>
        <v>0</v>
      </c>
      <c r="EX146" s="7">
        <f t="shared" si="152"/>
        <v>194905.74</v>
      </c>
      <c r="EY146" s="7">
        <f t="shared" si="152"/>
        <v>0</v>
      </c>
      <c r="EZ146" s="7">
        <f t="shared" si="152"/>
        <v>166627.26</v>
      </c>
      <c r="FA146" s="7">
        <f t="shared" si="152"/>
        <v>0</v>
      </c>
      <c r="FB146" s="7">
        <f t="shared" si="152"/>
        <v>345147.98</v>
      </c>
      <c r="FC146" s="7">
        <f t="shared" si="152"/>
        <v>0</v>
      </c>
      <c r="FD146" s="7">
        <f t="shared" si="152"/>
        <v>359602.17</v>
      </c>
      <c r="FE146" s="7">
        <f t="shared" si="152"/>
        <v>121429.93</v>
      </c>
      <c r="FF146" s="7">
        <f t="shared" si="152"/>
        <v>236926.84</v>
      </c>
      <c r="FG146" s="7">
        <f t="shared" si="152"/>
        <v>151001.85</v>
      </c>
      <c r="FH146" s="7">
        <f t="shared" si="152"/>
        <v>93869.71</v>
      </c>
      <c r="FI146" s="7">
        <f t="shared" si="152"/>
        <v>0</v>
      </c>
      <c r="FJ146" s="7">
        <f t="shared" si="152"/>
        <v>0</v>
      </c>
      <c r="FK146" s="7">
        <f t="shared" si="152"/>
        <v>0</v>
      </c>
      <c r="FL146" s="7">
        <f t="shared" si="152"/>
        <v>0</v>
      </c>
      <c r="FM146" s="7">
        <f t="shared" si="152"/>
        <v>0</v>
      </c>
      <c r="FN146" s="7">
        <f t="shared" si="152"/>
        <v>0</v>
      </c>
      <c r="FO146" s="7">
        <f t="shared" si="152"/>
        <v>0</v>
      </c>
      <c r="FP146" s="7">
        <f t="shared" si="152"/>
        <v>0</v>
      </c>
      <c r="FQ146" s="7">
        <f t="shared" si="152"/>
        <v>0</v>
      </c>
      <c r="FR146" s="7">
        <f t="shared" si="152"/>
        <v>145409.45000000001</v>
      </c>
      <c r="FS146" s="7">
        <f t="shared" si="152"/>
        <v>101224.24</v>
      </c>
      <c r="FT146" s="7">
        <f t="shared" si="152"/>
        <v>108652.69</v>
      </c>
      <c r="FU146" s="7">
        <f t="shared" si="152"/>
        <v>0</v>
      </c>
      <c r="FV146" s="7">
        <f t="shared" si="152"/>
        <v>0</v>
      </c>
      <c r="FW146" s="7">
        <f t="shared" si="152"/>
        <v>191970.21</v>
      </c>
      <c r="FX146" s="7">
        <f t="shared" si="152"/>
        <v>73471.210000000006</v>
      </c>
      <c r="FY146" s="33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</row>
    <row r="147" spans="1:195" x14ac:dyDescent="0.35">
      <c r="A147" s="7"/>
      <c r="B147" s="7" t="s">
        <v>651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/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/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</row>
    <row r="148" spans="1:195" x14ac:dyDescent="0.35">
      <c r="A148" s="6" t="s">
        <v>652</v>
      </c>
      <c r="B148" s="7" t="s">
        <v>653</v>
      </c>
      <c r="C148" s="7">
        <f t="shared" ref="C148:BN148" si="153">ROUND(IF(C99&lt;=459,0,IF(C135&lt;=C18,C120*C137*C133,0)),2)</f>
        <v>0</v>
      </c>
      <c r="D148" s="7">
        <f t="shared" si="153"/>
        <v>0</v>
      </c>
      <c r="E148" s="7">
        <f t="shared" si="153"/>
        <v>0</v>
      </c>
      <c r="F148" s="7">
        <f t="shared" si="153"/>
        <v>0</v>
      </c>
      <c r="G148" s="7">
        <f t="shared" si="153"/>
        <v>822313.61</v>
      </c>
      <c r="H148" s="7">
        <f t="shared" si="153"/>
        <v>622096.96</v>
      </c>
      <c r="I148" s="7">
        <f t="shared" si="153"/>
        <v>0</v>
      </c>
      <c r="J148" s="7">
        <f t="shared" si="153"/>
        <v>0</v>
      </c>
      <c r="K148" s="7">
        <f t="shared" si="153"/>
        <v>0</v>
      </c>
      <c r="L148" s="7">
        <f t="shared" si="153"/>
        <v>0</v>
      </c>
      <c r="M148" s="7">
        <f t="shared" si="153"/>
        <v>0</v>
      </c>
      <c r="N148" s="7">
        <f t="shared" si="153"/>
        <v>24923147.66</v>
      </c>
      <c r="O148" s="7">
        <f t="shared" si="153"/>
        <v>3666273.76</v>
      </c>
      <c r="P148" s="7">
        <f t="shared" si="153"/>
        <v>0</v>
      </c>
      <c r="Q148" s="7">
        <f t="shared" si="153"/>
        <v>0</v>
      </c>
      <c r="R148" s="7">
        <f t="shared" si="153"/>
        <v>0</v>
      </c>
      <c r="S148" s="7">
        <f t="shared" si="153"/>
        <v>0</v>
      </c>
      <c r="T148" s="7">
        <f t="shared" si="153"/>
        <v>0</v>
      </c>
      <c r="U148" s="7">
        <f t="shared" si="153"/>
        <v>0</v>
      </c>
      <c r="V148" s="7">
        <f t="shared" si="153"/>
        <v>0</v>
      </c>
      <c r="W148" s="7">
        <f t="shared" si="153"/>
        <v>0</v>
      </c>
      <c r="X148" s="7">
        <f t="shared" si="153"/>
        <v>0</v>
      </c>
      <c r="Y148" s="7">
        <f t="shared" si="153"/>
        <v>0</v>
      </c>
      <c r="Z148" s="7">
        <f t="shared" si="153"/>
        <v>0</v>
      </c>
      <c r="AA148" s="7">
        <f t="shared" si="153"/>
        <v>13128442.779999999</v>
      </c>
      <c r="AB148" s="7">
        <f t="shared" si="153"/>
        <v>9120044.0700000003</v>
      </c>
      <c r="AC148" s="7">
        <f t="shared" si="153"/>
        <v>445178.78</v>
      </c>
      <c r="AD148" s="7">
        <f t="shared" si="153"/>
        <v>666391.74</v>
      </c>
      <c r="AE148" s="7">
        <f t="shared" si="153"/>
        <v>0</v>
      </c>
      <c r="AF148" s="7">
        <f t="shared" si="153"/>
        <v>0</v>
      </c>
      <c r="AG148" s="7">
        <f t="shared" si="153"/>
        <v>268408.40999999997</v>
      </c>
      <c r="AH148" s="7">
        <f t="shared" si="153"/>
        <v>0</v>
      </c>
      <c r="AI148" s="7">
        <f t="shared" si="153"/>
        <v>0</v>
      </c>
      <c r="AJ148" s="7">
        <f t="shared" si="153"/>
        <v>0</v>
      </c>
      <c r="AK148" s="7">
        <f t="shared" si="153"/>
        <v>0</v>
      </c>
      <c r="AL148" s="7">
        <f t="shared" si="153"/>
        <v>0</v>
      </c>
      <c r="AM148" s="7">
        <f t="shared" si="153"/>
        <v>0</v>
      </c>
      <c r="AN148" s="7">
        <f t="shared" si="153"/>
        <v>0</v>
      </c>
      <c r="AO148" s="7">
        <f t="shared" si="153"/>
        <v>0</v>
      </c>
      <c r="AP148" s="7">
        <f t="shared" si="153"/>
        <v>0</v>
      </c>
      <c r="AQ148" s="7">
        <f t="shared" si="153"/>
        <v>0</v>
      </c>
      <c r="AR148" s="7">
        <f t="shared" si="153"/>
        <v>13577261.43</v>
      </c>
      <c r="AS148" s="7">
        <f t="shared" si="153"/>
        <v>3529831.78</v>
      </c>
      <c r="AT148" s="7">
        <f t="shared" si="153"/>
        <v>965573.4</v>
      </c>
      <c r="AU148" s="7">
        <f t="shared" si="153"/>
        <v>0</v>
      </c>
      <c r="AV148" s="7">
        <f t="shared" si="153"/>
        <v>0</v>
      </c>
      <c r="AW148" s="7">
        <f t="shared" si="153"/>
        <v>0</v>
      </c>
      <c r="AX148" s="7">
        <f t="shared" si="153"/>
        <v>0</v>
      </c>
      <c r="AY148" s="7">
        <f t="shared" si="153"/>
        <v>0</v>
      </c>
      <c r="AZ148" s="7">
        <f t="shared" si="153"/>
        <v>0</v>
      </c>
      <c r="BA148" s="7">
        <f t="shared" si="153"/>
        <v>0</v>
      </c>
      <c r="BB148" s="7">
        <f t="shared" si="153"/>
        <v>0</v>
      </c>
      <c r="BC148" s="7">
        <f t="shared" si="153"/>
        <v>0</v>
      </c>
      <c r="BD148" s="7">
        <f t="shared" si="153"/>
        <v>832368.78</v>
      </c>
      <c r="BE148" s="7">
        <f t="shared" si="153"/>
        <v>677622.32</v>
      </c>
      <c r="BF148" s="7">
        <f t="shared" si="153"/>
        <v>6858564.7400000002</v>
      </c>
      <c r="BG148" s="7">
        <f t="shared" si="153"/>
        <v>0</v>
      </c>
      <c r="BH148" s="7">
        <f t="shared" si="153"/>
        <v>337925.76</v>
      </c>
      <c r="BI148" s="7">
        <f t="shared" si="153"/>
        <v>0</v>
      </c>
      <c r="BJ148" s="7">
        <f t="shared" si="153"/>
        <v>1240601.31</v>
      </c>
      <c r="BK148" s="7">
        <f t="shared" si="153"/>
        <v>0</v>
      </c>
      <c r="BL148" s="7">
        <f t="shared" si="153"/>
        <v>0</v>
      </c>
      <c r="BM148" s="7">
        <f t="shared" si="153"/>
        <v>0</v>
      </c>
      <c r="BN148" s="7">
        <f t="shared" si="153"/>
        <v>0</v>
      </c>
      <c r="BO148" s="7">
        <f t="shared" ref="BO148:DZ148" si="154">ROUND(IF(BO99&lt;=459,0,IF(BO135&lt;=BO18,BO120*BO137*BO133,0)),2)</f>
        <v>0</v>
      </c>
      <c r="BP148" s="7">
        <f t="shared" si="154"/>
        <v>0</v>
      </c>
      <c r="BQ148" s="7">
        <f t="shared" si="154"/>
        <v>0</v>
      </c>
      <c r="BR148" s="7">
        <f t="shared" si="154"/>
        <v>1961755.34</v>
      </c>
      <c r="BS148" s="7">
        <f t="shared" si="154"/>
        <v>0</v>
      </c>
      <c r="BT148" s="7">
        <f t="shared" si="154"/>
        <v>0</v>
      </c>
      <c r="BU148" s="7">
        <f t="shared" si="154"/>
        <v>0</v>
      </c>
      <c r="BV148" s="7">
        <f t="shared" si="154"/>
        <v>560865.07999999996</v>
      </c>
      <c r="BW148" s="7">
        <f t="shared" si="154"/>
        <v>864960.41</v>
      </c>
      <c r="BX148" s="7">
        <f t="shared" si="154"/>
        <v>0</v>
      </c>
      <c r="BY148" s="7">
        <f t="shared" si="154"/>
        <v>0</v>
      </c>
      <c r="BZ148" s="7">
        <f t="shared" si="154"/>
        <v>0</v>
      </c>
      <c r="CA148" s="7">
        <f t="shared" si="154"/>
        <v>0</v>
      </c>
      <c r="CB148" s="7">
        <f t="shared" si="154"/>
        <v>30198327.48</v>
      </c>
      <c r="CC148" s="7">
        <f t="shared" si="154"/>
        <v>0</v>
      </c>
      <c r="CD148" s="7">
        <f t="shared" si="154"/>
        <v>0</v>
      </c>
      <c r="CE148" s="7">
        <f t="shared" si="154"/>
        <v>0</v>
      </c>
      <c r="CF148" s="7">
        <f t="shared" si="154"/>
        <v>0</v>
      </c>
      <c r="CG148" s="7">
        <f t="shared" si="154"/>
        <v>0</v>
      </c>
      <c r="CH148" s="7">
        <f t="shared" si="154"/>
        <v>0</v>
      </c>
      <c r="CI148" s="7">
        <f t="shared" si="154"/>
        <v>0</v>
      </c>
      <c r="CJ148" s="7">
        <f t="shared" si="154"/>
        <v>0</v>
      </c>
      <c r="CK148" s="7">
        <f t="shared" si="154"/>
        <v>2859183.84</v>
      </c>
      <c r="CL148" s="7">
        <f t="shared" si="154"/>
        <v>721637.93</v>
      </c>
      <c r="CM148" s="7">
        <f t="shared" si="154"/>
        <v>0</v>
      </c>
      <c r="CN148" s="7">
        <f t="shared" si="154"/>
        <v>13028801.949999999</v>
      </c>
      <c r="CO148" s="7">
        <f t="shared" si="154"/>
        <v>7390848.9900000002</v>
      </c>
      <c r="CP148" s="7">
        <f t="shared" si="154"/>
        <v>0</v>
      </c>
      <c r="CQ148" s="7">
        <f t="shared" si="154"/>
        <v>0</v>
      </c>
      <c r="CR148" s="7">
        <f t="shared" si="154"/>
        <v>0</v>
      </c>
      <c r="CS148" s="7">
        <f t="shared" si="154"/>
        <v>0</v>
      </c>
      <c r="CT148" s="7">
        <f t="shared" si="154"/>
        <v>0</v>
      </c>
      <c r="CU148" s="7">
        <f t="shared" si="154"/>
        <v>0</v>
      </c>
      <c r="CV148" s="7">
        <f t="shared" si="154"/>
        <v>0</v>
      </c>
      <c r="CW148" s="7">
        <f t="shared" si="154"/>
        <v>0</v>
      </c>
      <c r="CX148" s="7">
        <f t="shared" si="154"/>
        <v>0</v>
      </c>
      <c r="CY148" s="7">
        <f t="shared" si="154"/>
        <v>0</v>
      </c>
      <c r="CZ148" s="7">
        <f t="shared" si="154"/>
        <v>0</v>
      </c>
      <c r="DA148" s="7">
        <f t="shared" si="154"/>
        <v>0</v>
      </c>
      <c r="DB148" s="7">
        <f t="shared" si="154"/>
        <v>0</v>
      </c>
      <c r="DC148" s="7">
        <f t="shared" si="154"/>
        <v>0</v>
      </c>
      <c r="DD148" s="7">
        <f t="shared" si="154"/>
        <v>0</v>
      </c>
      <c r="DE148" s="7">
        <f t="shared" si="154"/>
        <v>0</v>
      </c>
      <c r="DF148" s="7">
        <f t="shared" si="154"/>
        <v>0</v>
      </c>
      <c r="DG148" s="7">
        <f t="shared" si="154"/>
        <v>0</v>
      </c>
      <c r="DH148" s="7">
        <f t="shared" si="154"/>
        <v>0</v>
      </c>
      <c r="DI148" s="7">
        <f t="shared" si="154"/>
        <v>0</v>
      </c>
      <c r="DJ148" s="7">
        <f t="shared" si="154"/>
        <v>0</v>
      </c>
      <c r="DK148" s="7">
        <f t="shared" si="154"/>
        <v>0</v>
      </c>
      <c r="DL148" s="7">
        <f t="shared" si="154"/>
        <v>0</v>
      </c>
      <c r="DM148" s="7">
        <f t="shared" si="154"/>
        <v>0</v>
      </c>
      <c r="DN148" s="7">
        <f t="shared" si="154"/>
        <v>0</v>
      </c>
      <c r="DO148" s="7">
        <f t="shared" si="154"/>
        <v>0</v>
      </c>
      <c r="DP148" s="7">
        <f t="shared" si="154"/>
        <v>0</v>
      </c>
      <c r="DQ148" s="7">
        <f t="shared" si="154"/>
        <v>444877.86</v>
      </c>
      <c r="DR148" s="7">
        <f t="shared" si="154"/>
        <v>0</v>
      </c>
      <c r="DS148" s="7">
        <f t="shared" si="154"/>
        <v>0</v>
      </c>
      <c r="DT148" s="7">
        <f t="shared" si="154"/>
        <v>0</v>
      </c>
      <c r="DU148" s="7">
        <f t="shared" si="154"/>
        <v>0</v>
      </c>
      <c r="DV148" s="7">
        <f t="shared" si="154"/>
        <v>0</v>
      </c>
      <c r="DW148" s="7">
        <f t="shared" si="154"/>
        <v>0</v>
      </c>
      <c r="DX148" s="7">
        <f t="shared" si="154"/>
        <v>0</v>
      </c>
      <c r="DY148" s="7">
        <f t="shared" si="154"/>
        <v>0</v>
      </c>
      <c r="DZ148" s="7">
        <f t="shared" si="154"/>
        <v>361219.09</v>
      </c>
      <c r="EA148" s="7">
        <f t="shared" ref="EA148:FX148" si="155">ROUND(IF(EA99&lt;=459,0,IF(EA135&lt;=EA18,EA120*EA137*EA133,0)),2)</f>
        <v>321733.99</v>
      </c>
      <c r="EB148" s="7">
        <f t="shared" si="155"/>
        <v>0</v>
      </c>
      <c r="EC148" s="7">
        <f t="shared" si="155"/>
        <v>0</v>
      </c>
      <c r="ED148" s="7">
        <f t="shared" si="155"/>
        <v>179016.94</v>
      </c>
      <c r="EE148" s="7">
        <f t="shared" si="155"/>
        <v>0</v>
      </c>
      <c r="EF148" s="7">
        <f t="shared" si="155"/>
        <v>0</v>
      </c>
      <c r="EG148" s="7">
        <f t="shared" si="155"/>
        <v>0</v>
      </c>
      <c r="EH148" s="7">
        <f t="shared" si="155"/>
        <v>0</v>
      </c>
      <c r="EI148" s="7">
        <f t="shared" si="155"/>
        <v>0</v>
      </c>
      <c r="EJ148" s="7">
        <f t="shared" si="155"/>
        <v>0</v>
      </c>
      <c r="EK148" s="7">
        <f t="shared" si="155"/>
        <v>368849.68</v>
      </c>
      <c r="EL148" s="7">
        <f t="shared" si="155"/>
        <v>0</v>
      </c>
      <c r="EM148" s="7">
        <f t="shared" si="155"/>
        <v>0</v>
      </c>
      <c r="EN148" s="7">
        <f t="shared" si="155"/>
        <v>0</v>
      </c>
      <c r="EO148" s="7">
        <f t="shared" si="155"/>
        <v>0</v>
      </c>
      <c r="EP148" s="7">
        <f t="shared" si="155"/>
        <v>0</v>
      </c>
      <c r="EQ148" s="7">
        <f t="shared" si="155"/>
        <v>700071.72</v>
      </c>
      <c r="ER148" s="7">
        <f t="shared" si="155"/>
        <v>0</v>
      </c>
      <c r="ES148" s="7">
        <f t="shared" si="155"/>
        <v>0</v>
      </c>
      <c r="ET148" s="7">
        <f t="shared" si="155"/>
        <v>0</v>
      </c>
      <c r="EU148" s="7">
        <f t="shared" si="155"/>
        <v>0</v>
      </c>
      <c r="EV148" s="7">
        <f t="shared" si="155"/>
        <v>0</v>
      </c>
      <c r="EW148" s="7">
        <f t="shared" si="155"/>
        <v>370835.17</v>
      </c>
      <c r="EX148" s="7">
        <f t="shared" si="155"/>
        <v>0</v>
      </c>
      <c r="EY148" s="7">
        <f t="shared" si="155"/>
        <v>0</v>
      </c>
      <c r="EZ148" s="7">
        <f t="shared" si="155"/>
        <v>0</v>
      </c>
      <c r="FA148" s="7">
        <f t="shared" si="155"/>
        <v>1997665.01</v>
      </c>
      <c r="FB148" s="7">
        <f t="shared" si="155"/>
        <v>0</v>
      </c>
      <c r="FC148" s="7">
        <f t="shared" si="155"/>
        <v>842001.7</v>
      </c>
      <c r="FD148" s="7">
        <f t="shared" si="155"/>
        <v>0</v>
      </c>
      <c r="FE148" s="7">
        <f t="shared" si="155"/>
        <v>0</v>
      </c>
      <c r="FF148" s="7">
        <f t="shared" si="155"/>
        <v>0</v>
      </c>
      <c r="FG148" s="7">
        <f t="shared" si="155"/>
        <v>0</v>
      </c>
      <c r="FH148" s="7">
        <f t="shared" si="155"/>
        <v>0</v>
      </c>
      <c r="FI148" s="7">
        <f t="shared" si="155"/>
        <v>0</v>
      </c>
      <c r="FJ148" s="7">
        <f t="shared" si="155"/>
        <v>948284.24</v>
      </c>
      <c r="FK148" s="7">
        <f t="shared" si="155"/>
        <v>0</v>
      </c>
      <c r="FL148" s="7">
        <f t="shared" si="155"/>
        <v>2336067.17</v>
      </c>
      <c r="FM148" s="7">
        <f t="shared" si="155"/>
        <v>1683917.19</v>
      </c>
      <c r="FN148" s="7">
        <f t="shared" si="155"/>
        <v>0</v>
      </c>
      <c r="FO148" s="7">
        <f t="shared" si="155"/>
        <v>0</v>
      </c>
      <c r="FP148" s="7">
        <f t="shared" si="155"/>
        <v>0</v>
      </c>
      <c r="FQ148" s="7">
        <f t="shared" si="155"/>
        <v>0</v>
      </c>
      <c r="FR148" s="7">
        <f t="shared" si="155"/>
        <v>0</v>
      </c>
      <c r="FS148" s="7">
        <f t="shared" si="155"/>
        <v>0</v>
      </c>
      <c r="FT148" s="7">
        <f t="shared" si="155"/>
        <v>0</v>
      </c>
      <c r="FU148" s="7">
        <f t="shared" si="155"/>
        <v>0</v>
      </c>
      <c r="FV148" s="7">
        <f t="shared" si="155"/>
        <v>0</v>
      </c>
      <c r="FW148" s="7">
        <f t="shared" si="155"/>
        <v>0</v>
      </c>
      <c r="FX148" s="7">
        <f t="shared" si="155"/>
        <v>0</v>
      </c>
      <c r="FY148" s="7"/>
      <c r="FZ148" s="7"/>
      <c r="GA148" s="7"/>
      <c r="GB148" s="33"/>
      <c r="GC148" s="33"/>
      <c r="GD148" s="33"/>
      <c r="GE148" s="33"/>
      <c r="GF148" s="33"/>
      <c r="GG148" s="7"/>
      <c r="GH148" s="7"/>
      <c r="GI148" s="7"/>
      <c r="GJ148" s="7"/>
      <c r="GK148" s="7"/>
      <c r="GL148" s="7"/>
      <c r="GM148" s="7"/>
    </row>
    <row r="149" spans="1:195" x14ac:dyDescent="0.35">
      <c r="A149" s="7"/>
      <c r="B149" s="7" t="s">
        <v>654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/>
      <c r="DU149" s="7"/>
      <c r="DV149" s="7"/>
      <c r="DW149" s="7"/>
      <c r="DX149" s="7"/>
      <c r="DY149" s="7"/>
      <c r="DZ149" s="7"/>
      <c r="EA149" s="7"/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/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</row>
    <row r="150" spans="1:195" x14ac:dyDescent="0.35">
      <c r="A150" s="6" t="s">
        <v>655</v>
      </c>
      <c r="B150" s="7" t="s">
        <v>656</v>
      </c>
      <c r="C150" s="18">
        <f t="shared" ref="C150:BN150" si="156">ROUND(IF((AND((C99&lt;=459),(C135&lt;=C18)))=TRUE(),0,IF((AND(C146=0,C148=0))=TRUE(),C18*C20,0)),1)</f>
        <v>3091</v>
      </c>
      <c r="D150" s="18">
        <f t="shared" si="156"/>
        <v>17689.5</v>
      </c>
      <c r="E150" s="18">
        <f t="shared" si="156"/>
        <v>2576.3000000000002</v>
      </c>
      <c r="F150" s="18">
        <f t="shared" si="156"/>
        <v>11110.9</v>
      </c>
      <c r="G150" s="18">
        <f t="shared" si="156"/>
        <v>0</v>
      </c>
      <c r="H150" s="18">
        <f t="shared" si="156"/>
        <v>0</v>
      </c>
      <c r="I150" s="18">
        <f t="shared" si="156"/>
        <v>3546</v>
      </c>
      <c r="J150" s="18">
        <f t="shared" si="156"/>
        <v>952.2</v>
      </c>
      <c r="K150" s="18">
        <f t="shared" si="156"/>
        <v>0</v>
      </c>
      <c r="L150" s="18">
        <f t="shared" si="156"/>
        <v>991.5</v>
      </c>
      <c r="M150" s="18">
        <f t="shared" si="156"/>
        <v>428.5</v>
      </c>
      <c r="N150" s="18">
        <f t="shared" si="156"/>
        <v>0</v>
      </c>
      <c r="O150" s="18">
        <f t="shared" si="156"/>
        <v>0</v>
      </c>
      <c r="P150" s="18">
        <f t="shared" si="156"/>
        <v>0</v>
      </c>
      <c r="Q150" s="18">
        <f t="shared" si="156"/>
        <v>18125</v>
      </c>
      <c r="R150" s="18">
        <f t="shared" si="156"/>
        <v>3004.3</v>
      </c>
      <c r="S150" s="18">
        <f t="shared" si="156"/>
        <v>731</v>
      </c>
      <c r="T150" s="18">
        <f t="shared" si="156"/>
        <v>0</v>
      </c>
      <c r="U150" s="18">
        <f t="shared" si="156"/>
        <v>0</v>
      </c>
      <c r="V150" s="18">
        <f t="shared" si="156"/>
        <v>0</v>
      </c>
      <c r="W150" s="18">
        <f t="shared" si="156"/>
        <v>0</v>
      </c>
      <c r="X150" s="18">
        <f t="shared" si="156"/>
        <v>0</v>
      </c>
      <c r="Y150" s="18">
        <f t="shared" si="156"/>
        <v>443</v>
      </c>
      <c r="Z150" s="18">
        <f t="shared" si="156"/>
        <v>0</v>
      </c>
      <c r="AA150" s="18">
        <f t="shared" si="156"/>
        <v>0</v>
      </c>
      <c r="AB150" s="18">
        <f t="shared" si="156"/>
        <v>0</v>
      </c>
      <c r="AC150" s="18">
        <f t="shared" si="156"/>
        <v>0</v>
      </c>
      <c r="AD150" s="18">
        <f t="shared" si="156"/>
        <v>0</v>
      </c>
      <c r="AE150" s="18">
        <f t="shared" si="156"/>
        <v>0</v>
      </c>
      <c r="AF150" s="18">
        <f t="shared" si="156"/>
        <v>0</v>
      </c>
      <c r="AG150" s="18">
        <f t="shared" si="156"/>
        <v>0</v>
      </c>
      <c r="AH150" s="18">
        <f t="shared" si="156"/>
        <v>443.1</v>
      </c>
      <c r="AI150" s="18">
        <f t="shared" si="156"/>
        <v>0</v>
      </c>
      <c r="AJ150" s="18">
        <f t="shared" si="156"/>
        <v>0</v>
      </c>
      <c r="AK150" s="18">
        <f t="shared" si="156"/>
        <v>0</v>
      </c>
      <c r="AL150" s="18">
        <f t="shared" si="156"/>
        <v>0</v>
      </c>
      <c r="AM150" s="18">
        <f t="shared" si="156"/>
        <v>0</v>
      </c>
      <c r="AN150" s="18">
        <f t="shared" si="156"/>
        <v>0</v>
      </c>
      <c r="AO150" s="18">
        <f t="shared" si="156"/>
        <v>1987.1</v>
      </c>
      <c r="AP150" s="18">
        <f t="shared" si="156"/>
        <v>38802.699999999997</v>
      </c>
      <c r="AQ150" s="18">
        <f t="shared" si="156"/>
        <v>0</v>
      </c>
      <c r="AR150" s="18">
        <f t="shared" si="156"/>
        <v>0</v>
      </c>
      <c r="AS150" s="18">
        <f t="shared" si="156"/>
        <v>0</v>
      </c>
      <c r="AT150" s="18">
        <f t="shared" si="156"/>
        <v>0</v>
      </c>
      <c r="AU150" s="18">
        <f t="shared" si="156"/>
        <v>0</v>
      </c>
      <c r="AV150" s="18">
        <f t="shared" si="156"/>
        <v>0</v>
      </c>
      <c r="AW150" s="18">
        <f t="shared" si="156"/>
        <v>0</v>
      </c>
      <c r="AX150" s="18">
        <f t="shared" si="156"/>
        <v>0</v>
      </c>
      <c r="AY150" s="18">
        <f t="shared" si="156"/>
        <v>0</v>
      </c>
      <c r="AZ150" s="18">
        <f t="shared" si="156"/>
        <v>5749.7</v>
      </c>
      <c r="BA150" s="18">
        <f t="shared" si="156"/>
        <v>4242.7</v>
      </c>
      <c r="BB150" s="18">
        <f t="shared" si="156"/>
        <v>3334.6</v>
      </c>
      <c r="BC150" s="18">
        <f t="shared" si="156"/>
        <v>12157.9</v>
      </c>
      <c r="BD150" s="18">
        <f t="shared" si="156"/>
        <v>0</v>
      </c>
      <c r="BE150" s="18">
        <f t="shared" si="156"/>
        <v>0</v>
      </c>
      <c r="BF150" s="18">
        <f t="shared" si="156"/>
        <v>0</v>
      </c>
      <c r="BG150" s="18">
        <f t="shared" si="156"/>
        <v>419.3</v>
      </c>
      <c r="BH150" s="18">
        <f t="shared" si="156"/>
        <v>0</v>
      </c>
      <c r="BI150" s="18">
        <f t="shared" si="156"/>
        <v>0</v>
      </c>
      <c r="BJ150" s="18">
        <f t="shared" si="156"/>
        <v>0</v>
      </c>
      <c r="BK150" s="18">
        <f t="shared" si="156"/>
        <v>12094.3</v>
      </c>
      <c r="BL150" s="18">
        <f t="shared" si="156"/>
        <v>0</v>
      </c>
      <c r="BM150" s="18">
        <f t="shared" si="156"/>
        <v>0</v>
      </c>
      <c r="BN150" s="18">
        <f t="shared" si="156"/>
        <v>1442.1</v>
      </c>
      <c r="BO150" s="18">
        <f t="shared" ref="BO150:DZ150" si="157">ROUND(IF((AND((BO99&lt;=459),(BO135&lt;=BO18)))=TRUE(),0,IF((AND(BO146=0,BO148=0))=TRUE(),BO18*BO20,0)),1)</f>
        <v>586.1</v>
      </c>
      <c r="BP150" s="18">
        <f t="shared" si="157"/>
        <v>0</v>
      </c>
      <c r="BQ150" s="18">
        <f t="shared" si="157"/>
        <v>2761.2</v>
      </c>
      <c r="BR150" s="18">
        <f t="shared" si="157"/>
        <v>0</v>
      </c>
      <c r="BS150" s="18">
        <f t="shared" si="157"/>
        <v>511.8</v>
      </c>
      <c r="BT150" s="18">
        <f t="shared" si="157"/>
        <v>0</v>
      </c>
      <c r="BU150" s="18">
        <f t="shared" si="157"/>
        <v>0</v>
      </c>
      <c r="BV150" s="18">
        <f t="shared" si="157"/>
        <v>0</v>
      </c>
      <c r="BW150" s="18">
        <f t="shared" si="157"/>
        <v>0</v>
      </c>
      <c r="BX150" s="18">
        <f t="shared" si="157"/>
        <v>0</v>
      </c>
      <c r="BY150" s="18">
        <f t="shared" si="157"/>
        <v>207.9</v>
      </c>
      <c r="BZ150" s="18">
        <f t="shared" si="157"/>
        <v>0</v>
      </c>
      <c r="CA150" s="18">
        <f t="shared" si="157"/>
        <v>0</v>
      </c>
      <c r="CB150" s="18">
        <f t="shared" si="157"/>
        <v>0</v>
      </c>
      <c r="CC150" s="18">
        <f t="shared" si="157"/>
        <v>0</v>
      </c>
      <c r="CD150" s="18">
        <f t="shared" si="157"/>
        <v>0</v>
      </c>
      <c r="CE150" s="18">
        <f t="shared" si="157"/>
        <v>0</v>
      </c>
      <c r="CF150" s="18">
        <f t="shared" si="157"/>
        <v>0</v>
      </c>
      <c r="CG150" s="18">
        <f t="shared" si="157"/>
        <v>0</v>
      </c>
      <c r="CH150" s="18">
        <f t="shared" si="157"/>
        <v>0</v>
      </c>
      <c r="CI150" s="18">
        <f t="shared" si="157"/>
        <v>323.7</v>
      </c>
      <c r="CJ150" s="18">
        <f t="shared" si="157"/>
        <v>398.8</v>
      </c>
      <c r="CK150" s="18">
        <f t="shared" si="157"/>
        <v>0</v>
      </c>
      <c r="CL150" s="18">
        <f t="shared" si="157"/>
        <v>0</v>
      </c>
      <c r="CM150" s="18">
        <f t="shared" si="157"/>
        <v>306.5</v>
      </c>
      <c r="CN150" s="18">
        <f t="shared" si="157"/>
        <v>0</v>
      </c>
      <c r="CO150" s="18">
        <f t="shared" si="157"/>
        <v>0</v>
      </c>
      <c r="CP150" s="18">
        <f t="shared" si="157"/>
        <v>446.3</v>
      </c>
      <c r="CQ150" s="18">
        <f t="shared" si="157"/>
        <v>348.3</v>
      </c>
      <c r="CR150" s="18">
        <f t="shared" si="157"/>
        <v>0</v>
      </c>
      <c r="CS150" s="18">
        <f t="shared" si="157"/>
        <v>0</v>
      </c>
      <c r="CT150" s="18">
        <f t="shared" si="157"/>
        <v>0</v>
      </c>
      <c r="CU150" s="18">
        <f t="shared" si="157"/>
        <v>0</v>
      </c>
      <c r="CV150" s="18">
        <f t="shared" si="157"/>
        <v>0</v>
      </c>
      <c r="CW150" s="18">
        <f t="shared" si="157"/>
        <v>0</v>
      </c>
      <c r="CX150" s="18">
        <f t="shared" si="157"/>
        <v>211.5</v>
      </c>
      <c r="CY150" s="18">
        <f t="shared" si="157"/>
        <v>0</v>
      </c>
      <c r="CZ150" s="18">
        <f t="shared" si="157"/>
        <v>826.8</v>
      </c>
      <c r="DA150" s="18">
        <f t="shared" si="157"/>
        <v>0</v>
      </c>
      <c r="DB150" s="18">
        <f t="shared" si="157"/>
        <v>0</v>
      </c>
      <c r="DC150" s="18">
        <f t="shared" si="157"/>
        <v>0</v>
      </c>
      <c r="DD150" s="18">
        <f t="shared" si="157"/>
        <v>0</v>
      </c>
      <c r="DE150" s="18">
        <f t="shared" si="157"/>
        <v>0</v>
      </c>
      <c r="DF150" s="18">
        <f t="shared" si="157"/>
        <v>9525.2999999999993</v>
      </c>
      <c r="DG150" s="18">
        <f t="shared" si="157"/>
        <v>0</v>
      </c>
      <c r="DH150" s="18">
        <f t="shared" si="157"/>
        <v>832</v>
      </c>
      <c r="DI150" s="18">
        <f t="shared" si="157"/>
        <v>1152.0999999999999</v>
      </c>
      <c r="DJ150" s="18">
        <f t="shared" si="157"/>
        <v>300.10000000000002</v>
      </c>
      <c r="DK150" s="18">
        <f t="shared" si="157"/>
        <v>236.2</v>
      </c>
      <c r="DL150" s="18">
        <f t="shared" si="157"/>
        <v>2699.3</v>
      </c>
      <c r="DM150" s="18">
        <f t="shared" si="157"/>
        <v>0</v>
      </c>
      <c r="DN150" s="18">
        <f t="shared" si="157"/>
        <v>617.20000000000005</v>
      </c>
      <c r="DO150" s="18">
        <f t="shared" si="157"/>
        <v>1529.9</v>
      </c>
      <c r="DP150" s="18">
        <f t="shared" si="157"/>
        <v>0</v>
      </c>
      <c r="DQ150" s="18">
        <f t="shared" si="157"/>
        <v>0</v>
      </c>
      <c r="DR150" s="18">
        <f t="shared" si="157"/>
        <v>616.29999999999995</v>
      </c>
      <c r="DS150" s="18">
        <f t="shared" si="157"/>
        <v>273.2</v>
      </c>
      <c r="DT150" s="18">
        <f t="shared" si="157"/>
        <v>0</v>
      </c>
      <c r="DU150" s="18">
        <f t="shared" si="157"/>
        <v>0</v>
      </c>
      <c r="DV150" s="18">
        <f t="shared" si="157"/>
        <v>0</v>
      </c>
      <c r="DW150" s="18">
        <f t="shared" si="157"/>
        <v>0</v>
      </c>
      <c r="DX150" s="18">
        <f t="shared" si="157"/>
        <v>0</v>
      </c>
      <c r="DY150" s="18">
        <f t="shared" si="157"/>
        <v>0</v>
      </c>
      <c r="DZ150" s="18">
        <f t="shared" si="157"/>
        <v>0</v>
      </c>
      <c r="EA150" s="18">
        <f t="shared" ref="EA150:FX150" si="158">ROUND(IF((AND((EA99&lt;=459),(EA135&lt;=EA18)))=TRUE(),0,IF((AND(EA146=0,EA148=0))=TRUE(),EA18*EA20,0)),1)</f>
        <v>0</v>
      </c>
      <c r="EB150" s="18">
        <f t="shared" si="158"/>
        <v>253.4</v>
      </c>
      <c r="EC150" s="18">
        <f t="shared" si="158"/>
        <v>0</v>
      </c>
      <c r="ED150" s="18">
        <f t="shared" si="158"/>
        <v>0</v>
      </c>
      <c r="EE150" s="18">
        <f t="shared" si="158"/>
        <v>0</v>
      </c>
      <c r="EF150" s="18">
        <f t="shared" si="158"/>
        <v>630.9</v>
      </c>
      <c r="EG150" s="18">
        <f t="shared" si="158"/>
        <v>0</v>
      </c>
      <c r="EH150" s="18">
        <f t="shared" si="158"/>
        <v>0</v>
      </c>
      <c r="EI150" s="18">
        <f t="shared" si="158"/>
        <v>6442.8</v>
      </c>
      <c r="EJ150" s="18">
        <f t="shared" si="158"/>
        <v>4840.3</v>
      </c>
      <c r="EK150" s="18">
        <f t="shared" si="158"/>
        <v>0</v>
      </c>
      <c r="EL150" s="18">
        <f t="shared" si="158"/>
        <v>224.2</v>
      </c>
      <c r="EM150" s="18">
        <f t="shared" si="158"/>
        <v>0</v>
      </c>
      <c r="EN150" s="18">
        <f t="shared" si="158"/>
        <v>446.2</v>
      </c>
      <c r="EO150" s="18">
        <f t="shared" si="158"/>
        <v>0</v>
      </c>
      <c r="EP150" s="18">
        <f t="shared" si="158"/>
        <v>0</v>
      </c>
      <c r="EQ150" s="18">
        <f t="shared" si="158"/>
        <v>0</v>
      </c>
      <c r="ER150" s="18">
        <f t="shared" si="158"/>
        <v>0</v>
      </c>
      <c r="ES150" s="18">
        <f t="shared" si="158"/>
        <v>0</v>
      </c>
      <c r="ET150" s="18">
        <f t="shared" si="158"/>
        <v>0</v>
      </c>
      <c r="EU150" s="18">
        <f t="shared" si="158"/>
        <v>263.8</v>
      </c>
      <c r="EV150" s="18">
        <f t="shared" si="158"/>
        <v>0</v>
      </c>
      <c r="EW150" s="18">
        <f t="shared" si="158"/>
        <v>0</v>
      </c>
      <c r="EX150" s="18">
        <f t="shared" si="158"/>
        <v>0</v>
      </c>
      <c r="EY150" s="18">
        <f t="shared" si="158"/>
        <v>366.9</v>
      </c>
      <c r="EZ150" s="18">
        <f t="shared" si="158"/>
        <v>0</v>
      </c>
      <c r="FA150" s="18">
        <f t="shared" si="158"/>
        <v>0</v>
      </c>
      <c r="FB150" s="18">
        <f t="shared" si="158"/>
        <v>0</v>
      </c>
      <c r="FC150" s="18">
        <f t="shared" si="158"/>
        <v>0</v>
      </c>
      <c r="FD150" s="18">
        <f t="shared" si="158"/>
        <v>0</v>
      </c>
      <c r="FE150" s="18">
        <f t="shared" si="158"/>
        <v>0</v>
      </c>
      <c r="FF150" s="18">
        <f t="shared" si="158"/>
        <v>0</v>
      </c>
      <c r="FG150" s="18">
        <f t="shared" si="158"/>
        <v>0</v>
      </c>
      <c r="FH150" s="18">
        <f t="shared" si="158"/>
        <v>0</v>
      </c>
      <c r="FI150" s="18">
        <f t="shared" si="158"/>
        <v>781.1</v>
      </c>
      <c r="FJ150" s="18">
        <f t="shared" si="158"/>
        <v>0</v>
      </c>
      <c r="FK150" s="18">
        <f t="shared" si="158"/>
        <v>1210.8</v>
      </c>
      <c r="FL150" s="18">
        <f t="shared" si="158"/>
        <v>0</v>
      </c>
      <c r="FM150" s="18">
        <f t="shared" si="158"/>
        <v>0</v>
      </c>
      <c r="FN150" s="18">
        <f t="shared" si="158"/>
        <v>10514.7</v>
      </c>
      <c r="FO150" s="18">
        <f t="shared" si="158"/>
        <v>508.7</v>
      </c>
      <c r="FP150" s="18">
        <f t="shared" si="158"/>
        <v>1075.4000000000001</v>
      </c>
      <c r="FQ150" s="18">
        <f t="shared" si="158"/>
        <v>463.7</v>
      </c>
      <c r="FR150" s="18">
        <f t="shared" si="158"/>
        <v>0</v>
      </c>
      <c r="FS150" s="18">
        <f t="shared" si="158"/>
        <v>0</v>
      </c>
      <c r="FT150" s="18">
        <f t="shared" si="158"/>
        <v>0</v>
      </c>
      <c r="FU150" s="18">
        <f t="shared" si="158"/>
        <v>370.2</v>
      </c>
      <c r="FV150" s="18">
        <f t="shared" si="158"/>
        <v>372.4</v>
      </c>
      <c r="FW150" s="18">
        <f t="shared" si="158"/>
        <v>0</v>
      </c>
      <c r="FX150" s="18">
        <f t="shared" si="158"/>
        <v>0</v>
      </c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</row>
    <row r="151" spans="1:195" x14ac:dyDescent="0.35">
      <c r="A151" s="7"/>
      <c r="B151" s="7" t="s">
        <v>657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</row>
    <row r="152" spans="1:195" x14ac:dyDescent="0.35">
      <c r="A152" s="6" t="s">
        <v>658</v>
      </c>
      <c r="B152" s="7" t="s">
        <v>659</v>
      </c>
      <c r="C152" s="7">
        <f t="shared" ref="C152:BN152" si="159">ROUND(IF((AND((C99&lt;=459),(C135&lt;=C18)))=TRUE(),0,(C120*C137*C150)),2)</f>
        <v>3890813.85</v>
      </c>
      <c r="D152" s="7">
        <f t="shared" si="159"/>
        <v>22369643.629999999</v>
      </c>
      <c r="E152" s="7">
        <f t="shared" si="159"/>
        <v>3215056.91</v>
      </c>
      <c r="F152" s="7">
        <f t="shared" si="159"/>
        <v>13930351.800000001</v>
      </c>
      <c r="G152" s="7">
        <f t="shared" si="159"/>
        <v>0</v>
      </c>
      <c r="H152" s="7">
        <f t="shared" si="159"/>
        <v>0</v>
      </c>
      <c r="I152" s="7">
        <f t="shared" si="159"/>
        <v>4434800.5599999996</v>
      </c>
      <c r="J152" s="7">
        <f t="shared" si="159"/>
        <v>1150079.3400000001</v>
      </c>
      <c r="K152" s="7">
        <f t="shared" si="159"/>
        <v>0</v>
      </c>
      <c r="L152" s="7">
        <f t="shared" si="159"/>
        <v>1294573.82</v>
      </c>
      <c r="M152" s="7">
        <f t="shared" si="159"/>
        <v>592186.18000000005</v>
      </c>
      <c r="N152" s="7">
        <f t="shared" si="159"/>
        <v>0</v>
      </c>
      <c r="O152" s="7">
        <f t="shared" si="159"/>
        <v>0</v>
      </c>
      <c r="P152" s="7">
        <f t="shared" si="159"/>
        <v>0</v>
      </c>
      <c r="Q152" s="7">
        <f t="shared" si="159"/>
        <v>23230338.460000001</v>
      </c>
      <c r="R152" s="7">
        <f t="shared" si="159"/>
        <v>3754939.65</v>
      </c>
      <c r="S152" s="7">
        <f t="shared" si="159"/>
        <v>941129.8</v>
      </c>
      <c r="T152" s="7">
        <f t="shared" si="159"/>
        <v>0</v>
      </c>
      <c r="U152" s="7">
        <f t="shared" si="159"/>
        <v>0</v>
      </c>
      <c r="V152" s="7">
        <f t="shared" si="159"/>
        <v>0</v>
      </c>
      <c r="W152" s="7">
        <f t="shared" si="159"/>
        <v>0</v>
      </c>
      <c r="X152" s="7">
        <f t="shared" si="159"/>
        <v>0</v>
      </c>
      <c r="Y152" s="7">
        <f t="shared" si="159"/>
        <v>544903.77</v>
      </c>
      <c r="Z152" s="7">
        <f t="shared" si="159"/>
        <v>0</v>
      </c>
      <c r="AA152" s="7">
        <f t="shared" si="159"/>
        <v>0</v>
      </c>
      <c r="AB152" s="7">
        <f t="shared" si="159"/>
        <v>0</v>
      </c>
      <c r="AC152" s="7">
        <f t="shared" si="159"/>
        <v>0</v>
      </c>
      <c r="AD152" s="7">
        <f t="shared" si="159"/>
        <v>0</v>
      </c>
      <c r="AE152" s="7">
        <f t="shared" si="159"/>
        <v>0</v>
      </c>
      <c r="AF152" s="7">
        <f t="shared" si="159"/>
        <v>0</v>
      </c>
      <c r="AG152" s="7">
        <f t="shared" si="159"/>
        <v>0</v>
      </c>
      <c r="AH152" s="7">
        <f t="shared" si="159"/>
        <v>559006.25</v>
      </c>
      <c r="AI152" s="7">
        <f t="shared" si="159"/>
        <v>0</v>
      </c>
      <c r="AJ152" s="7">
        <f t="shared" si="159"/>
        <v>0</v>
      </c>
      <c r="AK152" s="7">
        <f t="shared" si="159"/>
        <v>0</v>
      </c>
      <c r="AL152" s="7">
        <f t="shared" si="159"/>
        <v>0</v>
      </c>
      <c r="AM152" s="7">
        <f t="shared" si="159"/>
        <v>0</v>
      </c>
      <c r="AN152" s="7">
        <f t="shared" si="159"/>
        <v>0</v>
      </c>
      <c r="AO152" s="7">
        <f t="shared" si="159"/>
        <v>2446971.56</v>
      </c>
      <c r="AP152" s="7">
        <f t="shared" si="159"/>
        <v>49769272.640000001</v>
      </c>
      <c r="AQ152" s="7">
        <f t="shared" si="159"/>
        <v>0</v>
      </c>
      <c r="AR152" s="7">
        <f t="shared" si="159"/>
        <v>0</v>
      </c>
      <c r="AS152" s="7">
        <f t="shared" si="159"/>
        <v>0</v>
      </c>
      <c r="AT152" s="7">
        <f t="shared" si="159"/>
        <v>0</v>
      </c>
      <c r="AU152" s="7">
        <f t="shared" si="159"/>
        <v>0</v>
      </c>
      <c r="AV152" s="7">
        <f t="shared" si="159"/>
        <v>0</v>
      </c>
      <c r="AW152" s="7">
        <f t="shared" si="159"/>
        <v>0</v>
      </c>
      <c r="AX152" s="7">
        <f t="shared" si="159"/>
        <v>0</v>
      </c>
      <c r="AY152" s="7">
        <f t="shared" si="159"/>
        <v>0</v>
      </c>
      <c r="AZ152" s="7">
        <f t="shared" si="159"/>
        <v>7157980.96</v>
      </c>
      <c r="BA152" s="7">
        <f t="shared" si="159"/>
        <v>5164778.47</v>
      </c>
      <c r="BB152" s="7">
        <f t="shared" si="159"/>
        <v>4089348.45</v>
      </c>
      <c r="BC152" s="7">
        <f t="shared" si="159"/>
        <v>15156524.970000001</v>
      </c>
      <c r="BD152" s="7">
        <f t="shared" si="159"/>
        <v>0</v>
      </c>
      <c r="BE152" s="7">
        <f t="shared" si="159"/>
        <v>0</v>
      </c>
      <c r="BF152" s="7">
        <f t="shared" si="159"/>
        <v>0</v>
      </c>
      <c r="BG152" s="7">
        <f t="shared" si="159"/>
        <v>571310.76</v>
      </c>
      <c r="BH152" s="7">
        <f t="shared" si="159"/>
        <v>0</v>
      </c>
      <c r="BI152" s="7">
        <f t="shared" si="159"/>
        <v>0</v>
      </c>
      <c r="BJ152" s="7">
        <f t="shared" si="159"/>
        <v>0</v>
      </c>
      <c r="BK152" s="7">
        <f t="shared" si="159"/>
        <v>15110256.359999999</v>
      </c>
      <c r="BL152" s="7">
        <f t="shared" si="159"/>
        <v>0</v>
      </c>
      <c r="BM152" s="7">
        <f t="shared" si="159"/>
        <v>0</v>
      </c>
      <c r="BN152" s="7">
        <f t="shared" si="159"/>
        <v>1736263.51</v>
      </c>
      <c r="BO152" s="7">
        <f t="shared" ref="BO152:DZ152" si="160">ROUND(IF((AND((BO99&lt;=459),(BO135&lt;=BO18)))=TRUE(),0,(BO120*BO137*BO150)),2)</f>
        <v>739508.79</v>
      </c>
      <c r="BP152" s="7">
        <f t="shared" si="160"/>
        <v>0</v>
      </c>
      <c r="BQ152" s="7">
        <f t="shared" si="160"/>
        <v>3688342.42</v>
      </c>
      <c r="BR152" s="7">
        <f t="shared" si="160"/>
        <v>0</v>
      </c>
      <c r="BS152" s="7">
        <f t="shared" si="160"/>
        <v>688143.01</v>
      </c>
      <c r="BT152" s="7">
        <f t="shared" si="160"/>
        <v>0</v>
      </c>
      <c r="BU152" s="7">
        <f t="shared" si="160"/>
        <v>0</v>
      </c>
      <c r="BV152" s="7">
        <f t="shared" si="160"/>
        <v>0</v>
      </c>
      <c r="BW152" s="7">
        <f t="shared" si="160"/>
        <v>0</v>
      </c>
      <c r="BX152" s="7">
        <f t="shared" si="160"/>
        <v>0</v>
      </c>
      <c r="BY152" s="7">
        <f t="shared" si="160"/>
        <v>299896.87</v>
      </c>
      <c r="BZ152" s="7">
        <f t="shared" si="160"/>
        <v>0</v>
      </c>
      <c r="CA152" s="7">
        <f t="shared" si="160"/>
        <v>0</v>
      </c>
      <c r="CB152" s="7">
        <f t="shared" si="160"/>
        <v>0</v>
      </c>
      <c r="CC152" s="7">
        <f t="shared" si="160"/>
        <v>0</v>
      </c>
      <c r="CD152" s="7">
        <f t="shared" si="160"/>
        <v>0</v>
      </c>
      <c r="CE152" s="7">
        <f t="shared" si="160"/>
        <v>0</v>
      </c>
      <c r="CF152" s="7">
        <f t="shared" si="160"/>
        <v>0</v>
      </c>
      <c r="CG152" s="7">
        <f t="shared" si="160"/>
        <v>0</v>
      </c>
      <c r="CH152" s="7">
        <f t="shared" si="160"/>
        <v>0</v>
      </c>
      <c r="CI152" s="7">
        <f t="shared" si="160"/>
        <v>418031.4</v>
      </c>
      <c r="CJ152" s="7">
        <f t="shared" si="160"/>
        <v>540129.41</v>
      </c>
      <c r="CK152" s="7">
        <f t="shared" si="160"/>
        <v>0</v>
      </c>
      <c r="CL152" s="7">
        <f t="shared" si="160"/>
        <v>0</v>
      </c>
      <c r="CM152" s="7">
        <f t="shared" si="160"/>
        <v>438687.67</v>
      </c>
      <c r="CN152" s="7">
        <f t="shared" si="160"/>
        <v>0</v>
      </c>
      <c r="CO152" s="7">
        <f t="shared" si="160"/>
        <v>0</v>
      </c>
      <c r="CP152" s="7">
        <f t="shared" si="160"/>
        <v>612618.96</v>
      </c>
      <c r="CQ152" s="7">
        <f t="shared" si="160"/>
        <v>473211.97</v>
      </c>
      <c r="CR152" s="7">
        <f t="shared" si="160"/>
        <v>0</v>
      </c>
      <c r="CS152" s="7">
        <f t="shared" si="160"/>
        <v>0</v>
      </c>
      <c r="CT152" s="7">
        <f t="shared" si="160"/>
        <v>0</v>
      </c>
      <c r="CU152" s="7">
        <f t="shared" si="160"/>
        <v>0</v>
      </c>
      <c r="CV152" s="7">
        <f t="shared" si="160"/>
        <v>0</v>
      </c>
      <c r="CW152" s="7">
        <f t="shared" si="160"/>
        <v>0</v>
      </c>
      <c r="CX152" s="7">
        <f t="shared" si="160"/>
        <v>298854.53999999998</v>
      </c>
      <c r="CY152" s="7">
        <f t="shared" si="160"/>
        <v>0</v>
      </c>
      <c r="CZ152" s="7">
        <f t="shared" si="160"/>
        <v>1034188.8</v>
      </c>
      <c r="DA152" s="7">
        <f t="shared" si="160"/>
        <v>0</v>
      </c>
      <c r="DB152" s="7">
        <f t="shared" si="160"/>
        <v>0</v>
      </c>
      <c r="DC152" s="7">
        <f t="shared" si="160"/>
        <v>0</v>
      </c>
      <c r="DD152" s="7">
        <f t="shared" si="160"/>
        <v>0</v>
      </c>
      <c r="DE152" s="7">
        <f t="shared" si="160"/>
        <v>0</v>
      </c>
      <c r="DF152" s="7">
        <f t="shared" si="160"/>
        <v>11309738.470000001</v>
      </c>
      <c r="DG152" s="7">
        <f t="shared" si="160"/>
        <v>0</v>
      </c>
      <c r="DH152" s="7">
        <f t="shared" si="160"/>
        <v>1020183.01</v>
      </c>
      <c r="DI152" s="7">
        <f t="shared" si="160"/>
        <v>1393081.29</v>
      </c>
      <c r="DJ152" s="7">
        <f t="shared" si="160"/>
        <v>416112.02</v>
      </c>
      <c r="DK152" s="7">
        <f t="shared" si="160"/>
        <v>332221.19</v>
      </c>
      <c r="DL152" s="7">
        <f t="shared" si="160"/>
        <v>3397575.61</v>
      </c>
      <c r="DM152" s="7">
        <f t="shared" si="160"/>
        <v>0</v>
      </c>
      <c r="DN152" s="7">
        <f t="shared" si="160"/>
        <v>807213.1</v>
      </c>
      <c r="DO152" s="7">
        <f t="shared" si="160"/>
        <v>1897106.34</v>
      </c>
      <c r="DP152" s="7">
        <f t="shared" si="160"/>
        <v>0</v>
      </c>
      <c r="DQ152" s="7">
        <f t="shared" si="160"/>
        <v>0</v>
      </c>
      <c r="DR152" s="7">
        <f t="shared" si="160"/>
        <v>779159.27</v>
      </c>
      <c r="DS152" s="7">
        <f t="shared" si="160"/>
        <v>371616.89</v>
      </c>
      <c r="DT152" s="7">
        <f t="shared" si="160"/>
        <v>0</v>
      </c>
      <c r="DU152" s="7">
        <f t="shared" si="160"/>
        <v>0</v>
      </c>
      <c r="DV152" s="7">
        <f t="shared" si="160"/>
        <v>0</v>
      </c>
      <c r="DW152" s="7">
        <f t="shared" si="160"/>
        <v>0</v>
      </c>
      <c r="DX152" s="7">
        <f t="shared" si="160"/>
        <v>0</v>
      </c>
      <c r="DY152" s="7">
        <f t="shared" si="160"/>
        <v>0</v>
      </c>
      <c r="DZ152" s="7">
        <f t="shared" si="160"/>
        <v>0</v>
      </c>
      <c r="EA152" s="7">
        <f t="shared" ref="EA152:FX152" si="161">ROUND(IF((AND((EA99&lt;=459),(EA135&lt;=EA18)))=TRUE(),0,(EA120*EA137*EA150)),2)</f>
        <v>0</v>
      </c>
      <c r="EB152" s="7">
        <f t="shared" si="161"/>
        <v>344820.05</v>
      </c>
      <c r="EC152" s="7">
        <f t="shared" si="161"/>
        <v>0</v>
      </c>
      <c r="ED152" s="7">
        <f t="shared" si="161"/>
        <v>0</v>
      </c>
      <c r="EE152" s="7">
        <f t="shared" si="161"/>
        <v>0</v>
      </c>
      <c r="EF152" s="7">
        <f t="shared" si="161"/>
        <v>788842.03</v>
      </c>
      <c r="EG152" s="7">
        <f t="shared" si="161"/>
        <v>0</v>
      </c>
      <c r="EH152" s="7">
        <f t="shared" si="161"/>
        <v>0</v>
      </c>
      <c r="EI152" s="7">
        <f t="shared" si="161"/>
        <v>7830435.4900000002</v>
      </c>
      <c r="EJ152" s="7">
        <f t="shared" si="161"/>
        <v>5825538.1200000001</v>
      </c>
      <c r="EK152" s="7">
        <f t="shared" si="161"/>
        <v>0</v>
      </c>
      <c r="EL152" s="7">
        <f t="shared" si="161"/>
        <v>306851.39</v>
      </c>
      <c r="EM152" s="7">
        <f t="shared" si="161"/>
        <v>0</v>
      </c>
      <c r="EN152" s="7">
        <f t="shared" si="161"/>
        <v>567869.53</v>
      </c>
      <c r="EO152" s="7">
        <f t="shared" si="161"/>
        <v>0</v>
      </c>
      <c r="EP152" s="7">
        <f t="shared" si="161"/>
        <v>0</v>
      </c>
      <c r="EQ152" s="7">
        <f t="shared" si="161"/>
        <v>0</v>
      </c>
      <c r="ER152" s="7">
        <f t="shared" si="161"/>
        <v>0</v>
      </c>
      <c r="ES152" s="7">
        <f t="shared" si="161"/>
        <v>0</v>
      </c>
      <c r="ET152" s="7">
        <f t="shared" si="161"/>
        <v>0</v>
      </c>
      <c r="EU152" s="7">
        <f t="shared" si="161"/>
        <v>351615.72</v>
      </c>
      <c r="EV152" s="7">
        <f t="shared" si="161"/>
        <v>0</v>
      </c>
      <c r="EW152" s="7">
        <f t="shared" si="161"/>
        <v>0</v>
      </c>
      <c r="EX152" s="7">
        <f t="shared" si="161"/>
        <v>0</v>
      </c>
      <c r="EY152" s="7">
        <f t="shared" si="161"/>
        <v>481503.1</v>
      </c>
      <c r="EZ152" s="7">
        <f t="shared" si="161"/>
        <v>0</v>
      </c>
      <c r="FA152" s="7">
        <f t="shared" si="161"/>
        <v>0</v>
      </c>
      <c r="FB152" s="7">
        <f t="shared" si="161"/>
        <v>0</v>
      </c>
      <c r="FC152" s="7">
        <f t="shared" si="161"/>
        <v>0</v>
      </c>
      <c r="FD152" s="7">
        <f t="shared" si="161"/>
        <v>0</v>
      </c>
      <c r="FE152" s="7">
        <f t="shared" si="161"/>
        <v>0</v>
      </c>
      <c r="FF152" s="7">
        <f t="shared" si="161"/>
        <v>0</v>
      </c>
      <c r="FG152" s="7">
        <f t="shared" si="161"/>
        <v>0</v>
      </c>
      <c r="FH152" s="7">
        <f t="shared" si="161"/>
        <v>0</v>
      </c>
      <c r="FI152" s="7">
        <f t="shared" si="161"/>
        <v>993165.03</v>
      </c>
      <c r="FJ152" s="7">
        <f t="shared" si="161"/>
        <v>0</v>
      </c>
      <c r="FK152" s="7">
        <f t="shared" si="161"/>
        <v>1505045.49</v>
      </c>
      <c r="FL152" s="7">
        <f t="shared" si="161"/>
        <v>0</v>
      </c>
      <c r="FM152" s="7">
        <f t="shared" si="161"/>
        <v>0</v>
      </c>
      <c r="FN152" s="7">
        <f t="shared" si="161"/>
        <v>12872702.76</v>
      </c>
      <c r="FO152" s="7">
        <f t="shared" si="161"/>
        <v>666178.51</v>
      </c>
      <c r="FP152" s="7">
        <f t="shared" si="161"/>
        <v>1361097.56</v>
      </c>
      <c r="FQ152" s="7">
        <f t="shared" si="161"/>
        <v>609201.18999999994</v>
      </c>
      <c r="FR152" s="7">
        <f t="shared" si="161"/>
        <v>0</v>
      </c>
      <c r="FS152" s="7">
        <f t="shared" si="161"/>
        <v>0</v>
      </c>
      <c r="FT152" s="7">
        <f t="shared" si="161"/>
        <v>0</v>
      </c>
      <c r="FU152" s="7">
        <f t="shared" si="161"/>
        <v>511588.85</v>
      </c>
      <c r="FV152" s="7">
        <f t="shared" si="161"/>
        <v>499455.4</v>
      </c>
      <c r="FW152" s="7">
        <f t="shared" si="161"/>
        <v>0</v>
      </c>
      <c r="FX152" s="7">
        <f t="shared" si="161"/>
        <v>0</v>
      </c>
      <c r="FY152" s="18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</row>
    <row r="153" spans="1:195" x14ac:dyDescent="0.35">
      <c r="A153" s="7"/>
      <c r="B153" s="7" t="s">
        <v>660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</row>
    <row r="154" spans="1:195" x14ac:dyDescent="0.35">
      <c r="A154" s="6" t="s">
        <v>661</v>
      </c>
      <c r="B154" s="7" t="s">
        <v>662</v>
      </c>
      <c r="C154" s="7">
        <f t="shared" ref="C154:BN154" si="162">ROUND(IF((AND((C99&lt;=459),(C135&lt;=C18)))=TRUE(),0,IF(C152=0,0,C120*C144*(C133-C150))),2)</f>
        <v>4562932.32</v>
      </c>
      <c r="D154" s="7">
        <f t="shared" si="162"/>
        <v>2689790.99</v>
      </c>
      <c r="E154" s="7">
        <f t="shared" si="162"/>
        <v>5600945.1500000004</v>
      </c>
      <c r="F154" s="7">
        <f t="shared" si="162"/>
        <v>1185827.01</v>
      </c>
      <c r="G154" s="7">
        <f t="shared" si="162"/>
        <v>0</v>
      </c>
      <c r="H154" s="7">
        <f t="shared" si="162"/>
        <v>0</v>
      </c>
      <c r="I154" s="7">
        <f t="shared" si="162"/>
        <v>6594606.0700000003</v>
      </c>
      <c r="J154" s="7">
        <f t="shared" si="162"/>
        <v>1196025.75</v>
      </c>
      <c r="K154" s="7">
        <f t="shared" si="162"/>
        <v>0</v>
      </c>
      <c r="L154" s="7">
        <f t="shared" si="162"/>
        <v>930953.95</v>
      </c>
      <c r="M154" s="7">
        <f t="shared" si="162"/>
        <v>1138512.1299999999</v>
      </c>
      <c r="N154" s="7">
        <f t="shared" si="162"/>
        <v>0</v>
      </c>
      <c r="O154" s="7">
        <f t="shared" si="162"/>
        <v>0</v>
      </c>
      <c r="P154" s="7">
        <f t="shared" si="162"/>
        <v>0</v>
      </c>
      <c r="Q154" s="7">
        <f t="shared" si="162"/>
        <v>30931953.670000002</v>
      </c>
      <c r="R154" s="7">
        <f t="shared" si="162"/>
        <v>764761.33</v>
      </c>
      <c r="S154" s="7">
        <f t="shared" si="162"/>
        <v>421050.01</v>
      </c>
      <c r="T154" s="7">
        <f t="shared" si="162"/>
        <v>0</v>
      </c>
      <c r="U154" s="7">
        <f t="shared" si="162"/>
        <v>0</v>
      </c>
      <c r="V154" s="7">
        <f t="shared" si="162"/>
        <v>0</v>
      </c>
      <c r="W154" s="7">
        <f t="shared" si="162"/>
        <v>0</v>
      </c>
      <c r="X154" s="7">
        <f t="shared" si="162"/>
        <v>0</v>
      </c>
      <c r="Y154" s="7">
        <f t="shared" si="162"/>
        <v>782952.3</v>
      </c>
      <c r="Z154" s="7">
        <f t="shared" si="162"/>
        <v>0</v>
      </c>
      <c r="AA154" s="7">
        <f t="shared" si="162"/>
        <v>0</v>
      </c>
      <c r="AB154" s="7">
        <f t="shared" si="162"/>
        <v>0</v>
      </c>
      <c r="AC154" s="7">
        <f t="shared" si="162"/>
        <v>0</v>
      </c>
      <c r="AD154" s="7">
        <f t="shared" si="162"/>
        <v>0</v>
      </c>
      <c r="AE154" s="7">
        <f t="shared" si="162"/>
        <v>0</v>
      </c>
      <c r="AF154" s="7">
        <f t="shared" si="162"/>
        <v>0</v>
      </c>
      <c r="AG154" s="7">
        <f t="shared" si="162"/>
        <v>0</v>
      </c>
      <c r="AH154" s="7">
        <f t="shared" si="162"/>
        <v>379395.06</v>
      </c>
      <c r="AI154" s="7">
        <f t="shared" si="162"/>
        <v>0</v>
      </c>
      <c r="AJ154" s="7">
        <f t="shared" si="162"/>
        <v>0</v>
      </c>
      <c r="AK154" s="7">
        <f t="shared" si="162"/>
        <v>0</v>
      </c>
      <c r="AL154" s="7">
        <f t="shared" si="162"/>
        <v>0</v>
      </c>
      <c r="AM154" s="7">
        <f t="shared" si="162"/>
        <v>0</v>
      </c>
      <c r="AN154" s="7">
        <f t="shared" si="162"/>
        <v>0</v>
      </c>
      <c r="AO154" s="7">
        <f t="shared" si="162"/>
        <v>1198230.42</v>
      </c>
      <c r="AP154" s="7">
        <f t="shared" si="162"/>
        <v>26480045.66</v>
      </c>
      <c r="AQ154" s="7">
        <f t="shared" si="162"/>
        <v>0</v>
      </c>
      <c r="AR154" s="7">
        <f t="shared" si="162"/>
        <v>0</v>
      </c>
      <c r="AS154" s="7">
        <f t="shared" si="162"/>
        <v>0</v>
      </c>
      <c r="AT154" s="7">
        <f t="shared" si="162"/>
        <v>0</v>
      </c>
      <c r="AU154" s="7">
        <f t="shared" si="162"/>
        <v>0</v>
      </c>
      <c r="AV154" s="7">
        <f t="shared" si="162"/>
        <v>0</v>
      </c>
      <c r="AW154" s="7">
        <f t="shared" si="162"/>
        <v>0</v>
      </c>
      <c r="AX154" s="7">
        <f t="shared" si="162"/>
        <v>0</v>
      </c>
      <c r="AY154" s="7">
        <f t="shared" si="162"/>
        <v>0</v>
      </c>
      <c r="AZ154" s="7">
        <f t="shared" si="162"/>
        <v>5778559.4199999999</v>
      </c>
      <c r="BA154" s="7">
        <f t="shared" si="162"/>
        <v>780620.84</v>
      </c>
      <c r="BB154" s="7">
        <f t="shared" si="162"/>
        <v>835569.23</v>
      </c>
      <c r="BC154" s="7">
        <f t="shared" si="162"/>
        <v>5733304.9299999997</v>
      </c>
      <c r="BD154" s="7">
        <f t="shared" si="162"/>
        <v>0</v>
      </c>
      <c r="BE154" s="7">
        <f t="shared" si="162"/>
        <v>0</v>
      </c>
      <c r="BF154" s="7">
        <f t="shared" si="162"/>
        <v>0</v>
      </c>
      <c r="BG154" s="7">
        <f t="shared" si="162"/>
        <v>305706.55</v>
      </c>
      <c r="BH154" s="7">
        <f t="shared" si="162"/>
        <v>0</v>
      </c>
      <c r="BI154" s="7">
        <f t="shared" si="162"/>
        <v>0</v>
      </c>
      <c r="BJ154" s="7">
        <f t="shared" si="162"/>
        <v>0</v>
      </c>
      <c r="BK154" s="7">
        <f t="shared" si="162"/>
        <v>989453.2</v>
      </c>
      <c r="BL154" s="7">
        <f t="shared" si="162"/>
        <v>0</v>
      </c>
      <c r="BM154" s="7">
        <f t="shared" si="162"/>
        <v>0</v>
      </c>
      <c r="BN154" s="7">
        <f t="shared" si="162"/>
        <v>904578.72</v>
      </c>
      <c r="BO154" s="7">
        <f t="shared" ref="BO154:DZ154" si="163">ROUND(IF((AND((BO99&lt;=459),(BO135&lt;=BO18)))=TRUE(),0,IF(BO152=0,0,BO120*BO144*(BO133-BO150))),2)</f>
        <v>219286.67</v>
      </c>
      <c r="BP154" s="7">
        <f t="shared" si="163"/>
        <v>0</v>
      </c>
      <c r="BQ154" s="7">
        <f t="shared" si="163"/>
        <v>438802.15</v>
      </c>
      <c r="BR154" s="7">
        <f t="shared" si="163"/>
        <v>0</v>
      </c>
      <c r="BS154" s="7">
        <f t="shared" si="163"/>
        <v>567203.57999999996</v>
      </c>
      <c r="BT154" s="7">
        <f t="shared" si="163"/>
        <v>0</v>
      </c>
      <c r="BU154" s="7">
        <f t="shared" si="163"/>
        <v>0</v>
      </c>
      <c r="BV154" s="7">
        <f t="shared" si="163"/>
        <v>0</v>
      </c>
      <c r="BW154" s="7">
        <f t="shared" si="163"/>
        <v>0</v>
      </c>
      <c r="BX154" s="7">
        <f t="shared" si="163"/>
        <v>0</v>
      </c>
      <c r="BY154" s="7">
        <f t="shared" si="163"/>
        <v>475591.62</v>
      </c>
      <c r="BZ154" s="7">
        <f t="shared" si="163"/>
        <v>0</v>
      </c>
      <c r="CA154" s="7">
        <f t="shared" si="163"/>
        <v>0</v>
      </c>
      <c r="CB154" s="7">
        <f t="shared" si="163"/>
        <v>0</v>
      </c>
      <c r="CC154" s="7">
        <f t="shared" si="163"/>
        <v>0</v>
      </c>
      <c r="CD154" s="7">
        <f t="shared" si="163"/>
        <v>0</v>
      </c>
      <c r="CE154" s="7">
        <f t="shared" si="163"/>
        <v>0</v>
      </c>
      <c r="CF154" s="7">
        <f t="shared" si="163"/>
        <v>0</v>
      </c>
      <c r="CG154" s="7">
        <f t="shared" si="163"/>
        <v>0</v>
      </c>
      <c r="CH154" s="7">
        <f t="shared" si="163"/>
        <v>0</v>
      </c>
      <c r="CI154" s="7">
        <f t="shared" si="163"/>
        <v>275366.94</v>
      </c>
      <c r="CJ154" s="7">
        <f t="shared" si="163"/>
        <v>109466.72</v>
      </c>
      <c r="CK154" s="7">
        <f t="shared" si="163"/>
        <v>0</v>
      </c>
      <c r="CL154" s="7">
        <f t="shared" si="163"/>
        <v>0</v>
      </c>
      <c r="CM154" s="7">
        <f t="shared" si="163"/>
        <v>230794.09</v>
      </c>
      <c r="CN154" s="7">
        <f t="shared" si="163"/>
        <v>0</v>
      </c>
      <c r="CO154" s="7">
        <f t="shared" si="163"/>
        <v>0</v>
      </c>
      <c r="CP154" s="7">
        <f t="shared" si="163"/>
        <v>46990.79</v>
      </c>
      <c r="CQ154" s="7">
        <f t="shared" si="163"/>
        <v>740915.03</v>
      </c>
      <c r="CR154" s="7">
        <f t="shared" si="163"/>
        <v>0</v>
      </c>
      <c r="CS154" s="7">
        <f t="shared" si="163"/>
        <v>0</v>
      </c>
      <c r="CT154" s="7">
        <f t="shared" si="163"/>
        <v>0</v>
      </c>
      <c r="CU154" s="7">
        <f t="shared" si="163"/>
        <v>0</v>
      </c>
      <c r="CV154" s="7">
        <f t="shared" si="163"/>
        <v>0</v>
      </c>
      <c r="CW154" s="7">
        <f t="shared" si="163"/>
        <v>0</v>
      </c>
      <c r="CX154" s="7">
        <f t="shared" si="163"/>
        <v>53484.72</v>
      </c>
      <c r="CY154" s="7">
        <f t="shared" si="163"/>
        <v>0</v>
      </c>
      <c r="CZ154" s="7">
        <f t="shared" si="163"/>
        <v>455739.47</v>
      </c>
      <c r="DA154" s="7">
        <f t="shared" si="163"/>
        <v>0</v>
      </c>
      <c r="DB154" s="7">
        <f t="shared" si="163"/>
        <v>0</v>
      </c>
      <c r="DC154" s="7">
        <f t="shared" si="163"/>
        <v>0</v>
      </c>
      <c r="DD154" s="7">
        <f t="shared" si="163"/>
        <v>0</v>
      </c>
      <c r="DE154" s="7">
        <f t="shared" si="163"/>
        <v>0</v>
      </c>
      <c r="DF154" s="7">
        <f t="shared" si="163"/>
        <v>2033354.51</v>
      </c>
      <c r="DG154" s="7">
        <f t="shared" si="163"/>
        <v>0</v>
      </c>
      <c r="DH154" s="7">
        <f t="shared" si="163"/>
        <v>434795.07</v>
      </c>
      <c r="DI154" s="7">
        <f t="shared" si="163"/>
        <v>753155.66</v>
      </c>
      <c r="DJ154" s="7">
        <f t="shared" si="163"/>
        <v>30399.33</v>
      </c>
      <c r="DK154" s="7">
        <f t="shared" si="163"/>
        <v>81011.149999999994</v>
      </c>
      <c r="DL154" s="7">
        <f t="shared" si="163"/>
        <v>1357015.19</v>
      </c>
      <c r="DM154" s="7">
        <f t="shared" si="163"/>
        <v>0</v>
      </c>
      <c r="DN154" s="7">
        <f t="shared" si="163"/>
        <v>558398.03</v>
      </c>
      <c r="DO154" s="7">
        <f t="shared" si="163"/>
        <v>1318170.94</v>
      </c>
      <c r="DP154" s="7">
        <f t="shared" si="163"/>
        <v>0</v>
      </c>
      <c r="DQ154" s="7">
        <f t="shared" si="163"/>
        <v>0</v>
      </c>
      <c r="DR154" s="7">
        <f t="shared" si="163"/>
        <v>1061250.51</v>
      </c>
      <c r="DS154" s="7">
        <f t="shared" si="163"/>
        <v>545893.93000000005</v>
      </c>
      <c r="DT154" s="7">
        <f t="shared" si="163"/>
        <v>0</v>
      </c>
      <c r="DU154" s="7">
        <f t="shared" si="163"/>
        <v>0</v>
      </c>
      <c r="DV154" s="7">
        <f t="shared" si="163"/>
        <v>0</v>
      </c>
      <c r="DW154" s="7">
        <f t="shared" si="163"/>
        <v>0</v>
      </c>
      <c r="DX154" s="7">
        <f t="shared" si="163"/>
        <v>0</v>
      </c>
      <c r="DY154" s="7">
        <f t="shared" si="163"/>
        <v>0</v>
      </c>
      <c r="DZ154" s="7">
        <f t="shared" si="163"/>
        <v>0</v>
      </c>
      <c r="EA154" s="7">
        <f t="shared" ref="EA154:FX154" si="164">ROUND(IF((AND((EA99&lt;=459),(EA135&lt;=EA18)))=TRUE(),0,IF(EA152=0,0,EA120*EA144*(EA133-EA150))),2)</f>
        <v>0</v>
      </c>
      <c r="EB154" s="7">
        <f t="shared" si="164"/>
        <v>229625.12</v>
      </c>
      <c r="EC154" s="7">
        <f t="shared" si="164"/>
        <v>0</v>
      </c>
      <c r="ED154" s="7">
        <f t="shared" si="164"/>
        <v>0</v>
      </c>
      <c r="EE154" s="7">
        <f t="shared" si="164"/>
        <v>0</v>
      </c>
      <c r="EF154" s="7">
        <f t="shared" si="164"/>
        <v>914653.1</v>
      </c>
      <c r="EG154" s="7">
        <f t="shared" si="164"/>
        <v>0</v>
      </c>
      <c r="EH154" s="7">
        <f t="shared" si="164"/>
        <v>0</v>
      </c>
      <c r="EI154" s="7">
        <f t="shared" si="164"/>
        <v>12750563.18</v>
      </c>
      <c r="EJ154" s="7">
        <f t="shared" si="164"/>
        <v>1134981.5900000001</v>
      </c>
      <c r="EK154" s="7">
        <f t="shared" si="164"/>
        <v>0</v>
      </c>
      <c r="EL154" s="7">
        <f t="shared" si="164"/>
        <v>30269.98</v>
      </c>
      <c r="EM154" s="7">
        <f t="shared" si="164"/>
        <v>0</v>
      </c>
      <c r="EN154" s="7">
        <f t="shared" si="164"/>
        <v>541078.99</v>
      </c>
      <c r="EO154" s="7">
        <f t="shared" si="164"/>
        <v>0</v>
      </c>
      <c r="EP154" s="7">
        <f t="shared" si="164"/>
        <v>0</v>
      </c>
      <c r="EQ154" s="7">
        <f t="shared" si="164"/>
        <v>0</v>
      </c>
      <c r="ER154" s="7">
        <f t="shared" si="164"/>
        <v>0</v>
      </c>
      <c r="ES154" s="7">
        <f t="shared" si="164"/>
        <v>0</v>
      </c>
      <c r="ET154" s="7">
        <f t="shared" si="164"/>
        <v>0</v>
      </c>
      <c r="EU154" s="7">
        <f t="shared" si="164"/>
        <v>764774.86</v>
      </c>
      <c r="EV154" s="7">
        <f t="shared" si="164"/>
        <v>0</v>
      </c>
      <c r="EW154" s="7">
        <f t="shared" si="164"/>
        <v>0</v>
      </c>
      <c r="EX154" s="7">
        <f t="shared" si="164"/>
        <v>0</v>
      </c>
      <c r="EY154" s="7">
        <f t="shared" si="164"/>
        <v>406296.84</v>
      </c>
      <c r="EZ154" s="7">
        <f t="shared" si="164"/>
        <v>0</v>
      </c>
      <c r="FA154" s="7">
        <f t="shared" si="164"/>
        <v>0</v>
      </c>
      <c r="FB154" s="7">
        <f t="shared" si="164"/>
        <v>0</v>
      </c>
      <c r="FC154" s="7">
        <f t="shared" si="164"/>
        <v>0</v>
      </c>
      <c r="FD154" s="7">
        <f t="shared" si="164"/>
        <v>0</v>
      </c>
      <c r="FE154" s="7">
        <f t="shared" si="164"/>
        <v>0</v>
      </c>
      <c r="FF154" s="7">
        <f t="shared" si="164"/>
        <v>0</v>
      </c>
      <c r="FG154" s="7">
        <f t="shared" si="164"/>
        <v>0</v>
      </c>
      <c r="FH154" s="7">
        <f t="shared" si="164"/>
        <v>0</v>
      </c>
      <c r="FI154" s="7">
        <f t="shared" si="164"/>
        <v>220758.3</v>
      </c>
      <c r="FJ154" s="7">
        <f t="shared" si="164"/>
        <v>0</v>
      </c>
      <c r="FK154" s="7">
        <f t="shared" si="164"/>
        <v>387712.77</v>
      </c>
      <c r="FL154" s="7">
        <f t="shared" si="164"/>
        <v>0</v>
      </c>
      <c r="FM154" s="7">
        <f t="shared" si="164"/>
        <v>0</v>
      </c>
      <c r="FN154" s="7">
        <f t="shared" si="164"/>
        <v>12385618.35</v>
      </c>
      <c r="FO154" s="7">
        <f t="shared" si="164"/>
        <v>131767.67000000001</v>
      </c>
      <c r="FP154" s="7">
        <f t="shared" si="164"/>
        <v>367473.03</v>
      </c>
      <c r="FQ154" s="7">
        <f t="shared" si="164"/>
        <v>4239.1400000000003</v>
      </c>
      <c r="FR154" s="7">
        <f t="shared" si="164"/>
        <v>0</v>
      </c>
      <c r="FS154" s="7">
        <f t="shared" si="164"/>
        <v>0</v>
      </c>
      <c r="FT154" s="7">
        <f t="shared" si="164"/>
        <v>0</v>
      </c>
      <c r="FU154" s="7">
        <f t="shared" si="164"/>
        <v>411298.36</v>
      </c>
      <c r="FV154" s="7">
        <f t="shared" si="164"/>
        <v>191222.08</v>
      </c>
      <c r="FW154" s="7">
        <f t="shared" si="164"/>
        <v>0</v>
      </c>
      <c r="FX154" s="7">
        <f t="shared" si="164"/>
        <v>0</v>
      </c>
      <c r="FY154" s="7"/>
      <c r="FZ154" s="7"/>
      <c r="GA154" s="18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</row>
    <row r="155" spans="1:195" x14ac:dyDescent="0.35">
      <c r="A155" s="7"/>
      <c r="B155" s="7" t="s">
        <v>663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</row>
    <row r="156" spans="1:195" x14ac:dyDescent="0.35">
      <c r="A156" s="6" t="s">
        <v>664</v>
      </c>
      <c r="B156" s="7" t="s">
        <v>665</v>
      </c>
      <c r="C156" s="7">
        <f t="shared" ref="C156:BN156" si="165">ROUND(IF((AND((C99&lt;=459),(C135&lt;=C18)))=TRUE(),0,+C152+C154),2)</f>
        <v>8453746.1699999999</v>
      </c>
      <c r="D156" s="7">
        <f t="shared" si="165"/>
        <v>25059434.620000001</v>
      </c>
      <c r="E156" s="7">
        <f t="shared" si="165"/>
        <v>8816002.0600000005</v>
      </c>
      <c r="F156" s="7">
        <f t="shared" si="165"/>
        <v>15116178.810000001</v>
      </c>
      <c r="G156" s="7">
        <f t="shared" si="165"/>
        <v>0</v>
      </c>
      <c r="H156" s="7">
        <f t="shared" si="165"/>
        <v>0</v>
      </c>
      <c r="I156" s="7">
        <f t="shared" si="165"/>
        <v>11029406.630000001</v>
      </c>
      <c r="J156" s="7">
        <f t="shared" si="165"/>
        <v>2346105.09</v>
      </c>
      <c r="K156" s="7">
        <f t="shared" si="165"/>
        <v>0</v>
      </c>
      <c r="L156" s="7">
        <f t="shared" si="165"/>
        <v>2225527.77</v>
      </c>
      <c r="M156" s="7">
        <f t="shared" si="165"/>
        <v>1730698.31</v>
      </c>
      <c r="N156" s="7">
        <f t="shared" si="165"/>
        <v>0</v>
      </c>
      <c r="O156" s="7">
        <f t="shared" si="165"/>
        <v>0</v>
      </c>
      <c r="P156" s="7">
        <f t="shared" si="165"/>
        <v>0</v>
      </c>
      <c r="Q156" s="7">
        <f t="shared" si="165"/>
        <v>54162292.130000003</v>
      </c>
      <c r="R156" s="7">
        <f t="shared" si="165"/>
        <v>4519700.9800000004</v>
      </c>
      <c r="S156" s="7">
        <f t="shared" si="165"/>
        <v>1362179.81</v>
      </c>
      <c r="T156" s="7">
        <f t="shared" si="165"/>
        <v>0</v>
      </c>
      <c r="U156" s="7">
        <f t="shared" si="165"/>
        <v>0</v>
      </c>
      <c r="V156" s="7">
        <f t="shared" si="165"/>
        <v>0</v>
      </c>
      <c r="W156" s="7">
        <f t="shared" si="165"/>
        <v>0</v>
      </c>
      <c r="X156" s="7">
        <f t="shared" si="165"/>
        <v>0</v>
      </c>
      <c r="Y156" s="7">
        <f t="shared" si="165"/>
        <v>1327856.07</v>
      </c>
      <c r="Z156" s="7">
        <f t="shared" si="165"/>
        <v>0</v>
      </c>
      <c r="AA156" s="7">
        <f t="shared" si="165"/>
        <v>0</v>
      </c>
      <c r="AB156" s="7">
        <f t="shared" si="165"/>
        <v>0</v>
      </c>
      <c r="AC156" s="7">
        <f t="shared" si="165"/>
        <v>0</v>
      </c>
      <c r="AD156" s="7">
        <f t="shared" si="165"/>
        <v>0</v>
      </c>
      <c r="AE156" s="7">
        <f t="shared" si="165"/>
        <v>0</v>
      </c>
      <c r="AF156" s="7">
        <f t="shared" si="165"/>
        <v>0</v>
      </c>
      <c r="AG156" s="7">
        <f t="shared" si="165"/>
        <v>0</v>
      </c>
      <c r="AH156" s="7">
        <f t="shared" si="165"/>
        <v>938401.31</v>
      </c>
      <c r="AI156" s="7">
        <f t="shared" si="165"/>
        <v>0</v>
      </c>
      <c r="AJ156" s="7">
        <f t="shared" si="165"/>
        <v>0</v>
      </c>
      <c r="AK156" s="7">
        <f t="shared" si="165"/>
        <v>0</v>
      </c>
      <c r="AL156" s="7">
        <f t="shared" si="165"/>
        <v>0</v>
      </c>
      <c r="AM156" s="7">
        <f t="shared" si="165"/>
        <v>0</v>
      </c>
      <c r="AN156" s="7">
        <f t="shared" si="165"/>
        <v>0</v>
      </c>
      <c r="AO156" s="7">
        <f t="shared" si="165"/>
        <v>3645201.98</v>
      </c>
      <c r="AP156" s="7">
        <f t="shared" si="165"/>
        <v>76249318.299999997</v>
      </c>
      <c r="AQ156" s="7">
        <f t="shared" si="165"/>
        <v>0</v>
      </c>
      <c r="AR156" s="7">
        <f t="shared" si="165"/>
        <v>0</v>
      </c>
      <c r="AS156" s="7">
        <f t="shared" si="165"/>
        <v>0</v>
      </c>
      <c r="AT156" s="7">
        <f t="shared" si="165"/>
        <v>0</v>
      </c>
      <c r="AU156" s="7">
        <f t="shared" si="165"/>
        <v>0</v>
      </c>
      <c r="AV156" s="7">
        <f t="shared" si="165"/>
        <v>0</v>
      </c>
      <c r="AW156" s="7">
        <f t="shared" si="165"/>
        <v>0</v>
      </c>
      <c r="AX156" s="7">
        <f t="shared" si="165"/>
        <v>0</v>
      </c>
      <c r="AY156" s="7">
        <f t="shared" si="165"/>
        <v>0</v>
      </c>
      <c r="AZ156" s="7">
        <f t="shared" si="165"/>
        <v>12936540.380000001</v>
      </c>
      <c r="BA156" s="7">
        <f t="shared" si="165"/>
        <v>5945399.3099999996</v>
      </c>
      <c r="BB156" s="7">
        <f t="shared" si="165"/>
        <v>4924917.68</v>
      </c>
      <c r="BC156" s="7">
        <f t="shared" si="165"/>
        <v>20889829.899999999</v>
      </c>
      <c r="BD156" s="7">
        <f t="shared" si="165"/>
        <v>0</v>
      </c>
      <c r="BE156" s="7">
        <f t="shared" si="165"/>
        <v>0</v>
      </c>
      <c r="BF156" s="7">
        <f t="shared" si="165"/>
        <v>0</v>
      </c>
      <c r="BG156" s="7">
        <f t="shared" si="165"/>
        <v>877017.31</v>
      </c>
      <c r="BH156" s="7">
        <f t="shared" si="165"/>
        <v>0</v>
      </c>
      <c r="BI156" s="7">
        <f t="shared" si="165"/>
        <v>0</v>
      </c>
      <c r="BJ156" s="7">
        <f t="shared" si="165"/>
        <v>0</v>
      </c>
      <c r="BK156" s="7">
        <f t="shared" si="165"/>
        <v>16099709.560000001</v>
      </c>
      <c r="BL156" s="7">
        <f t="shared" si="165"/>
        <v>0</v>
      </c>
      <c r="BM156" s="7">
        <f t="shared" si="165"/>
        <v>0</v>
      </c>
      <c r="BN156" s="7">
        <f t="shared" si="165"/>
        <v>2640842.23</v>
      </c>
      <c r="BO156" s="7">
        <f t="shared" ref="BO156:DZ156" si="166">ROUND(IF((AND((BO99&lt;=459),(BO135&lt;=BO18)))=TRUE(),0,+BO152+BO154),2)</f>
        <v>958795.46</v>
      </c>
      <c r="BP156" s="7">
        <f t="shared" si="166"/>
        <v>0</v>
      </c>
      <c r="BQ156" s="7">
        <f t="shared" si="166"/>
        <v>4127144.57</v>
      </c>
      <c r="BR156" s="7">
        <f t="shared" si="166"/>
        <v>0</v>
      </c>
      <c r="BS156" s="7">
        <f t="shared" si="166"/>
        <v>1255346.5900000001</v>
      </c>
      <c r="BT156" s="7">
        <f t="shared" si="166"/>
        <v>0</v>
      </c>
      <c r="BU156" s="7">
        <f t="shared" si="166"/>
        <v>0</v>
      </c>
      <c r="BV156" s="7">
        <f t="shared" si="166"/>
        <v>0</v>
      </c>
      <c r="BW156" s="7">
        <f t="shared" si="166"/>
        <v>0</v>
      </c>
      <c r="BX156" s="7">
        <f t="shared" si="166"/>
        <v>0</v>
      </c>
      <c r="BY156" s="7">
        <f t="shared" si="166"/>
        <v>775488.49</v>
      </c>
      <c r="BZ156" s="7">
        <f t="shared" si="166"/>
        <v>0</v>
      </c>
      <c r="CA156" s="7">
        <f t="shared" si="166"/>
        <v>0</v>
      </c>
      <c r="CB156" s="7">
        <f t="shared" si="166"/>
        <v>0</v>
      </c>
      <c r="CC156" s="7">
        <f t="shared" si="166"/>
        <v>0</v>
      </c>
      <c r="CD156" s="7">
        <f t="shared" si="166"/>
        <v>0</v>
      </c>
      <c r="CE156" s="7">
        <f t="shared" si="166"/>
        <v>0</v>
      </c>
      <c r="CF156" s="7">
        <f t="shared" si="166"/>
        <v>0</v>
      </c>
      <c r="CG156" s="7">
        <f t="shared" si="166"/>
        <v>0</v>
      </c>
      <c r="CH156" s="7">
        <f t="shared" si="166"/>
        <v>0</v>
      </c>
      <c r="CI156" s="7">
        <f t="shared" si="166"/>
        <v>693398.34</v>
      </c>
      <c r="CJ156" s="7">
        <f t="shared" si="166"/>
        <v>649596.13</v>
      </c>
      <c r="CK156" s="7">
        <f t="shared" si="166"/>
        <v>0</v>
      </c>
      <c r="CL156" s="7">
        <f t="shared" si="166"/>
        <v>0</v>
      </c>
      <c r="CM156" s="7">
        <f t="shared" si="166"/>
        <v>669481.76</v>
      </c>
      <c r="CN156" s="7">
        <f t="shared" si="166"/>
        <v>0</v>
      </c>
      <c r="CO156" s="7">
        <f t="shared" si="166"/>
        <v>0</v>
      </c>
      <c r="CP156" s="7">
        <f t="shared" si="166"/>
        <v>659609.75</v>
      </c>
      <c r="CQ156" s="7">
        <f t="shared" si="166"/>
        <v>1214127</v>
      </c>
      <c r="CR156" s="7">
        <f t="shared" si="166"/>
        <v>0</v>
      </c>
      <c r="CS156" s="7">
        <f t="shared" si="166"/>
        <v>0</v>
      </c>
      <c r="CT156" s="7">
        <f t="shared" si="166"/>
        <v>0</v>
      </c>
      <c r="CU156" s="7">
        <f t="shared" si="166"/>
        <v>0</v>
      </c>
      <c r="CV156" s="7">
        <f t="shared" si="166"/>
        <v>0</v>
      </c>
      <c r="CW156" s="7">
        <f t="shared" si="166"/>
        <v>0</v>
      </c>
      <c r="CX156" s="7">
        <f t="shared" si="166"/>
        <v>352339.26</v>
      </c>
      <c r="CY156" s="7">
        <f t="shared" si="166"/>
        <v>0</v>
      </c>
      <c r="CZ156" s="7">
        <f t="shared" si="166"/>
        <v>1489928.27</v>
      </c>
      <c r="DA156" s="7">
        <f t="shared" si="166"/>
        <v>0</v>
      </c>
      <c r="DB156" s="7">
        <f t="shared" si="166"/>
        <v>0</v>
      </c>
      <c r="DC156" s="7">
        <f t="shared" si="166"/>
        <v>0</v>
      </c>
      <c r="DD156" s="7">
        <f t="shared" si="166"/>
        <v>0</v>
      </c>
      <c r="DE156" s="7">
        <f t="shared" si="166"/>
        <v>0</v>
      </c>
      <c r="DF156" s="7">
        <f t="shared" si="166"/>
        <v>13343092.98</v>
      </c>
      <c r="DG156" s="7">
        <f t="shared" si="166"/>
        <v>0</v>
      </c>
      <c r="DH156" s="7">
        <f t="shared" si="166"/>
        <v>1454978.08</v>
      </c>
      <c r="DI156" s="7">
        <f t="shared" si="166"/>
        <v>2146236.9500000002</v>
      </c>
      <c r="DJ156" s="7">
        <f t="shared" si="166"/>
        <v>446511.35</v>
      </c>
      <c r="DK156" s="7">
        <f t="shared" si="166"/>
        <v>413232.34</v>
      </c>
      <c r="DL156" s="7">
        <f t="shared" si="166"/>
        <v>4754590.8</v>
      </c>
      <c r="DM156" s="7">
        <f t="shared" si="166"/>
        <v>0</v>
      </c>
      <c r="DN156" s="7">
        <f t="shared" si="166"/>
        <v>1365611.13</v>
      </c>
      <c r="DO156" s="7">
        <f t="shared" si="166"/>
        <v>3215277.28</v>
      </c>
      <c r="DP156" s="7">
        <f t="shared" si="166"/>
        <v>0</v>
      </c>
      <c r="DQ156" s="7">
        <f t="shared" si="166"/>
        <v>0</v>
      </c>
      <c r="DR156" s="7">
        <f t="shared" si="166"/>
        <v>1840409.78</v>
      </c>
      <c r="DS156" s="7">
        <f t="shared" si="166"/>
        <v>917510.82</v>
      </c>
      <c r="DT156" s="7">
        <f t="shared" si="166"/>
        <v>0</v>
      </c>
      <c r="DU156" s="7">
        <f t="shared" si="166"/>
        <v>0</v>
      </c>
      <c r="DV156" s="7">
        <f t="shared" si="166"/>
        <v>0</v>
      </c>
      <c r="DW156" s="7">
        <f t="shared" si="166"/>
        <v>0</v>
      </c>
      <c r="DX156" s="7">
        <f t="shared" si="166"/>
        <v>0</v>
      </c>
      <c r="DY156" s="7">
        <f t="shared" si="166"/>
        <v>0</v>
      </c>
      <c r="DZ156" s="7">
        <f t="shared" si="166"/>
        <v>0</v>
      </c>
      <c r="EA156" s="7">
        <f t="shared" ref="EA156:FX156" si="167">ROUND(IF((AND((EA99&lt;=459),(EA135&lt;=EA18)))=TRUE(),0,+EA152+EA154),2)</f>
        <v>0</v>
      </c>
      <c r="EB156" s="7">
        <f t="shared" si="167"/>
        <v>574445.17000000004</v>
      </c>
      <c r="EC156" s="7">
        <f t="shared" si="167"/>
        <v>0</v>
      </c>
      <c r="ED156" s="7">
        <f t="shared" si="167"/>
        <v>0</v>
      </c>
      <c r="EE156" s="7">
        <f t="shared" si="167"/>
        <v>0</v>
      </c>
      <c r="EF156" s="7">
        <f t="shared" si="167"/>
        <v>1703495.13</v>
      </c>
      <c r="EG156" s="7">
        <f t="shared" si="167"/>
        <v>0</v>
      </c>
      <c r="EH156" s="7">
        <f t="shared" si="167"/>
        <v>0</v>
      </c>
      <c r="EI156" s="7">
        <f t="shared" si="167"/>
        <v>20580998.670000002</v>
      </c>
      <c r="EJ156" s="7">
        <f t="shared" si="167"/>
        <v>6960519.71</v>
      </c>
      <c r="EK156" s="7">
        <f t="shared" si="167"/>
        <v>0</v>
      </c>
      <c r="EL156" s="7">
        <f t="shared" si="167"/>
        <v>337121.37</v>
      </c>
      <c r="EM156" s="7">
        <f t="shared" si="167"/>
        <v>0</v>
      </c>
      <c r="EN156" s="7">
        <f t="shared" si="167"/>
        <v>1108948.52</v>
      </c>
      <c r="EO156" s="7">
        <f t="shared" si="167"/>
        <v>0</v>
      </c>
      <c r="EP156" s="7">
        <f t="shared" si="167"/>
        <v>0</v>
      </c>
      <c r="EQ156" s="7">
        <f t="shared" si="167"/>
        <v>0</v>
      </c>
      <c r="ER156" s="7">
        <f t="shared" si="167"/>
        <v>0</v>
      </c>
      <c r="ES156" s="7">
        <f t="shared" si="167"/>
        <v>0</v>
      </c>
      <c r="ET156" s="7">
        <f t="shared" si="167"/>
        <v>0</v>
      </c>
      <c r="EU156" s="7">
        <f t="shared" si="167"/>
        <v>1116390.58</v>
      </c>
      <c r="EV156" s="7">
        <f t="shared" si="167"/>
        <v>0</v>
      </c>
      <c r="EW156" s="7">
        <f t="shared" si="167"/>
        <v>0</v>
      </c>
      <c r="EX156" s="7">
        <f t="shared" si="167"/>
        <v>0</v>
      </c>
      <c r="EY156" s="7">
        <f t="shared" si="167"/>
        <v>887799.94</v>
      </c>
      <c r="EZ156" s="7">
        <f t="shared" si="167"/>
        <v>0</v>
      </c>
      <c r="FA156" s="7">
        <f t="shared" si="167"/>
        <v>0</v>
      </c>
      <c r="FB156" s="7">
        <f t="shared" si="167"/>
        <v>0</v>
      </c>
      <c r="FC156" s="7">
        <f t="shared" si="167"/>
        <v>0</v>
      </c>
      <c r="FD156" s="7">
        <f t="shared" si="167"/>
        <v>0</v>
      </c>
      <c r="FE156" s="7">
        <f t="shared" si="167"/>
        <v>0</v>
      </c>
      <c r="FF156" s="7">
        <f t="shared" si="167"/>
        <v>0</v>
      </c>
      <c r="FG156" s="7">
        <f t="shared" si="167"/>
        <v>0</v>
      </c>
      <c r="FH156" s="7">
        <f t="shared" si="167"/>
        <v>0</v>
      </c>
      <c r="FI156" s="7">
        <f t="shared" si="167"/>
        <v>1213923.33</v>
      </c>
      <c r="FJ156" s="7">
        <f t="shared" si="167"/>
        <v>0</v>
      </c>
      <c r="FK156" s="7">
        <f t="shared" si="167"/>
        <v>1892758.26</v>
      </c>
      <c r="FL156" s="7">
        <f t="shared" si="167"/>
        <v>0</v>
      </c>
      <c r="FM156" s="7">
        <f t="shared" si="167"/>
        <v>0</v>
      </c>
      <c r="FN156" s="7">
        <f t="shared" si="167"/>
        <v>25258321.109999999</v>
      </c>
      <c r="FO156" s="7">
        <f t="shared" si="167"/>
        <v>797946.18</v>
      </c>
      <c r="FP156" s="7">
        <f t="shared" si="167"/>
        <v>1728570.59</v>
      </c>
      <c r="FQ156" s="7">
        <f t="shared" si="167"/>
        <v>613440.32999999996</v>
      </c>
      <c r="FR156" s="7">
        <f t="shared" si="167"/>
        <v>0</v>
      </c>
      <c r="FS156" s="7">
        <f t="shared" si="167"/>
        <v>0</v>
      </c>
      <c r="FT156" s="7">
        <f t="shared" si="167"/>
        <v>0</v>
      </c>
      <c r="FU156" s="7">
        <f t="shared" si="167"/>
        <v>922887.21</v>
      </c>
      <c r="FV156" s="7">
        <f t="shared" si="167"/>
        <v>690677.48</v>
      </c>
      <c r="FW156" s="7">
        <f t="shared" si="167"/>
        <v>0</v>
      </c>
      <c r="FX156" s="7">
        <f t="shared" si="167"/>
        <v>0</v>
      </c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</row>
    <row r="157" spans="1:195" x14ac:dyDescent="0.35">
      <c r="A157" s="7"/>
      <c r="B157" s="7" t="s">
        <v>666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</row>
    <row r="158" spans="1:195" x14ac:dyDescent="0.35">
      <c r="A158" s="6" t="s">
        <v>667</v>
      </c>
      <c r="B158" s="7" t="s">
        <v>668</v>
      </c>
      <c r="C158" s="7">
        <f t="shared" ref="C158:BN158" si="168">MAX(C146,C148,C156)</f>
        <v>8453746.1699999999</v>
      </c>
      <c r="D158" s="7">
        <f t="shared" si="168"/>
        <v>25059434.620000001</v>
      </c>
      <c r="E158" s="7">
        <f t="shared" si="168"/>
        <v>8816002.0600000005</v>
      </c>
      <c r="F158" s="7">
        <f t="shared" si="168"/>
        <v>15116178.810000001</v>
      </c>
      <c r="G158" s="7">
        <f t="shared" si="168"/>
        <v>822313.61</v>
      </c>
      <c r="H158" s="7">
        <f t="shared" si="168"/>
        <v>622096.96</v>
      </c>
      <c r="I158" s="7">
        <f t="shared" si="168"/>
        <v>11029406.630000001</v>
      </c>
      <c r="J158" s="7">
        <f t="shared" si="168"/>
        <v>2346105.09</v>
      </c>
      <c r="K158" s="7">
        <f t="shared" si="168"/>
        <v>326526.67</v>
      </c>
      <c r="L158" s="7">
        <f t="shared" si="168"/>
        <v>2225527.77</v>
      </c>
      <c r="M158" s="7">
        <f t="shared" si="168"/>
        <v>1730698.31</v>
      </c>
      <c r="N158" s="7">
        <f t="shared" si="168"/>
        <v>24923147.66</v>
      </c>
      <c r="O158" s="7">
        <f t="shared" si="168"/>
        <v>3666273.76</v>
      </c>
      <c r="P158" s="7">
        <f t="shared" si="168"/>
        <v>355125.88</v>
      </c>
      <c r="Q158" s="7">
        <f t="shared" si="168"/>
        <v>54162292.130000003</v>
      </c>
      <c r="R158" s="7">
        <f t="shared" si="168"/>
        <v>4519700.9800000004</v>
      </c>
      <c r="S158" s="7">
        <f t="shared" si="168"/>
        <v>1362179.81</v>
      </c>
      <c r="T158" s="7">
        <f t="shared" si="168"/>
        <v>267420.40000000002</v>
      </c>
      <c r="U158" s="7">
        <f t="shared" si="168"/>
        <v>97865.04</v>
      </c>
      <c r="V158" s="7">
        <f t="shared" si="168"/>
        <v>321128.06</v>
      </c>
      <c r="W158" s="7">
        <f t="shared" si="168"/>
        <v>209819.13</v>
      </c>
      <c r="X158" s="7">
        <f t="shared" si="168"/>
        <v>41135.480000000003</v>
      </c>
      <c r="Y158" s="7">
        <f t="shared" si="168"/>
        <v>1327856.07</v>
      </c>
      <c r="Z158" s="7">
        <f t="shared" si="168"/>
        <v>193310.81</v>
      </c>
      <c r="AA158" s="7">
        <f t="shared" si="168"/>
        <v>13128442.779999999</v>
      </c>
      <c r="AB158" s="7">
        <f t="shared" si="168"/>
        <v>9120044.0700000003</v>
      </c>
      <c r="AC158" s="7">
        <f t="shared" si="168"/>
        <v>445178.78</v>
      </c>
      <c r="AD158" s="7">
        <f t="shared" si="168"/>
        <v>666391.74</v>
      </c>
      <c r="AE158" s="7">
        <f t="shared" si="168"/>
        <v>120764.69</v>
      </c>
      <c r="AF158" s="7">
        <f t="shared" si="168"/>
        <v>203540.42</v>
      </c>
      <c r="AG158" s="7">
        <f t="shared" si="168"/>
        <v>268408.40999999997</v>
      </c>
      <c r="AH158" s="7">
        <f t="shared" si="168"/>
        <v>938401.31</v>
      </c>
      <c r="AI158" s="7">
        <f t="shared" si="168"/>
        <v>387518.18</v>
      </c>
      <c r="AJ158" s="7">
        <f t="shared" si="168"/>
        <v>298219.15000000002</v>
      </c>
      <c r="AK158" s="7">
        <f t="shared" si="168"/>
        <v>316403.61</v>
      </c>
      <c r="AL158" s="7">
        <f t="shared" si="168"/>
        <v>398604.57</v>
      </c>
      <c r="AM158" s="7">
        <f t="shared" si="168"/>
        <v>371381.68</v>
      </c>
      <c r="AN158" s="7">
        <f t="shared" si="168"/>
        <v>278366.15999999997</v>
      </c>
      <c r="AO158" s="7">
        <f t="shared" si="168"/>
        <v>3645201.98</v>
      </c>
      <c r="AP158" s="7">
        <f t="shared" si="168"/>
        <v>76249318.299999997</v>
      </c>
      <c r="AQ158" s="7">
        <f t="shared" si="168"/>
        <v>264605.53000000003</v>
      </c>
      <c r="AR158" s="7">
        <f t="shared" si="168"/>
        <v>13577261.43</v>
      </c>
      <c r="AS158" s="7">
        <f t="shared" si="168"/>
        <v>3529831.78</v>
      </c>
      <c r="AT158" s="7">
        <f t="shared" si="168"/>
        <v>965573.4</v>
      </c>
      <c r="AU158" s="7">
        <f t="shared" si="168"/>
        <v>224272.91</v>
      </c>
      <c r="AV158" s="7">
        <f t="shared" si="168"/>
        <v>307439.8</v>
      </c>
      <c r="AW158" s="7">
        <f t="shared" si="168"/>
        <v>189214.79</v>
      </c>
      <c r="AX158" s="7">
        <f t="shared" si="168"/>
        <v>86771.86</v>
      </c>
      <c r="AY158" s="7">
        <f t="shared" si="168"/>
        <v>403006.45</v>
      </c>
      <c r="AZ158" s="7">
        <f t="shared" si="168"/>
        <v>12936540.380000001</v>
      </c>
      <c r="BA158" s="7">
        <f t="shared" si="168"/>
        <v>5945399.3099999996</v>
      </c>
      <c r="BB158" s="7">
        <f t="shared" si="168"/>
        <v>4924917.68</v>
      </c>
      <c r="BC158" s="7">
        <f t="shared" si="168"/>
        <v>20889829.899999999</v>
      </c>
      <c r="BD158" s="7">
        <f t="shared" si="168"/>
        <v>832368.78</v>
      </c>
      <c r="BE158" s="7">
        <f t="shared" si="168"/>
        <v>677622.32</v>
      </c>
      <c r="BF158" s="7">
        <f t="shared" si="168"/>
        <v>6858564.7400000002</v>
      </c>
      <c r="BG158" s="7">
        <f t="shared" si="168"/>
        <v>877017.31</v>
      </c>
      <c r="BH158" s="7">
        <f t="shared" si="168"/>
        <v>337925.76</v>
      </c>
      <c r="BI158" s="7">
        <f t="shared" si="168"/>
        <v>342191.54</v>
      </c>
      <c r="BJ158" s="7">
        <f t="shared" si="168"/>
        <v>1240601.31</v>
      </c>
      <c r="BK158" s="7">
        <f t="shared" si="168"/>
        <v>16099709.560000001</v>
      </c>
      <c r="BL158" s="7">
        <f t="shared" si="168"/>
        <v>141235.72</v>
      </c>
      <c r="BM158" s="7">
        <f t="shared" si="168"/>
        <v>437802.05</v>
      </c>
      <c r="BN158" s="7">
        <f t="shared" si="168"/>
        <v>2640842.23</v>
      </c>
      <c r="BO158" s="7">
        <f t="shared" ref="BO158:DZ158" si="169">MAX(BO146,BO148,BO156)</f>
        <v>958795.46</v>
      </c>
      <c r="BP158" s="7">
        <f t="shared" si="169"/>
        <v>236317.58</v>
      </c>
      <c r="BQ158" s="7">
        <f t="shared" si="169"/>
        <v>4127144.57</v>
      </c>
      <c r="BR158" s="7">
        <f t="shared" si="169"/>
        <v>1961755.34</v>
      </c>
      <c r="BS158" s="7">
        <f t="shared" si="169"/>
        <v>1255346.5900000001</v>
      </c>
      <c r="BT158" s="7">
        <f t="shared" si="169"/>
        <v>256552.11</v>
      </c>
      <c r="BU158" s="7">
        <f t="shared" si="169"/>
        <v>269207.94</v>
      </c>
      <c r="BV158" s="7">
        <f t="shared" si="169"/>
        <v>560865.07999999996</v>
      </c>
      <c r="BW158" s="7">
        <f t="shared" si="169"/>
        <v>864960.41</v>
      </c>
      <c r="BX158" s="7">
        <f t="shared" si="169"/>
        <v>90367.47</v>
      </c>
      <c r="BY158" s="7">
        <f t="shared" si="169"/>
        <v>775488.49</v>
      </c>
      <c r="BZ158" s="7">
        <f t="shared" si="169"/>
        <v>253787.82</v>
      </c>
      <c r="CA158" s="7">
        <f t="shared" si="169"/>
        <v>126301.14</v>
      </c>
      <c r="CB158" s="7">
        <f t="shared" si="169"/>
        <v>30198327.48</v>
      </c>
      <c r="CC158" s="7">
        <f t="shared" si="169"/>
        <v>247912.51</v>
      </c>
      <c r="CD158" s="7">
        <f t="shared" si="169"/>
        <v>44806.09</v>
      </c>
      <c r="CE158" s="7">
        <f t="shared" si="169"/>
        <v>175107.3</v>
      </c>
      <c r="CF158" s="7">
        <f t="shared" si="169"/>
        <v>74547.39</v>
      </c>
      <c r="CG158" s="7">
        <f t="shared" si="169"/>
        <v>221122.32</v>
      </c>
      <c r="CH158" s="7">
        <f t="shared" si="169"/>
        <v>203167.97</v>
      </c>
      <c r="CI158" s="7">
        <f t="shared" si="169"/>
        <v>693398.34</v>
      </c>
      <c r="CJ158" s="7">
        <f t="shared" si="169"/>
        <v>649596.13</v>
      </c>
      <c r="CK158" s="7">
        <f t="shared" si="169"/>
        <v>2859183.84</v>
      </c>
      <c r="CL158" s="7">
        <f t="shared" si="169"/>
        <v>721637.93</v>
      </c>
      <c r="CM158" s="7">
        <f t="shared" si="169"/>
        <v>669481.76</v>
      </c>
      <c r="CN158" s="7">
        <f t="shared" si="169"/>
        <v>13028801.949999999</v>
      </c>
      <c r="CO158" s="7">
        <f t="shared" si="169"/>
        <v>7390848.9900000002</v>
      </c>
      <c r="CP158" s="7">
        <f t="shared" si="169"/>
        <v>659609.75</v>
      </c>
      <c r="CQ158" s="7">
        <f t="shared" si="169"/>
        <v>1214127</v>
      </c>
      <c r="CR158" s="7">
        <f t="shared" si="169"/>
        <v>255488.16</v>
      </c>
      <c r="CS158" s="7">
        <f t="shared" si="169"/>
        <v>215278.35</v>
      </c>
      <c r="CT158" s="7">
        <f t="shared" si="169"/>
        <v>192466.11</v>
      </c>
      <c r="CU158" s="7">
        <f t="shared" si="169"/>
        <v>243546.94</v>
      </c>
      <c r="CV158" s="7">
        <f t="shared" si="169"/>
        <v>18292.490000000002</v>
      </c>
      <c r="CW158" s="7">
        <f t="shared" si="169"/>
        <v>223779.31</v>
      </c>
      <c r="CX158" s="7">
        <f t="shared" si="169"/>
        <v>352339.26</v>
      </c>
      <c r="CY158" s="7">
        <f t="shared" si="169"/>
        <v>51950.21</v>
      </c>
      <c r="CZ158" s="7">
        <f t="shared" si="169"/>
        <v>1489928.27</v>
      </c>
      <c r="DA158" s="7">
        <f t="shared" si="169"/>
        <v>104745.4</v>
      </c>
      <c r="DB158" s="7">
        <f t="shared" si="169"/>
        <v>179381.44</v>
      </c>
      <c r="DC158" s="7">
        <f t="shared" si="169"/>
        <v>99090.93</v>
      </c>
      <c r="DD158" s="7">
        <f t="shared" si="169"/>
        <v>245559.39</v>
      </c>
      <c r="DE158" s="7">
        <f t="shared" si="169"/>
        <v>203137.22</v>
      </c>
      <c r="DF158" s="7">
        <f t="shared" si="169"/>
        <v>13343092.98</v>
      </c>
      <c r="DG158" s="7">
        <f t="shared" si="169"/>
        <v>148099.6</v>
      </c>
      <c r="DH158" s="7">
        <f t="shared" si="169"/>
        <v>1454978.08</v>
      </c>
      <c r="DI158" s="7">
        <f t="shared" si="169"/>
        <v>2146236.9500000002</v>
      </c>
      <c r="DJ158" s="7">
        <f t="shared" si="169"/>
        <v>446511.35</v>
      </c>
      <c r="DK158" s="7">
        <f t="shared" si="169"/>
        <v>413232.34</v>
      </c>
      <c r="DL158" s="7">
        <f t="shared" si="169"/>
        <v>4754590.8</v>
      </c>
      <c r="DM158" s="7">
        <f t="shared" si="169"/>
        <v>281935.78999999998</v>
      </c>
      <c r="DN158" s="7">
        <f t="shared" si="169"/>
        <v>1365611.13</v>
      </c>
      <c r="DO158" s="7">
        <f t="shared" si="169"/>
        <v>3215277.28</v>
      </c>
      <c r="DP158" s="7">
        <f t="shared" si="169"/>
        <v>185893.81</v>
      </c>
      <c r="DQ158" s="7">
        <f t="shared" si="169"/>
        <v>444877.86</v>
      </c>
      <c r="DR158" s="7">
        <f t="shared" si="169"/>
        <v>1840409.78</v>
      </c>
      <c r="DS158" s="7">
        <f t="shared" si="169"/>
        <v>917510.82</v>
      </c>
      <c r="DT158" s="7">
        <f t="shared" si="169"/>
        <v>328933.46999999997</v>
      </c>
      <c r="DU158" s="7">
        <f t="shared" si="169"/>
        <v>337143.53</v>
      </c>
      <c r="DV158" s="7">
        <f t="shared" si="169"/>
        <v>219813.47</v>
      </c>
      <c r="DW158" s="7">
        <f t="shared" si="169"/>
        <v>281149.23</v>
      </c>
      <c r="DX158" s="7">
        <f t="shared" si="169"/>
        <v>133476.56</v>
      </c>
      <c r="DY158" s="7">
        <f t="shared" si="169"/>
        <v>147144.42000000001</v>
      </c>
      <c r="DZ158" s="7">
        <f t="shared" si="169"/>
        <v>361219.09</v>
      </c>
      <c r="EA158" s="7">
        <f t="shared" ref="EA158:FX158" si="170">MAX(EA146,EA148,EA156)</f>
        <v>321733.99</v>
      </c>
      <c r="EB158" s="7">
        <f t="shared" si="170"/>
        <v>574445.17000000004</v>
      </c>
      <c r="EC158" s="7">
        <f t="shared" si="170"/>
        <v>157515.01999999999</v>
      </c>
      <c r="ED158" s="7">
        <f t="shared" si="170"/>
        <v>179016.94</v>
      </c>
      <c r="EE158" s="7">
        <f t="shared" si="170"/>
        <v>273962.78999999998</v>
      </c>
      <c r="EF158" s="7">
        <f t="shared" si="170"/>
        <v>1703495.13</v>
      </c>
      <c r="EG158" s="7">
        <f t="shared" si="170"/>
        <v>274064.48</v>
      </c>
      <c r="EH158" s="7">
        <f t="shared" si="170"/>
        <v>248738.26</v>
      </c>
      <c r="EI158" s="7">
        <f t="shared" si="170"/>
        <v>20580998.670000002</v>
      </c>
      <c r="EJ158" s="7">
        <f t="shared" si="170"/>
        <v>6960519.71</v>
      </c>
      <c r="EK158" s="7">
        <f t="shared" si="170"/>
        <v>368849.68</v>
      </c>
      <c r="EL158" s="7">
        <f t="shared" si="170"/>
        <v>337121.37</v>
      </c>
      <c r="EM158" s="7">
        <f t="shared" si="170"/>
        <v>326220.28000000003</v>
      </c>
      <c r="EN158" s="7">
        <f t="shared" si="170"/>
        <v>1108948.52</v>
      </c>
      <c r="EO158" s="7">
        <f t="shared" si="170"/>
        <v>249628.93</v>
      </c>
      <c r="EP158" s="7">
        <f t="shared" si="170"/>
        <v>184003.21</v>
      </c>
      <c r="EQ158" s="7">
        <f t="shared" si="170"/>
        <v>700071.72</v>
      </c>
      <c r="ER158" s="7">
        <f t="shared" si="170"/>
        <v>142017.66</v>
      </c>
      <c r="ES158" s="7">
        <f t="shared" si="170"/>
        <v>280090.84999999998</v>
      </c>
      <c r="ET158" s="7">
        <f t="shared" si="170"/>
        <v>320120.78000000003</v>
      </c>
      <c r="EU158" s="7">
        <f t="shared" si="170"/>
        <v>1116390.58</v>
      </c>
      <c r="EV158" s="7">
        <f t="shared" si="170"/>
        <v>119467.92</v>
      </c>
      <c r="EW158" s="7">
        <f t="shared" si="170"/>
        <v>370835.17</v>
      </c>
      <c r="EX158" s="7">
        <f t="shared" si="170"/>
        <v>194905.74</v>
      </c>
      <c r="EY158" s="7">
        <f t="shared" si="170"/>
        <v>887799.94</v>
      </c>
      <c r="EZ158" s="7">
        <f t="shared" si="170"/>
        <v>166627.26</v>
      </c>
      <c r="FA158" s="7">
        <f t="shared" si="170"/>
        <v>1997665.01</v>
      </c>
      <c r="FB158" s="7">
        <f t="shared" si="170"/>
        <v>345147.98</v>
      </c>
      <c r="FC158" s="7">
        <f t="shared" si="170"/>
        <v>842001.7</v>
      </c>
      <c r="FD158" s="7">
        <f t="shared" si="170"/>
        <v>359602.17</v>
      </c>
      <c r="FE158" s="7">
        <f t="shared" si="170"/>
        <v>121429.93</v>
      </c>
      <c r="FF158" s="7">
        <f t="shared" si="170"/>
        <v>236926.84</v>
      </c>
      <c r="FG158" s="7">
        <f t="shared" si="170"/>
        <v>151001.85</v>
      </c>
      <c r="FH158" s="7">
        <f t="shared" si="170"/>
        <v>93869.71</v>
      </c>
      <c r="FI158" s="7">
        <f t="shared" si="170"/>
        <v>1213923.33</v>
      </c>
      <c r="FJ158" s="7">
        <f t="shared" si="170"/>
        <v>948284.24</v>
      </c>
      <c r="FK158" s="7">
        <f t="shared" si="170"/>
        <v>1892758.26</v>
      </c>
      <c r="FL158" s="7">
        <f t="shared" si="170"/>
        <v>2336067.17</v>
      </c>
      <c r="FM158" s="7">
        <f t="shared" si="170"/>
        <v>1683917.19</v>
      </c>
      <c r="FN158" s="7">
        <f t="shared" si="170"/>
        <v>25258321.109999999</v>
      </c>
      <c r="FO158" s="7">
        <f t="shared" si="170"/>
        <v>797946.18</v>
      </c>
      <c r="FP158" s="7">
        <f t="shared" si="170"/>
        <v>1728570.59</v>
      </c>
      <c r="FQ158" s="7">
        <f t="shared" si="170"/>
        <v>613440.32999999996</v>
      </c>
      <c r="FR158" s="7">
        <f t="shared" si="170"/>
        <v>145409.45000000001</v>
      </c>
      <c r="FS158" s="7">
        <f t="shared" si="170"/>
        <v>101224.24</v>
      </c>
      <c r="FT158" s="7">
        <f t="shared" si="170"/>
        <v>108652.69</v>
      </c>
      <c r="FU158" s="7">
        <f t="shared" si="170"/>
        <v>922887.21</v>
      </c>
      <c r="FV158" s="7">
        <f t="shared" si="170"/>
        <v>690677.48</v>
      </c>
      <c r="FW158" s="7">
        <f t="shared" si="170"/>
        <v>191970.21</v>
      </c>
      <c r="FX158" s="7">
        <f t="shared" si="170"/>
        <v>73471.210000000006</v>
      </c>
      <c r="FY158" s="7"/>
      <c r="FZ158" s="7">
        <f>SUM(C158:FX158)</f>
        <v>557995468.70000017</v>
      </c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</row>
    <row r="159" spans="1:195" x14ac:dyDescent="0.35">
      <c r="A159" s="7"/>
      <c r="B159" s="7" t="s">
        <v>669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4"/>
      <c r="BK159" s="64"/>
      <c r="BL159" s="64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4"/>
      <c r="CF159" s="64"/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4"/>
      <c r="CW159" s="64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4"/>
      <c r="DN159" s="64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4"/>
      <c r="EE159" s="64"/>
      <c r="EF159" s="64"/>
      <c r="EG159" s="64"/>
      <c r="EH159" s="64"/>
      <c r="EI159" s="64"/>
      <c r="EJ159" s="64"/>
      <c r="EK159" s="64"/>
      <c r="EL159" s="64"/>
      <c r="EM159" s="64"/>
      <c r="EN159" s="64"/>
      <c r="EO159" s="64"/>
      <c r="EP159" s="64"/>
      <c r="EQ159" s="64"/>
      <c r="ER159" s="64"/>
      <c r="ES159" s="64"/>
      <c r="ET159" s="64"/>
      <c r="EU159" s="64"/>
      <c r="EV159" s="64"/>
      <c r="EW159" s="64"/>
      <c r="EX159" s="64"/>
      <c r="EY159" s="64">
        <v>596558</v>
      </c>
      <c r="EZ159" s="64"/>
      <c r="FA159" s="64"/>
      <c r="FB159" s="64"/>
      <c r="FC159" s="64"/>
      <c r="FD159" s="64"/>
      <c r="FE159" s="64"/>
      <c r="FF159" s="64"/>
      <c r="FG159" s="64"/>
      <c r="FH159" s="64"/>
      <c r="FI159" s="64"/>
      <c r="FJ159" s="64"/>
      <c r="FK159" s="64"/>
      <c r="FL159" s="64"/>
      <c r="FM159" s="64"/>
      <c r="FN159" s="64"/>
      <c r="FO159" s="64"/>
      <c r="FP159" s="64"/>
      <c r="FQ159" s="64"/>
      <c r="FR159" s="64"/>
      <c r="FS159" s="64"/>
      <c r="FT159" s="64"/>
      <c r="FU159" s="64"/>
      <c r="FV159" s="64"/>
      <c r="FW159" s="64"/>
      <c r="FX159" s="64"/>
      <c r="FY159" s="7"/>
      <c r="FZ159" s="64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</row>
    <row r="160" spans="1:195" x14ac:dyDescent="0.35">
      <c r="A160" s="7"/>
      <c r="B160" s="7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>
        <f>EY158-EY159</f>
        <v>291241.93999999994</v>
      </c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7"/>
      <c r="FZ160" s="64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</row>
    <row r="161" spans="1:195" x14ac:dyDescent="0.35">
      <c r="A161" s="6"/>
      <c r="B161" s="43" t="s">
        <v>670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64"/>
      <c r="AI161" s="64"/>
      <c r="AJ161" s="64"/>
      <c r="AK161" s="64"/>
      <c r="AL161" s="64"/>
      <c r="AM161" s="64"/>
      <c r="AN161" s="64"/>
      <c r="AO161" s="64"/>
      <c r="AP161" s="64"/>
      <c r="AQ161" s="64"/>
      <c r="AR161" s="64"/>
      <c r="AS161" s="64"/>
      <c r="AT161" s="64"/>
      <c r="AU161" s="64"/>
      <c r="AV161" s="64"/>
      <c r="AW161" s="64"/>
      <c r="AX161" s="64"/>
      <c r="AY161" s="64"/>
      <c r="AZ161" s="64"/>
      <c r="BA161" s="64"/>
      <c r="BB161" s="64"/>
      <c r="BC161" s="64"/>
      <c r="BD161" s="64"/>
      <c r="BE161" s="64"/>
      <c r="BF161" s="64"/>
      <c r="BG161" s="64"/>
      <c r="BH161" s="64"/>
      <c r="BI161" s="64"/>
      <c r="BJ161" s="64"/>
      <c r="BK161" s="64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7"/>
      <c r="FZ161" s="64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</row>
    <row r="162" spans="1:195" x14ac:dyDescent="0.35">
      <c r="A162" s="6" t="s">
        <v>671</v>
      </c>
      <c r="B162" s="7" t="s">
        <v>672</v>
      </c>
      <c r="C162" s="17">
        <f t="shared" ref="C162:BN162" si="171">C28</f>
        <v>1242</v>
      </c>
      <c r="D162" s="17">
        <f t="shared" si="171"/>
        <v>3941</v>
      </c>
      <c r="E162" s="17">
        <f t="shared" si="171"/>
        <v>1460</v>
      </c>
      <c r="F162" s="17">
        <f t="shared" si="171"/>
        <v>2255</v>
      </c>
      <c r="G162" s="17">
        <f t="shared" si="171"/>
        <v>98</v>
      </c>
      <c r="H162" s="17">
        <f t="shared" si="171"/>
        <v>62</v>
      </c>
      <c r="I162" s="17">
        <f t="shared" si="171"/>
        <v>1471</v>
      </c>
      <c r="J162" s="17">
        <f t="shared" si="171"/>
        <v>186</v>
      </c>
      <c r="K162" s="17">
        <f t="shared" si="171"/>
        <v>0</v>
      </c>
      <c r="L162" s="17">
        <f t="shared" si="171"/>
        <v>126</v>
      </c>
      <c r="M162" s="17">
        <f t="shared" si="171"/>
        <v>159</v>
      </c>
      <c r="N162" s="17">
        <f t="shared" si="171"/>
        <v>4459</v>
      </c>
      <c r="O162" s="17">
        <f t="shared" si="171"/>
        <v>366</v>
      </c>
      <c r="P162" s="17">
        <f t="shared" si="171"/>
        <v>17</v>
      </c>
      <c r="Q162" s="17">
        <f t="shared" si="171"/>
        <v>10422</v>
      </c>
      <c r="R162" s="17">
        <f t="shared" si="171"/>
        <v>64</v>
      </c>
      <c r="S162" s="17">
        <f t="shared" si="171"/>
        <v>54</v>
      </c>
      <c r="T162" s="17">
        <f t="shared" si="171"/>
        <v>1</v>
      </c>
      <c r="U162" s="17">
        <f t="shared" si="171"/>
        <v>0</v>
      </c>
      <c r="V162" s="17">
        <f t="shared" si="171"/>
        <v>0</v>
      </c>
      <c r="W162" s="17">
        <f t="shared" si="171"/>
        <v>0</v>
      </c>
      <c r="X162" s="17">
        <f t="shared" si="171"/>
        <v>0</v>
      </c>
      <c r="Y162" s="17">
        <f t="shared" si="171"/>
        <v>3</v>
      </c>
      <c r="Z162" s="17">
        <f t="shared" si="171"/>
        <v>5</v>
      </c>
      <c r="AA162" s="17">
        <f t="shared" si="171"/>
        <v>1993</v>
      </c>
      <c r="AB162" s="17">
        <f t="shared" si="171"/>
        <v>1343</v>
      </c>
      <c r="AC162" s="17">
        <f t="shared" si="171"/>
        <v>22</v>
      </c>
      <c r="AD162" s="17">
        <f t="shared" si="171"/>
        <v>27</v>
      </c>
      <c r="AE162" s="17">
        <f t="shared" si="171"/>
        <v>3</v>
      </c>
      <c r="AF162" s="17">
        <f t="shared" si="171"/>
        <v>5</v>
      </c>
      <c r="AG162" s="17">
        <f t="shared" si="171"/>
        <v>13</v>
      </c>
      <c r="AH162" s="17">
        <f t="shared" si="171"/>
        <v>0</v>
      </c>
      <c r="AI162" s="17">
        <f t="shared" si="171"/>
        <v>2</v>
      </c>
      <c r="AJ162" s="17">
        <f t="shared" si="171"/>
        <v>2</v>
      </c>
      <c r="AK162" s="17">
        <f t="shared" si="171"/>
        <v>1</v>
      </c>
      <c r="AL162" s="17">
        <f t="shared" si="171"/>
        <v>11</v>
      </c>
      <c r="AM162" s="17">
        <f t="shared" si="171"/>
        <v>0</v>
      </c>
      <c r="AN162" s="17">
        <f t="shared" si="171"/>
        <v>0</v>
      </c>
      <c r="AO162" s="17">
        <f t="shared" si="171"/>
        <v>113</v>
      </c>
      <c r="AP162" s="17">
        <f t="shared" si="171"/>
        <v>13775</v>
      </c>
      <c r="AQ162" s="17">
        <f t="shared" si="171"/>
        <v>0</v>
      </c>
      <c r="AR162" s="17">
        <f t="shared" si="171"/>
        <v>1709</v>
      </c>
      <c r="AS162" s="17">
        <f t="shared" si="171"/>
        <v>1120</v>
      </c>
      <c r="AT162" s="17">
        <f t="shared" si="171"/>
        <v>30</v>
      </c>
      <c r="AU162" s="17">
        <f t="shared" si="171"/>
        <v>4</v>
      </c>
      <c r="AV162" s="17">
        <f t="shared" si="171"/>
        <v>2</v>
      </c>
      <c r="AW162" s="17">
        <f t="shared" si="171"/>
        <v>1</v>
      </c>
      <c r="AX162" s="17">
        <f t="shared" si="171"/>
        <v>7</v>
      </c>
      <c r="AY162" s="17">
        <f t="shared" si="171"/>
        <v>5</v>
      </c>
      <c r="AZ162" s="17">
        <f t="shared" si="171"/>
        <v>939</v>
      </c>
      <c r="BA162" s="17">
        <f t="shared" si="171"/>
        <v>175</v>
      </c>
      <c r="BB162" s="17">
        <f t="shared" si="171"/>
        <v>196</v>
      </c>
      <c r="BC162" s="17">
        <f t="shared" si="171"/>
        <v>1366</v>
      </c>
      <c r="BD162" s="17">
        <f t="shared" si="171"/>
        <v>59</v>
      </c>
      <c r="BE162" s="17">
        <f t="shared" si="171"/>
        <v>4</v>
      </c>
      <c r="BF162" s="17">
        <f t="shared" si="171"/>
        <v>410</v>
      </c>
      <c r="BG162" s="17">
        <f t="shared" si="171"/>
        <v>61</v>
      </c>
      <c r="BH162" s="17">
        <f t="shared" si="171"/>
        <v>9</v>
      </c>
      <c r="BI162" s="17">
        <f t="shared" si="171"/>
        <v>18</v>
      </c>
      <c r="BJ162" s="17">
        <f t="shared" si="171"/>
        <v>63</v>
      </c>
      <c r="BK162" s="17">
        <f t="shared" si="171"/>
        <v>555</v>
      </c>
      <c r="BL162" s="17">
        <f t="shared" si="171"/>
        <v>2</v>
      </c>
      <c r="BM162" s="17">
        <f t="shared" si="171"/>
        <v>13</v>
      </c>
      <c r="BN162" s="17">
        <f t="shared" si="171"/>
        <v>13</v>
      </c>
      <c r="BO162" s="17">
        <f t="shared" ref="BO162:DZ162" si="172">BO28</f>
        <v>9</v>
      </c>
      <c r="BP162" s="17">
        <f t="shared" si="172"/>
        <v>1</v>
      </c>
      <c r="BQ162" s="17">
        <f t="shared" si="172"/>
        <v>1170</v>
      </c>
      <c r="BR162" s="17">
        <f t="shared" si="172"/>
        <v>698</v>
      </c>
      <c r="BS162" s="17">
        <f t="shared" si="172"/>
        <v>178</v>
      </c>
      <c r="BT162" s="17">
        <f t="shared" si="172"/>
        <v>2</v>
      </c>
      <c r="BU162" s="17">
        <f t="shared" si="172"/>
        <v>42</v>
      </c>
      <c r="BV162" s="17">
        <f t="shared" si="172"/>
        <v>76</v>
      </c>
      <c r="BW162" s="17">
        <f t="shared" si="172"/>
        <v>146</v>
      </c>
      <c r="BX162" s="17">
        <f t="shared" si="172"/>
        <v>0</v>
      </c>
      <c r="BY162" s="17">
        <f t="shared" si="172"/>
        <v>0</v>
      </c>
      <c r="BZ162" s="17">
        <f t="shared" si="172"/>
        <v>0</v>
      </c>
      <c r="CA162" s="17">
        <f t="shared" si="172"/>
        <v>3</v>
      </c>
      <c r="CB162" s="17">
        <f t="shared" si="172"/>
        <v>2562</v>
      </c>
      <c r="CC162" s="17">
        <f t="shared" si="172"/>
        <v>0</v>
      </c>
      <c r="CD162" s="17">
        <f t="shared" si="172"/>
        <v>1</v>
      </c>
      <c r="CE162" s="17">
        <f t="shared" si="172"/>
        <v>1</v>
      </c>
      <c r="CF162" s="17">
        <f t="shared" si="172"/>
        <v>0</v>
      </c>
      <c r="CG162" s="17">
        <f t="shared" si="172"/>
        <v>16</v>
      </c>
      <c r="CH162" s="17">
        <f t="shared" si="172"/>
        <v>9</v>
      </c>
      <c r="CI162" s="17">
        <f t="shared" si="172"/>
        <v>77</v>
      </c>
      <c r="CJ162" s="17">
        <f t="shared" si="172"/>
        <v>162</v>
      </c>
      <c r="CK162" s="17">
        <f t="shared" si="172"/>
        <v>147</v>
      </c>
      <c r="CL162" s="17">
        <f t="shared" si="172"/>
        <v>25</v>
      </c>
      <c r="CM162" s="17">
        <f t="shared" si="172"/>
        <v>8</v>
      </c>
      <c r="CN162" s="17">
        <f t="shared" si="172"/>
        <v>1172</v>
      </c>
      <c r="CO162" s="17">
        <f t="shared" si="172"/>
        <v>377</v>
      </c>
      <c r="CP162" s="17">
        <f t="shared" si="172"/>
        <v>142</v>
      </c>
      <c r="CQ162" s="17">
        <f t="shared" si="172"/>
        <v>2</v>
      </c>
      <c r="CR162" s="17">
        <f t="shared" si="172"/>
        <v>0</v>
      </c>
      <c r="CS162" s="17">
        <f t="shared" si="172"/>
        <v>3</v>
      </c>
      <c r="CT162" s="17">
        <f t="shared" si="172"/>
        <v>1</v>
      </c>
      <c r="CU162" s="17">
        <f t="shared" si="172"/>
        <v>3</v>
      </c>
      <c r="CV162" s="17">
        <f t="shared" si="172"/>
        <v>0</v>
      </c>
      <c r="CW162" s="17">
        <f t="shared" si="172"/>
        <v>0</v>
      </c>
      <c r="CX162" s="17">
        <f t="shared" si="172"/>
        <v>19</v>
      </c>
      <c r="CY162" s="17">
        <f t="shared" si="172"/>
        <v>0</v>
      </c>
      <c r="CZ162" s="17">
        <f t="shared" si="172"/>
        <v>31</v>
      </c>
      <c r="DA162" s="17">
        <f t="shared" si="172"/>
        <v>0</v>
      </c>
      <c r="DB162" s="17">
        <f t="shared" si="172"/>
        <v>6</v>
      </c>
      <c r="DC162" s="17">
        <f t="shared" si="172"/>
        <v>0</v>
      </c>
      <c r="DD162" s="17">
        <f t="shared" si="172"/>
        <v>4</v>
      </c>
      <c r="DE162" s="17">
        <f t="shared" si="172"/>
        <v>1</v>
      </c>
      <c r="DF162" s="17">
        <f t="shared" si="172"/>
        <v>558</v>
      </c>
      <c r="DG162" s="17">
        <f t="shared" si="172"/>
        <v>0</v>
      </c>
      <c r="DH162" s="17">
        <f t="shared" si="172"/>
        <v>109</v>
      </c>
      <c r="DI162" s="17">
        <f t="shared" si="172"/>
        <v>55</v>
      </c>
      <c r="DJ162" s="17">
        <f t="shared" si="172"/>
        <v>9</v>
      </c>
      <c r="DK162" s="17">
        <f t="shared" si="172"/>
        <v>20</v>
      </c>
      <c r="DL162" s="17">
        <f t="shared" si="172"/>
        <v>298</v>
      </c>
      <c r="DM162" s="17">
        <f t="shared" si="172"/>
        <v>0</v>
      </c>
      <c r="DN162" s="17">
        <f t="shared" si="172"/>
        <v>66</v>
      </c>
      <c r="DO162" s="17">
        <f t="shared" si="172"/>
        <v>494</v>
      </c>
      <c r="DP162" s="17">
        <f t="shared" si="172"/>
        <v>0</v>
      </c>
      <c r="DQ162" s="17">
        <f t="shared" si="172"/>
        <v>57</v>
      </c>
      <c r="DR162" s="17">
        <f t="shared" si="172"/>
        <v>25</v>
      </c>
      <c r="DS162" s="17">
        <f t="shared" si="172"/>
        <v>28</v>
      </c>
      <c r="DT162" s="17">
        <f t="shared" si="172"/>
        <v>4</v>
      </c>
      <c r="DU162" s="17">
        <f t="shared" si="172"/>
        <v>0</v>
      </c>
      <c r="DV162" s="17">
        <f t="shared" si="172"/>
        <v>3</v>
      </c>
      <c r="DW162" s="17">
        <f t="shared" si="172"/>
        <v>0</v>
      </c>
      <c r="DX162" s="17">
        <f t="shared" si="172"/>
        <v>4</v>
      </c>
      <c r="DY162" s="17">
        <f t="shared" si="172"/>
        <v>3</v>
      </c>
      <c r="DZ162" s="17">
        <f t="shared" si="172"/>
        <v>1</v>
      </c>
      <c r="EA162" s="17">
        <f t="shared" ref="EA162:FX162" si="173">EA28</f>
        <v>28</v>
      </c>
      <c r="EB162" s="17">
        <f t="shared" si="173"/>
        <v>66</v>
      </c>
      <c r="EC162" s="17">
        <f t="shared" si="173"/>
        <v>2</v>
      </c>
      <c r="ED162" s="17">
        <f t="shared" si="173"/>
        <v>50</v>
      </c>
      <c r="EE162" s="17">
        <f t="shared" si="173"/>
        <v>11</v>
      </c>
      <c r="EF162" s="17">
        <f t="shared" si="173"/>
        <v>63</v>
      </c>
      <c r="EG162" s="17">
        <f t="shared" si="173"/>
        <v>44</v>
      </c>
      <c r="EH162" s="17">
        <f t="shared" si="173"/>
        <v>9</v>
      </c>
      <c r="EI162" s="17">
        <f t="shared" si="173"/>
        <v>372</v>
      </c>
      <c r="EJ162" s="17">
        <f t="shared" si="173"/>
        <v>211</v>
      </c>
      <c r="EK162" s="17">
        <f t="shared" si="173"/>
        <v>15</v>
      </c>
      <c r="EL162" s="17">
        <f t="shared" si="173"/>
        <v>1</v>
      </c>
      <c r="EM162" s="17">
        <f t="shared" si="173"/>
        <v>2</v>
      </c>
      <c r="EN162" s="17">
        <f t="shared" si="173"/>
        <v>11</v>
      </c>
      <c r="EO162" s="17">
        <f t="shared" si="173"/>
        <v>3</v>
      </c>
      <c r="EP162" s="17">
        <f t="shared" si="173"/>
        <v>15</v>
      </c>
      <c r="EQ162" s="17">
        <f t="shared" si="173"/>
        <v>157</v>
      </c>
      <c r="ER162" s="17">
        <f t="shared" si="173"/>
        <v>17</v>
      </c>
      <c r="ES162" s="17">
        <f t="shared" si="173"/>
        <v>3</v>
      </c>
      <c r="ET162" s="17">
        <f t="shared" si="173"/>
        <v>7</v>
      </c>
      <c r="EU162" s="17">
        <f t="shared" si="173"/>
        <v>92</v>
      </c>
      <c r="EV162" s="17">
        <f t="shared" si="173"/>
        <v>11</v>
      </c>
      <c r="EW162" s="17">
        <f t="shared" si="173"/>
        <v>48</v>
      </c>
      <c r="EX162" s="17">
        <f t="shared" si="173"/>
        <v>2</v>
      </c>
      <c r="EY162" s="17">
        <f t="shared" si="173"/>
        <v>12</v>
      </c>
      <c r="EZ162" s="17">
        <f t="shared" si="173"/>
        <v>0</v>
      </c>
      <c r="FA162" s="17">
        <f t="shared" si="173"/>
        <v>624</v>
      </c>
      <c r="FB162" s="17">
        <f t="shared" si="173"/>
        <v>0</v>
      </c>
      <c r="FC162" s="17">
        <f t="shared" si="173"/>
        <v>24</v>
      </c>
      <c r="FD162" s="17">
        <f t="shared" si="173"/>
        <v>4</v>
      </c>
      <c r="FE162" s="17">
        <f t="shared" si="173"/>
        <v>14</v>
      </c>
      <c r="FF162" s="17">
        <f t="shared" si="173"/>
        <v>0</v>
      </c>
      <c r="FG162" s="17">
        <f t="shared" si="173"/>
        <v>5</v>
      </c>
      <c r="FH162" s="17">
        <f t="shared" si="173"/>
        <v>0</v>
      </c>
      <c r="FI162" s="17">
        <f t="shared" si="173"/>
        <v>145</v>
      </c>
      <c r="FJ162" s="17">
        <f t="shared" si="173"/>
        <v>67</v>
      </c>
      <c r="FK162" s="17">
        <f t="shared" si="173"/>
        <v>229</v>
      </c>
      <c r="FL162" s="17">
        <f t="shared" si="173"/>
        <v>152</v>
      </c>
      <c r="FM162" s="17">
        <f t="shared" si="173"/>
        <v>83</v>
      </c>
      <c r="FN162" s="17">
        <f t="shared" si="173"/>
        <v>2952</v>
      </c>
      <c r="FO162" s="17">
        <f t="shared" si="173"/>
        <v>43</v>
      </c>
      <c r="FP162" s="17">
        <f t="shared" si="173"/>
        <v>287</v>
      </c>
      <c r="FQ162" s="17">
        <f t="shared" si="173"/>
        <v>56</v>
      </c>
      <c r="FR162" s="17">
        <f t="shared" si="173"/>
        <v>0</v>
      </c>
      <c r="FS162" s="17">
        <f t="shared" si="173"/>
        <v>0</v>
      </c>
      <c r="FT162" s="17">
        <f t="shared" si="173"/>
        <v>0</v>
      </c>
      <c r="FU162" s="17">
        <f t="shared" si="173"/>
        <v>130</v>
      </c>
      <c r="FV162" s="17">
        <f t="shared" si="173"/>
        <v>92</v>
      </c>
      <c r="FW162" s="17">
        <f t="shared" si="173"/>
        <v>8</v>
      </c>
      <c r="FX162" s="17">
        <f t="shared" si="173"/>
        <v>1</v>
      </c>
      <c r="FY162" s="7"/>
      <c r="FZ162" s="64">
        <f>SUM(C162:FY162)</f>
        <v>65458</v>
      </c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</row>
    <row r="163" spans="1:195" x14ac:dyDescent="0.35">
      <c r="A163" s="6" t="s">
        <v>673</v>
      </c>
      <c r="B163" s="7" t="s">
        <v>674</v>
      </c>
      <c r="C163" s="64">
        <f t="shared" ref="C163:BN163" si="174">C120</f>
        <v>10489.630773489142</v>
      </c>
      <c r="D163" s="64">
        <f t="shared" si="174"/>
        <v>10538.09869606</v>
      </c>
      <c r="E163" s="64">
        <f t="shared" si="174"/>
        <v>10399.464689799999</v>
      </c>
      <c r="F163" s="64">
        <f t="shared" si="174"/>
        <v>10447.962358029999</v>
      </c>
      <c r="G163" s="64">
        <f t="shared" si="174"/>
        <v>11020.60691742</v>
      </c>
      <c r="H163" s="64">
        <f t="shared" si="174"/>
        <v>11158.28965232</v>
      </c>
      <c r="I163" s="64">
        <f t="shared" si="174"/>
        <v>10422.07313845</v>
      </c>
      <c r="J163" s="64">
        <f t="shared" si="174"/>
        <v>10065.1065887</v>
      </c>
      <c r="K163" s="64">
        <f t="shared" si="174"/>
        <v>14527.7929642</v>
      </c>
      <c r="L163" s="64">
        <f t="shared" si="174"/>
        <v>10880.60027764</v>
      </c>
      <c r="M163" s="64">
        <f t="shared" si="174"/>
        <v>11516.650697290001</v>
      </c>
      <c r="N163" s="64">
        <f t="shared" si="174"/>
        <v>10846.8848562</v>
      </c>
      <c r="O163" s="64">
        <f t="shared" si="174"/>
        <v>10578.312198969999</v>
      </c>
      <c r="P163" s="64">
        <f t="shared" si="174"/>
        <v>14262.083425250001</v>
      </c>
      <c r="Q163" s="64">
        <f t="shared" si="174"/>
        <v>10680.615385360001</v>
      </c>
      <c r="R163" s="64">
        <f t="shared" si="174"/>
        <v>10415.45910425</v>
      </c>
      <c r="S163" s="64">
        <f t="shared" si="174"/>
        <v>10728.79386957</v>
      </c>
      <c r="T163" s="64">
        <f t="shared" si="174"/>
        <v>17885.25950466</v>
      </c>
      <c r="U163" s="64">
        <f t="shared" si="174"/>
        <v>21518.259578680001</v>
      </c>
      <c r="V163" s="64">
        <f t="shared" si="174"/>
        <v>14543.84325025</v>
      </c>
      <c r="W163" s="64">
        <f t="shared" si="174"/>
        <v>16204.751856000001</v>
      </c>
      <c r="X163" s="64">
        <f t="shared" si="174"/>
        <v>21559.475281350002</v>
      </c>
      <c r="Y163" s="64">
        <f t="shared" si="174"/>
        <v>10250.259007000001</v>
      </c>
      <c r="Z163" s="64">
        <f t="shared" si="174"/>
        <v>15226.119398299999</v>
      </c>
      <c r="AA163" s="64">
        <f t="shared" si="174"/>
        <v>10609.35704071</v>
      </c>
      <c r="AB163" s="64">
        <f t="shared" si="174"/>
        <v>10841.55250985</v>
      </c>
      <c r="AC163" s="64">
        <f t="shared" si="174"/>
        <v>11127.2439369</v>
      </c>
      <c r="AD163" s="64">
        <f t="shared" si="174"/>
        <v>10599.85587082</v>
      </c>
      <c r="AE163" s="64">
        <f t="shared" si="174"/>
        <v>19967.707474260002</v>
      </c>
      <c r="AF163" s="64">
        <f t="shared" si="174"/>
        <v>18063.57979399</v>
      </c>
      <c r="AG163" s="64">
        <f t="shared" si="174"/>
        <v>12083.93700333</v>
      </c>
      <c r="AH163" s="64">
        <f t="shared" si="174"/>
        <v>10513.16954771</v>
      </c>
      <c r="AI163" s="64">
        <f t="shared" si="174"/>
        <v>12316.24012586</v>
      </c>
      <c r="AJ163" s="64">
        <f t="shared" si="174"/>
        <v>18192.969348490002</v>
      </c>
      <c r="AK163" s="64">
        <f t="shared" si="174"/>
        <v>17719.736330430002</v>
      </c>
      <c r="AL163" s="64">
        <f t="shared" si="174"/>
        <v>14140.93115025</v>
      </c>
      <c r="AM163" s="64">
        <f t="shared" si="174"/>
        <v>12847.02100038</v>
      </c>
      <c r="AN163" s="64">
        <f t="shared" si="174"/>
        <v>14075.95893391</v>
      </c>
      <c r="AO163" s="64">
        <f t="shared" si="174"/>
        <v>10261.904134550001</v>
      </c>
      <c r="AP163" s="64">
        <f t="shared" si="174"/>
        <v>10688.53297921</v>
      </c>
      <c r="AQ163" s="64">
        <f t="shared" si="174"/>
        <v>16321.584862150001</v>
      </c>
      <c r="AR163" s="64">
        <f t="shared" si="174"/>
        <v>10696.450573059999</v>
      </c>
      <c r="AS163" s="64">
        <f t="shared" si="174"/>
        <v>11217.780821890001</v>
      </c>
      <c r="AT163" s="64">
        <f t="shared" si="174"/>
        <v>10818.02235478</v>
      </c>
      <c r="AU163" s="64">
        <f t="shared" si="174"/>
        <v>14951.527115049999</v>
      </c>
      <c r="AV163" s="64">
        <f t="shared" si="174"/>
        <v>14783.60283639</v>
      </c>
      <c r="AW163" s="64">
        <f t="shared" si="174"/>
        <v>16073.2916241</v>
      </c>
      <c r="AX163" s="64">
        <f t="shared" si="174"/>
        <v>22596.838522630002</v>
      </c>
      <c r="AY163" s="64">
        <f t="shared" si="174"/>
        <v>12877.25113877</v>
      </c>
      <c r="AZ163" s="64">
        <f t="shared" si="174"/>
        <v>10374.426720920001</v>
      </c>
      <c r="BA163" s="64">
        <f t="shared" si="174"/>
        <v>10144.44117908</v>
      </c>
      <c r="BB163" s="64">
        <f t="shared" si="174"/>
        <v>10219.48772057</v>
      </c>
      <c r="BC163" s="64">
        <f t="shared" si="174"/>
        <v>10388.66701651</v>
      </c>
      <c r="BD163" s="64">
        <f t="shared" si="174"/>
        <v>10419.71833921</v>
      </c>
      <c r="BE163" s="64">
        <f t="shared" si="174"/>
        <v>11096.19302492</v>
      </c>
      <c r="BF163" s="64">
        <f t="shared" si="174"/>
        <v>10467.31978141</v>
      </c>
      <c r="BG163" s="64">
        <f t="shared" si="174"/>
        <v>11354.45508381</v>
      </c>
      <c r="BH163" s="64">
        <f t="shared" si="174"/>
        <v>12060.16272127</v>
      </c>
      <c r="BI163" s="64">
        <f t="shared" si="174"/>
        <v>15745.975709660001</v>
      </c>
      <c r="BJ163" s="64">
        <f t="shared" si="174"/>
        <v>10525.701756300001</v>
      </c>
      <c r="BK163" s="64">
        <f t="shared" si="174"/>
        <v>10411.41719446</v>
      </c>
      <c r="BL163" s="64">
        <f t="shared" si="174"/>
        <v>21360.513885259999</v>
      </c>
      <c r="BM163" s="64">
        <f t="shared" si="174"/>
        <v>12610.958891660001</v>
      </c>
      <c r="BN163" s="64">
        <f t="shared" si="174"/>
        <v>10033.1894978</v>
      </c>
      <c r="BO163" s="64">
        <f t="shared" ref="BO163:DZ163" si="175">BO120</f>
        <v>10514.54228709</v>
      </c>
      <c r="BP163" s="64">
        <f t="shared" si="175"/>
        <v>18200.67622999</v>
      </c>
      <c r="BQ163" s="64">
        <f t="shared" si="175"/>
        <v>11131.45980174</v>
      </c>
      <c r="BR163" s="64">
        <f t="shared" si="175"/>
        <v>10348.12076639</v>
      </c>
      <c r="BS163" s="64">
        <f t="shared" si="175"/>
        <v>11204.62107365</v>
      </c>
      <c r="BT163" s="64">
        <f t="shared" si="175"/>
        <v>13793.12416102</v>
      </c>
      <c r="BU163" s="64">
        <f t="shared" si="175"/>
        <v>13290.281349499999</v>
      </c>
      <c r="BV163" s="64">
        <f t="shared" si="175"/>
        <v>10948.408767450001</v>
      </c>
      <c r="BW163" s="64">
        <f t="shared" si="175"/>
        <v>10793.655877499999</v>
      </c>
      <c r="BX163" s="64">
        <f t="shared" si="175"/>
        <v>23171.14612537</v>
      </c>
      <c r="BY163" s="64">
        <f t="shared" si="175"/>
        <v>12020.8780919</v>
      </c>
      <c r="BZ163" s="64">
        <f t="shared" si="175"/>
        <v>16280.9740076</v>
      </c>
      <c r="CA163" s="64">
        <f t="shared" si="175"/>
        <v>19418.993729220001</v>
      </c>
      <c r="CB163" s="64">
        <f t="shared" si="175"/>
        <v>10601.43944686</v>
      </c>
      <c r="CC163" s="64">
        <f t="shared" si="175"/>
        <v>16782.595957289999</v>
      </c>
      <c r="CD163" s="64">
        <f t="shared" si="175"/>
        <v>15754.60327589</v>
      </c>
      <c r="CE163" s="64">
        <f t="shared" si="175"/>
        <v>18149.595734539998</v>
      </c>
      <c r="CF163" s="64">
        <f t="shared" si="175"/>
        <v>18825.097839980001</v>
      </c>
      <c r="CG163" s="64">
        <f t="shared" si="175"/>
        <v>16467.256847330002</v>
      </c>
      <c r="CH163" s="64">
        <f t="shared" si="175"/>
        <v>19895.02278367</v>
      </c>
      <c r="CI163" s="64">
        <f t="shared" si="175"/>
        <v>10761.801142550001</v>
      </c>
      <c r="CJ163" s="64">
        <f t="shared" si="175"/>
        <v>11286.55561145</v>
      </c>
      <c r="CK163" s="64">
        <f t="shared" si="175"/>
        <v>10719.634687649999</v>
      </c>
      <c r="CL163" s="64">
        <f t="shared" si="175"/>
        <v>11301.727870889999</v>
      </c>
      <c r="CM163" s="64">
        <f t="shared" si="175"/>
        <v>11927.34293687</v>
      </c>
      <c r="CN163" s="64">
        <f t="shared" si="175"/>
        <v>10213.47734822</v>
      </c>
      <c r="CO163" s="64">
        <f t="shared" si="175"/>
        <v>10198.77599495</v>
      </c>
      <c r="CP163" s="64">
        <f t="shared" si="175"/>
        <v>11438.848306350001</v>
      </c>
      <c r="CQ163" s="64">
        <f t="shared" si="175"/>
        <v>11321.94386824</v>
      </c>
      <c r="CR163" s="64">
        <f t="shared" si="175"/>
        <v>15829.5021124</v>
      </c>
      <c r="CS163" s="64">
        <f t="shared" si="175"/>
        <v>14037.45105865</v>
      </c>
      <c r="CT163" s="64">
        <f t="shared" si="175"/>
        <v>19727.97309739</v>
      </c>
      <c r="CU163" s="64">
        <f t="shared" si="175"/>
        <v>11421.259440330001</v>
      </c>
      <c r="CV163" s="64">
        <f t="shared" si="175"/>
        <v>20599.650462919999</v>
      </c>
      <c r="CW163" s="64">
        <f t="shared" si="175"/>
        <v>16800.248359239999</v>
      </c>
      <c r="CX163" s="64">
        <f t="shared" si="175"/>
        <v>11775.19864425</v>
      </c>
      <c r="CY163" s="64">
        <f t="shared" si="175"/>
        <v>21754.69388848</v>
      </c>
      <c r="CZ163" s="64">
        <f t="shared" si="175"/>
        <v>10423.609049459999</v>
      </c>
      <c r="DA163" s="64">
        <f t="shared" si="175"/>
        <v>17115.261194269999</v>
      </c>
      <c r="DB163" s="64">
        <f t="shared" si="175"/>
        <v>14049.29848042</v>
      </c>
      <c r="DC163" s="64">
        <f t="shared" si="175"/>
        <v>17834.94142015</v>
      </c>
      <c r="DD163" s="64">
        <f t="shared" si="175"/>
        <v>18705.01124842</v>
      </c>
      <c r="DE163" s="64">
        <f t="shared" si="175"/>
        <v>14345.849100920001</v>
      </c>
      <c r="DF163" s="64">
        <f t="shared" si="175"/>
        <v>9894.4726802099995</v>
      </c>
      <c r="DG163" s="64">
        <f t="shared" si="175"/>
        <v>20918.022005080002</v>
      </c>
      <c r="DH163" s="64">
        <f t="shared" si="175"/>
        <v>10218.17915434</v>
      </c>
      <c r="DI163" s="64">
        <f t="shared" si="175"/>
        <v>10076.39159345</v>
      </c>
      <c r="DJ163" s="64">
        <f t="shared" si="175"/>
        <v>11554.81566962</v>
      </c>
      <c r="DK163" s="64">
        <f t="shared" si="175"/>
        <v>11721.04111129</v>
      </c>
      <c r="DL163" s="64">
        <f t="shared" si="175"/>
        <v>10489.063856270001</v>
      </c>
      <c r="DM163" s="64">
        <f t="shared" si="175"/>
        <v>16902.625423270001</v>
      </c>
      <c r="DN163" s="64">
        <f t="shared" si="175"/>
        <v>10898.85913608</v>
      </c>
      <c r="DO163" s="64">
        <f t="shared" si="175"/>
        <v>10333.49858596</v>
      </c>
      <c r="DP163" s="64">
        <f t="shared" si="175"/>
        <v>17826.410829050001</v>
      </c>
      <c r="DQ163" s="64">
        <f t="shared" si="175"/>
        <v>11278.720728759999</v>
      </c>
      <c r="DR163" s="64">
        <f t="shared" si="175"/>
        <v>10535.443631349999</v>
      </c>
      <c r="DS163" s="64">
        <f t="shared" si="175"/>
        <v>11335.31280238</v>
      </c>
      <c r="DT163" s="64">
        <f t="shared" si="175"/>
        <v>18117.06722714</v>
      </c>
      <c r="DU163" s="64">
        <f t="shared" si="175"/>
        <v>13140.923259470001</v>
      </c>
      <c r="DV163" s="64">
        <f t="shared" si="175"/>
        <v>16607.243471850001</v>
      </c>
      <c r="DW163" s="64">
        <f t="shared" si="175"/>
        <v>14046.224396670001</v>
      </c>
      <c r="DX163" s="64">
        <f t="shared" si="175"/>
        <v>20868.755476570001</v>
      </c>
      <c r="DY163" s="64">
        <f t="shared" si="175"/>
        <v>15680.35123812</v>
      </c>
      <c r="DZ163" s="64">
        <f t="shared" si="175"/>
        <v>12069.603399989999</v>
      </c>
      <c r="EA163" s="64">
        <f t="shared" ref="EA163:FX163" si="176">EA120</f>
        <v>12236.953954979999</v>
      </c>
      <c r="EB163" s="64">
        <f t="shared" si="176"/>
        <v>11339.78070078</v>
      </c>
      <c r="EC163" s="64">
        <f t="shared" si="176"/>
        <v>13616.44376989</v>
      </c>
      <c r="ED163" s="64">
        <f t="shared" si="176"/>
        <v>14469.523092670001</v>
      </c>
      <c r="EE163" s="64">
        <f t="shared" si="176"/>
        <v>16824.04759577</v>
      </c>
      <c r="EF163" s="64">
        <f t="shared" si="176"/>
        <v>10419.53330368</v>
      </c>
      <c r="EG163" s="64">
        <f t="shared" si="176"/>
        <v>14454.877805149999</v>
      </c>
      <c r="EH163" s="64">
        <f t="shared" si="176"/>
        <v>14858.91645495</v>
      </c>
      <c r="EI163" s="64">
        <f t="shared" si="176"/>
        <v>10128.147558320001</v>
      </c>
      <c r="EJ163" s="64">
        <f t="shared" si="176"/>
        <v>10029.5748272</v>
      </c>
      <c r="EK163" s="64">
        <f t="shared" si="176"/>
        <v>11201.702984969999</v>
      </c>
      <c r="EL163" s="64">
        <f t="shared" si="176"/>
        <v>11405.418898219999</v>
      </c>
      <c r="EM163" s="64">
        <f t="shared" si="176"/>
        <v>12738.998756090001</v>
      </c>
      <c r="EN163" s="64">
        <f t="shared" si="176"/>
        <v>10605.661246080001</v>
      </c>
      <c r="EO163" s="64">
        <f t="shared" si="176"/>
        <v>13749.11497622</v>
      </c>
      <c r="EP163" s="64">
        <f t="shared" si="176"/>
        <v>13345.17030675</v>
      </c>
      <c r="EQ163" s="64">
        <f t="shared" si="176"/>
        <v>10986.687337830001</v>
      </c>
      <c r="ER163" s="64">
        <f t="shared" si="176"/>
        <v>15095.4149454</v>
      </c>
      <c r="ES163" s="64">
        <f t="shared" si="176"/>
        <v>17225.759753040002</v>
      </c>
      <c r="ET163" s="64">
        <f t="shared" si="176"/>
        <v>19164.318581809999</v>
      </c>
      <c r="EU163" s="64">
        <f t="shared" si="176"/>
        <v>11107.39585863</v>
      </c>
      <c r="EV163" s="64">
        <f t="shared" si="176"/>
        <v>22222.455290499998</v>
      </c>
      <c r="EW163" s="64">
        <f t="shared" si="176"/>
        <v>14757.84671328</v>
      </c>
      <c r="EX163" s="64">
        <f t="shared" si="176"/>
        <v>19639.836968470001</v>
      </c>
      <c r="EY163" s="64">
        <f t="shared" si="176"/>
        <v>10936.292890999999</v>
      </c>
      <c r="EZ163" s="64">
        <f t="shared" si="176"/>
        <v>19339.28256806</v>
      </c>
      <c r="FA163" s="64">
        <f t="shared" si="176"/>
        <v>11257.241282819999</v>
      </c>
      <c r="FB163" s="64">
        <f t="shared" si="176"/>
        <v>14373.978878100001</v>
      </c>
      <c r="FC163" s="64">
        <f t="shared" si="176"/>
        <v>10628.113950819999</v>
      </c>
      <c r="FD163" s="64">
        <f t="shared" si="176"/>
        <v>12633.57812867</v>
      </c>
      <c r="FE163" s="64">
        <f t="shared" si="176"/>
        <v>21081.58544355</v>
      </c>
      <c r="FF163" s="64">
        <f t="shared" si="176"/>
        <v>17410.849672470002</v>
      </c>
      <c r="FG163" s="64">
        <f t="shared" si="176"/>
        <v>19973.789638130002</v>
      </c>
      <c r="FH163" s="64">
        <f t="shared" si="176"/>
        <v>21431.440978989998</v>
      </c>
      <c r="FI163" s="64">
        <f t="shared" si="176"/>
        <v>10595.79474664</v>
      </c>
      <c r="FJ163" s="64">
        <f t="shared" si="176"/>
        <v>10373.285197859999</v>
      </c>
      <c r="FK163" s="64">
        <f t="shared" si="176"/>
        <v>10358.47845337</v>
      </c>
      <c r="FL163" s="64">
        <f t="shared" si="176"/>
        <v>10104.44639424</v>
      </c>
      <c r="FM163" s="64">
        <f t="shared" si="176"/>
        <v>10149.459865000001</v>
      </c>
      <c r="FN163" s="64">
        <f t="shared" si="176"/>
        <v>10202.1477526</v>
      </c>
      <c r="FO163" s="64">
        <f t="shared" si="176"/>
        <v>10913.087464259999</v>
      </c>
      <c r="FP163" s="64">
        <f t="shared" si="176"/>
        <v>10547.219313600001</v>
      </c>
      <c r="FQ163" s="64">
        <f t="shared" si="176"/>
        <v>10948.191922329999</v>
      </c>
      <c r="FR163" s="64">
        <f t="shared" si="176"/>
        <v>18528.21760683</v>
      </c>
      <c r="FS163" s="64">
        <f t="shared" si="176"/>
        <v>18101.61643641</v>
      </c>
      <c r="FT163" s="64">
        <f t="shared" si="176"/>
        <v>22411.85846988</v>
      </c>
      <c r="FU163" s="64">
        <f t="shared" si="176"/>
        <v>11516.046412490001</v>
      </c>
      <c r="FV163" s="64">
        <f t="shared" si="176"/>
        <v>11176.49923804</v>
      </c>
      <c r="FW163" s="64">
        <f t="shared" si="176"/>
        <v>18864.996638920002</v>
      </c>
      <c r="FX163" s="64">
        <f t="shared" si="176"/>
        <v>23279.850781910001</v>
      </c>
      <c r="FY163" s="7"/>
      <c r="FZ163" s="64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</row>
    <row r="164" spans="1:195" x14ac:dyDescent="0.35">
      <c r="A164" s="6" t="s">
        <v>675</v>
      </c>
      <c r="B164" s="7" t="s">
        <v>676</v>
      </c>
      <c r="C164" s="64">
        <f>C163*0.08</f>
        <v>839.17046187913138</v>
      </c>
      <c r="D164" s="64">
        <f t="shared" ref="D164:BO164" si="177">D163*0.08</f>
        <v>843.0478956848001</v>
      </c>
      <c r="E164" s="64">
        <f t="shared" si="177"/>
        <v>831.95717518399999</v>
      </c>
      <c r="F164" s="64">
        <f t="shared" si="177"/>
        <v>835.8369886424</v>
      </c>
      <c r="G164" s="64">
        <f t="shared" si="177"/>
        <v>881.64855339360008</v>
      </c>
      <c r="H164" s="64">
        <f t="shared" si="177"/>
        <v>892.66317218560005</v>
      </c>
      <c r="I164" s="64">
        <f t="shared" si="177"/>
        <v>833.76585107599999</v>
      </c>
      <c r="J164" s="64">
        <f t="shared" si="177"/>
        <v>805.20852709600001</v>
      </c>
      <c r="K164" s="64">
        <f t="shared" si="177"/>
        <v>1162.223437136</v>
      </c>
      <c r="L164" s="64">
        <f t="shared" si="177"/>
        <v>870.44802221120005</v>
      </c>
      <c r="M164" s="64">
        <f t="shared" si="177"/>
        <v>921.33205578320008</v>
      </c>
      <c r="N164" s="64">
        <f t="shared" si="177"/>
        <v>867.75078849600004</v>
      </c>
      <c r="O164" s="64">
        <f t="shared" si="177"/>
        <v>846.26497591759994</v>
      </c>
      <c r="P164" s="64">
        <f t="shared" si="177"/>
        <v>1140.96667402</v>
      </c>
      <c r="Q164" s="64">
        <f t="shared" si="177"/>
        <v>854.44923082880007</v>
      </c>
      <c r="R164" s="64">
        <f t="shared" si="177"/>
        <v>833.23672834000001</v>
      </c>
      <c r="S164" s="64">
        <f t="shared" si="177"/>
        <v>858.30350956559994</v>
      </c>
      <c r="T164" s="64">
        <f t="shared" si="177"/>
        <v>1430.8207603728001</v>
      </c>
      <c r="U164" s="64">
        <f t="shared" si="177"/>
        <v>1721.4607662944002</v>
      </c>
      <c r="V164" s="64">
        <f t="shared" si="177"/>
        <v>1163.5074600200001</v>
      </c>
      <c r="W164" s="64">
        <f t="shared" si="177"/>
        <v>1296.3801484800001</v>
      </c>
      <c r="X164" s="64">
        <f t="shared" si="177"/>
        <v>1724.7580225080001</v>
      </c>
      <c r="Y164" s="64">
        <f t="shared" si="177"/>
        <v>820.02072056000009</v>
      </c>
      <c r="Z164" s="64">
        <f t="shared" si="177"/>
        <v>1218.089551864</v>
      </c>
      <c r="AA164" s="64">
        <f t="shared" si="177"/>
        <v>848.74856325680003</v>
      </c>
      <c r="AB164" s="64">
        <f t="shared" si="177"/>
        <v>867.32420078799998</v>
      </c>
      <c r="AC164" s="64">
        <f t="shared" si="177"/>
        <v>890.17951495200009</v>
      </c>
      <c r="AD164" s="64">
        <f t="shared" si="177"/>
        <v>847.98846966559995</v>
      </c>
      <c r="AE164" s="64">
        <f t="shared" si="177"/>
        <v>1597.4165979408001</v>
      </c>
      <c r="AF164" s="64">
        <f t="shared" si="177"/>
        <v>1445.0863835192001</v>
      </c>
      <c r="AG164" s="64">
        <f t="shared" si="177"/>
        <v>966.7149602664</v>
      </c>
      <c r="AH164" s="64">
        <f t="shared" si="177"/>
        <v>841.05356381680008</v>
      </c>
      <c r="AI164" s="64">
        <f t="shared" si="177"/>
        <v>985.29921006879999</v>
      </c>
      <c r="AJ164" s="64">
        <f t="shared" si="177"/>
        <v>1455.4375478792001</v>
      </c>
      <c r="AK164" s="64">
        <f t="shared" si="177"/>
        <v>1417.5789064344001</v>
      </c>
      <c r="AL164" s="64">
        <f t="shared" si="177"/>
        <v>1131.27449202</v>
      </c>
      <c r="AM164" s="64">
        <f t="shared" si="177"/>
        <v>1027.7616800303999</v>
      </c>
      <c r="AN164" s="64">
        <f t="shared" si="177"/>
        <v>1126.0767147128001</v>
      </c>
      <c r="AO164" s="64">
        <f t="shared" si="177"/>
        <v>820.95233076400007</v>
      </c>
      <c r="AP164" s="64">
        <f t="shared" si="177"/>
        <v>855.08263833680007</v>
      </c>
      <c r="AQ164" s="64">
        <f t="shared" si="177"/>
        <v>1305.7267889720001</v>
      </c>
      <c r="AR164" s="64">
        <f t="shared" si="177"/>
        <v>855.71604584479996</v>
      </c>
      <c r="AS164" s="64">
        <f t="shared" si="177"/>
        <v>897.42246575120009</v>
      </c>
      <c r="AT164" s="64">
        <f t="shared" si="177"/>
        <v>865.44178838239998</v>
      </c>
      <c r="AU164" s="64">
        <f t="shared" si="177"/>
        <v>1196.1221692039999</v>
      </c>
      <c r="AV164" s="64">
        <f t="shared" si="177"/>
        <v>1182.6882269112</v>
      </c>
      <c r="AW164" s="64">
        <f t="shared" si="177"/>
        <v>1285.863329928</v>
      </c>
      <c r="AX164" s="64">
        <f t="shared" si="177"/>
        <v>1807.7470818104002</v>
      </c>
      <c r="AY164" s="64">
        <f t="shared" si="177"/>
        <v>1030.1800911016001</v>
      </c>
      <c r="AZ164" s="64">
        <f t="shared" si="177"/>
        <v>829.95413767360003</v>
      </c>
      <c r="BA164" s="64">
        <f t="shared" si="177"/>
        <v>811.55529432640003</v>
      </c>
      <c r="BB164" s="64">
        <f t="shared" si="177"/>
        <v>817.55901764559997</v>
      </c>
      <c r="BC164" s="64">
        <f t="shared" si="177"/>
        <v>831.0933613208</v>
      </c>
      <c r="BD164" s="64">
        <f t="shared" si="177"/>
        <v>833.57746713680001</v>
      </c>
      <c r="BE164" s="64">
        <f t="shared" si="177"/>
        <v>887.69544199359996</v>
      </c>
      <c r="BF164" s="64">
        <f t="shared" si="177"/>
        <v>837.38558251280006</v>
      </c>
      <c r="BG164" s="64">
        <f t="shared" si="177"/>
        <v>908.35640670480007</v>
      </c>
      <c r="BH164" s="64">
        <f t="shared" si="177"/>
        <v>964.81301770160007</v>
      </c>
      <c r="BI164" s="64">
        <f t="shared" si="177"/>
        <v>1259.6780567728001</v>
      </c>
      <c r="BJ164" s="64">
        <f t="shared" si="177"/>
        <v>842.05614050400004</v>
      </c>
      <c r="BK164" s="64">
        <f t="shared" si="177"/>
        <v>832.91337555680002</v>
      </c>
      <c r="BL164" s="64">
        <f t="shared" si="177"/>
        <v>1708.8411108207999</v>
      </c>
      <c r="BM164" s="64">
        <f t="shared" si="177"/>
        <v>1008.8767113328</v>
      </c>
      <c r="BN164" s="64">
        <f t="shared" si="177"/>
        <v>802.65515982400007</v>
      </c>
      <c r="BO164" s="64">
        <f t="shared" si="177"/>
        <v>841.16338296720005</v>
      </c>
      <c r="BP164" s="64">
        <f t="shared" ref="BP164:EA164" si="178">BP163*0.08</f>
        <v>1456.0540983992</v>
      </c>
      <c r="BQ164" s="64">
        <f t="shared" si="178"/>
        <v>890.51678413920001</v>
      </c>
      <c r="BR164" s="64">
        <f t="shared" si="178"/>
        <v>827.84966131120007</v>
      </c>
      <c r="BS164" s="64">
        <f t="shared" si="178"/>
        <v>896.36968589200001</v>
      </c>
      <c r="BT164" s="64">
        <f t="shared" si="178"/>
        <v>1103.4499328816</v>
      </c>
      <c r="BU164" s="64">
        <f t="shared" si="178"/>
        <v>1063.22250796</v>
      </c>
      <c r="BV164" s="64">
        <f t="shared" si="178"/>
        <v>875.87270139600002</v>
      </c>
      <c r="BW164" s="64">
        <f t="shared" si="178"/>
        <v>863.49247019999996</v>
      </c>
      <c r="BX164" s="64">
        <f t="shared" si="178"/>
        <v>1853.6916900296001</v>
      </c>
      <c r="BY164" s="64">
        <f t="shared" si="178"/>
        <v>961.67024735200005</v>
      </c>
      <c r="BZ164" s="64">
        <f t="shared" si="178"/>
        <v>1302.477920608</v>
      </c>
      <c r="CA164" s="64">
        <f t="shared" si="178"/>
        <v>1553.5194983376002</v>
      </c>
      <c r="CB164" s="64">
        <f t="shared" si="178"/>
        <v>848.11515574880002</v>
      </c>
      <c r="CC164" s="64">
        <f t="shared" si="178"/>
        <v>1342.6076765831999</v>
      </c>
      <c r="CD164" s="64">
        <f t="shared" si="178"/>
        <v>1260.3682620712</v>
      </c>
      <c r="CE164" s="64">
        <f t="shared" si="178"/>
        <v>1451.9676587632</v>
      </c>
      <c r="CF164" s="64">
        <f t="shared" si="178"/>
        <v>1506.0078271984</v>
      </c>
      <c r="CG164" s="64">
        <f t="shared" si="178"/>
        <v>1317.3805477864003</v>
      </c>
      <c r="CH164" s="64">
        <f t="shared" si="178"/>
        <v>1591.6018226936001</v>
      </c>
      <c r="CI164" s="64">
        <f t="shared" si="178"/>
        <v>860.94409140400012</v>
      </c>
      <c r="CJ164" s="64">
        <f t="shared" si="178"/>
        <v>902.92444891599996</v>
      </c>
      <c r="CK164" s="64">
        <f t="shared" si="178"/>
        <v>857.57077501200001</v>
      </c>
      <c r="CL164" s="64">
        <f t="shared" si="178"/>
        <v>904.13822967119995</v>
      </c>
      <c r="CM164" s="64">
        <f t="shared" si="178"/>
        <v>954.18743494960006</v>
      </c>
      <c r="CN164" s="64">
        <f t="shared" si="178"/>
        <v>817.07818785760003</v>
      </c>
      <c r="CO164" s="64">
        <f t="shared" si="178"/>
        <v>815.90207959600002</v>
      </c>
      <c r="CP164" s="64">
        <f t="shared" si="178"/>
        <v>915.10786450800003</v>
      </c>
      <c r="CQ164" s="64">
        <f t="shared" si="178"/>
        <v>905.75550945919997</v>
      </c>
      <c r="CR164" s="64">
        <f t="shared" si="178"/>
        <v>1266.3601689919999</v>
      </c>
      <c r="CS164" s="64">
        <f t="shared" si="178"/>
        <v>1122.9960846920001</v>
      </c>
      <c r="CT164" s="64">
        <f t="shared" si="178"/>
        <v>1578.2378477912</v>
      </c>
      <c r="CU164" s="64">
        <f t="shared" si="178"/>
        <v>913.70075522640013</v>
      </c>
      <c r="CV164" s="64">
        <f t="shared" si="178"/>
        <v>1647.9720370335999</v>
      </c>
      <c r="CW164" s="64">
        <f t="shared" si="178"/>
        <v>1344.0198687391999</v>
      </c>
      <c r="CX164" s="64">
        <f t="shared" si="178"/>
        <v>942.01589153999998</v>
      </c>
      <c r="CY164" s="64">
        <f t="shared" si="178"/>
        <v>1740.3755110784</v>
      </c>
      <c r="CZ164" s="64">
        <f t="shared" si="178"/>
        <v>833.88872395679994</v>
      </c>
      <c r="DA164" s="64">
        <f t="shared" si="178"/>
        <v>1369.2208955415999</v>
      </c>
      <c r="DB164" s="64">
        <f t="shared" si="178"/>
        <v>1123.9438784336</v>
      </c>
      <c r="DC164" s="64">
        <f t="shared" si="178"/>
        <v>1426.795313612</v>
      </c>
      <c r="DD164" s="64">
        <f t="shared" si="178"/>
        <v>1496.4008998736001</v>
      </c>
      <c r="DE164" s="64">
        <f t="shared" si="178"/>
        <v>1147.6679280736</v>
      </c>
      <c r="DF164" s="64">
        <f t="shared" si="178"/>
        <v>791.55781441679994</v>
      </c>
      <c r="DG164" s="64">
        <f t="shared" si="178"/>
        <v>1673.4417604064001</v>
      </c>
      <c r="DH164" s="64">
        <f t="shared" si="178"/>
        <v>817.45433234719997</v>
      </c>
      <c r="DI164" s="64">
        <f t="shared" si="178"/>
        <v>806.11132747600004</v>
      </c>
      <c r="DJ164" s="64">
        <f t="shared" si="178"/>
        <v>924.38525356960008</v>
      </c>
      <c r="DK164" s="64">
        <f t="shared" si="178"/>
        <v>937.68328890320004</v>
      </c>
      <c r="DL164" s="64">
        <f t="shared" si="178"/>
        <v>839.12510850160004</v>
      </c>
      <c r="DM164" s="64">
        <f t="shared" si="178"/>
        <v>1352.2100338616001</v>
      </c>
      <c r="DN164" s="64">
        <f t="shared" si="178"/>
        <v>871.90873088640001</v>
      </c>
      <c r="DO164" s="64">
        <f t="shared" si="178"/>
        <v>826.67988687680008</v>
      </c>
      <c r="DP164" s="64">
        <f t="shared" si="178"/>
        <v>1426.1128663240002</v>
      </c>
      <c r="DQ164" s="64">
        <f t="shared" si="178"/>
        <v>902.29765830079998</v>
      </c>
      <c r="DR164" s="64">
        <f t="shared" si="178"/>
        <v>842.83549050799991</v>
      </c>
      <c r="DS164" s="64">
        <f t="shared" si="178"/>
        <v>906.82502419039997</v>
      </c>
      <c r="DT164" s="64">
        <f t="shared" si="178"/>
        <v>1449.3653781712001</v>
      </c>
      <c r="DU164" s="64">
        <f t="shared" si="178"/>
        <v>1051.2738607576</v>
      </c>
      <c r="DV164" s="64">
        <f t="shared" si="178"/>
        <v>1328.579477748</v>
      </c>
      <c r="DW164" s="64">
        <f t="shared" si="178"/>
        <v>1123.6979517336001</v>
      </c>
      <c r="DX164" s="64">
        <f t="shared" si="178"/>
        <v>1669.5004381256001</v>
      </c>
      <c r="DY164" s="64">
        <f t="shared" si="178"/>
        <v>1254.4280990496</v>
      </c>
      <c r="DZ164" s="64">
        <f t="shared" si="178"/>
        <v>965.56827199919996</v>
      </c>
      <c r="EA164" s="64">
        <f t="shared" si="178"/>
        <v>978.95631639839996</v>
      </c>
      <c r="EB164" s="64">
        <f t="shared" ref="EB164:FX164" si="179">EB163*0.08</f>
        <v>907.18245606239998</v>
      </c>
      <c r="EC164" s="64">
        <f t="shared" si="179"/>
        <v>1089.3155015912</v>
      </c>
      <c r="ED164" s="64">
        <f t="shared" si="179"/>
        <v>1157.5618474136002</v>
      </c>
      <c r="EE164" s="64">
        <f t="shared" si="179"/>
        <v>1345.9238076616</v>
      </c>
      <c r="EF164" s="64">
        <f t="shared" si="179"/>
        <v>833.56266429440007</v>
      </c>
      <c r="EG164" s="64">
        <f t="shared" si="179"/>
        <v>1156.390224412</v>
      </c>
      <c r="EH164" s="64">
        <f t="shared" si="179"/>
        <v>1188.713316396</v>
      </c>
      <c r="EI164" s="64">
        <f t="shared" si="179"/>
        <v>810.25180466560005</v>
      </c>
      <c r="EJ164" s="64">
        <f t="shared" si="179"/>
        <v>802.36598617599998</v>
      </c>
      <c r="EK164" s="64">
        <f t="shared" si="179"/>
        <v>896.13623879759996</v>
      </c>
      <c r="EL164" s="64">
        <f t="shared" si="179"/>
        <v>912.43351185760002</v>
      </c>
      <c r="EM164" s="64">
        <f t="shared" si="179"/>
        <v>1019.1199004872001</v>
      </c>
      <c r="EN164" s="64">
        <f t="shared" si="179"/>
        <v>848.45289968640009</v>
      </c>
      <c r="EO164" s="64">
        <f t="shared" si="179"/>
        <v>1099.9291980976</v>
      </c>
      <c r="EP164" s="64">
        <f t="shared" si="179"/>
        <v>1067.61362454</v>
      </c>
      <c r="EQ164" s="64">
        <f t="shared" si="179"/>
        <v>878.93498702640011</v>
      </c>
      <c r="ER164" s="64">
        <f t="shared" si="179"/>
        <v>1207.633195632</v>
      </c>
      <c r="ES164" s="64">
        <f t="shared" si="179"/>
        <v>1378.0607802432003</v>
      </c>
      <c r="ET164" s="64">
        <f t="shared" si="179"/>
        <v>1533.1454865448</v>
      </c>
      <c r="EU164" s="64">
        <f t="shared" si="179"/>
        <v>888.59166869039996</v>
      </c>
      <c r="EV164" s="64">
        <f t="shared" si="179"/>
        <v>1777.79642324</v>
      </c>
      <c r="EW164" s="64">
        <f t="shared" si="179"/>
        <v>1180.6277370624</v>
      </c>
      <c r="EX164" s="64">
        <f t="shared" si="179"/>
        <v>1571.1869574776001</v>
      </c>
      <c r="EY164" s="64">
        <f t="shared" si="179"/>
        <v>874.90343127999995</v>
      </c>
      <c r="EZ164" s="64">
        <f t="shared" si="179"/>
        <v>1547.1426054448</v>
      </c>
      <c r="FA164" s="64">
        <f t="shared" si="179"/>
        <v>900.57930262560001</v>
      </c>
      <c r="FB164" s="64">
        <f t="shared" si="179"/>
        <v>1149.9183102480001</v>
      </c>
      <c r="FC164" s="64">
        <f t="shared" si="179"/>
        <v>850.24911606559999</v>
      </c>
      <c r="FD164" s="64">
        <f t="shared" si="179"/>
        <v>1010.6862502936001</v>
      </c>
      <c r="FE164" s="64">
        <f t="shared" si="179"/>
        <v>1686.526835484</v>
      </c>
      <c r="FF164" s="64">
        <f t="shared" si="179"/>
        <v>1392.8679737976001</v>
      </c>
      <c r="FG164" s="64">
        <f t="shared" si="179"/>
        <v>1597.9031710504003</v>
      </c>
      <c r="FH164" s="64">
        <f t="shared" si="179"/>
        <v>1714.5152783192</v>
      </c>
      <c r="FI164" s="64">
        <f t="shared" si="179"/>
        <v>847.6635797312</v>
      </c>
      <c r="FJ164" s="64">
        <f t="shared" si="179"/>
        <v>829.86281582879997</v>
      </c>
      <c r="FK164" s="64">
        <f t="shared" si="179"/>
        <v>828.67827626960002</v>
      </c>
      <c r="FL164" s="64">
        <f t="shared" si="179"/>
        <v>808.3557115392</v>
      </c>
      <c r="FM164" s="64">
        <f t="shared" si="179"/>
        <v>811.95678920000012</v>
      </c>
      <c r="FN164" s="64">
        <f t="shared" si="179"/>
        <v>816.17182020799999</v>
      </c>
      <c r="FO164" s="64">
        <f t="shared" si="179"/>
        <v>873.04699714079993</v>
      </c>
      <c r="FP164" s="64">
        <f t="shared" si="179"/>
        <v>843.77754508800001</v>
      </c>
      <c r="FQ164" s="64">
        <f t="shared" si="179"/>
        <v>875.85535378639997</v>
      </c>
      <c r="FR164" s="64">
        <f t="shared" si="179"/>
        <v>1482.2574085464</v>
      </c>
      <c r="FS164" s="64">
        <f t="shared" si="179"/>
        <v>1448.1293149128001</v>
      </c>
      <c r="FT164" s="64">
        <f t="shared" si="179"/>
        <v>1792.9486775904002</v>
      </c>
      <c r="FU164" s="64">
        <f t="shared" si="179"/>
        <v>921.28371299920013</v>
      </c>
      <c r="FV164" s="64">
        <f t="shared" si="179"/>
        <v>894.11993904320002</v>
      </c>
      <c r="FW164" s="64">
        <f t="shared" si="179"/>
        <v>1509.1997311136001</v>
      </c>
      <c r="FX164" s="64">
        <f t="shared" si="179"/>
        <v>1862.3880625528002</v>
      </c>
      <c r="FY164" s="7"/>
      <c r="FZ164" s="64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</row>
    <row r="165" spans="1:195" x14ac:dyDescent="0.35">
      <c r="A165" s="6" t="s">
        <v>677</v>
      </c>
      <c r="B165" s="7" t="s">
        <v>678</v>
      </c>
      <c r="C165" s="64">
        <f>ROUND(C162*C164,2)</f>
        <v>1042249.71</v>
      </c>
      <c r="D165" s="64">
        <f t="shared" ref="D165:BO165" si="180">ROUND(D162*D164,2)</f>
        <v>3322451.76</v>
      </c>
      <c r="E165" s="64">
        <f t="shared" si="180"/>
        <v>1214657.48</v>
      </c>
      <c r="F165" s="64">
        <f t="shared" si="180"/>
        <v>1884812.41</v>
      </c>
      <c r="G165" s="64">
        <f t="shared" si="180"/>
        <v>86401.56</v>
      </c>
      <c r="H165" s="64">
        <f t="shared" si="180"/>
        <v>55345.120000000003</v>
      </c>
      <c r="I165" s="64">
        <f t="shared" si="180"/>
        <v>1226469.57</v>
      </c>
      <c r="J165" s="64">
        <f t="shared" si="180"/>
        <v>149768.79</v>
      </c>
      <c r="K165" s="64">
        <f t="shared" si="180"/>
        <v>0</v>
      </c>
      <c r="L165" s="64">
        <f t="shared" si="180"/>
        <v>109676.45</v>
      </c>
      <c r="M165" s="64">
        <f t="shared" si="180"/>
        <v>146491.79999999999</v>
      </c>
      <c r="N165" s="64">
        <f t="shared" si="180"/>
        <v>3869300.77</v>
      </c>
      <c r="O165" s="64">
        <f t="shared" si="180"/>
        <v>309732.98</v>
      </c>
      <c r="P165" s="64">
        <f t="shared" si="180"/>
        <v>19396.43</v>
      </c>
      <c r="Q165" s="64">
        <f t="shared" si="180"/>
        <v>8905069.8800000008</v>
      </c>
      <c r="R165" s="64">
        <f t="shared" si="180"/>
        <v>53327.15</v>
      </c>
      <c r="S165" s="64">
        <f t="shared" si="180"/>
        <v>46348.39</v>
      </c>
      <c r="T165" s="64">
        <f t="shared" si="180"/>
        <v>1430.82</v>
      </c>
      <c r="U165" s="64">
        <f t="shared" si="180"/>
        <v>0</v>
      </c>
      <c r="V165" s="64">
        <f t="shared" si="180"/>
        <v>0</v>
      </c>
      <c r="W165" s="64">
        <f t="shared" si="180"/>
        <v>0</v>
      </c>
      <c r="X165" s="64">
        <f t="shared" si="180"/>
        <v>0</v>
      </c>
      <c r="Y165" s="64">
        <f t="shared" si="180"/>
        <v>2460.06</v>
      </c>
      <c r="Z165" s="64">
        <f t="shared" si="180"/>
        <v>6090.45</v>
      </c>
      <c r="AA165" s="64">
        <f t="shared" si="180"/>
        <v>1691555.89</v>
      </c>
      <c r="AB165" s="64">
        <f t="shared" si="180"/>
        <v>1164816.3999999999</v>
      </c>
      <c r="AC165" s="64">
        <f t="shared" si="180"/>
        <v>19583.95</v>
      </c>
      <c r="AD165" s="64">
        <f t="shared" si="180"/>
        <v>22895.69</v>
      </c>
      <c r="AE165" s="64">
        <f t="shared" si="180"/>
        <v>4792.25</v>
      </c>
      <c r="AF165" s="64">
        <f t="shared" si="180"/>
        <v>7225.43</v>
      </c>
      <c r="AG165" s="64">
        <f t="shared" si="180"/>
        <v>12567.29</v>
      </c>
      <c r="AH165" s="64">
        <f t="shared" si="180"/>
        <v>0</v>
      </c>
      <c r="AI165" s="64">
        <f t="shared" si="180"/>
        <v>1970.6</v>
      </c>
      <c r="AJ165" s="64">
        <f t="shared" si="180"/>
        <v>2910.88</v>
      </c>
      <c r="AK165" s="64">
        <f t="shared" si="180"/>
        <v>1417.58</v>
      </c>
      <c r="AL165" s="64">
        <f t="shared" si="180"/>
        <v>12444.02</v>
      </c>
      <c r="AM165" s="64">
        <f t="shared" si="180"/>
        <v>0</v>
      </c>
      <c r="AN165" s="64">
        <f t="shared" si="180"/>
        <v>0</v>
      </c>
      <c r="AO165" s="64">
        <f t="shared" si="180"/>
        <v>92767.61</v>
      </c>
      <c r="AP165" s="64">
        <f t="shared" si="180"/>
        <v>11778763.34</v>
      </c>
      <c r="AQ165" s="64">
        <f t="shared" si="180"/>
        <v>0</v>
      </c>
      <c r="AR165" s="64">
        <f t="shared" si="180"/>
        <v>1462418.72</v>
      </c>
      <c r="AS165" s="64">
        <f t="shared" si="180"/>
        <v>1005113.16</v>
      </c>
      <c r="AT165" s="64">
        <f t="shared" si="180"/>
        <v>25963.25</v>
      </c>
      <c r="AU165" s="64">
        <f t="shared" si="180"/>
        <v>4784.49</v>
      </c>
      <c r="AV165" s="64">
        <f t="shared" si="180"/>
        <v>2365.38</v>
      </c>
      <c r="AW165" s="64">
        <f t="shared" si="180"/>
        <v>1285.8599999999999</v>
      </c>
      <c r="AX165" s="64">
        <f t="shared" si="180"/>
        <v>12654.23</v>
      </c>
      <c r="AY165" s="64">
        <f t="shared" si="180"/>
        <v>5150.8999999999996</v>
      </c>
      <c r="AZ165" s="64">
        <f t="shared" si="180"/>
        <v>779326.94</v>
      </c>
      <c r="BA165" s="64">
        <f t="shared" si="180"/>
        <v>142022.18</v>
      </c>
      <c r="BB165" s="64">
        <f t="shared" si="180"/>
        <v>160241.57</v>
      </c>
      <c r="BC165" s="64">
        <f t="shared" si="180"/>
        <v>1135273.53</v>
      </c>
      <c r="BD165" s="64">
        <f t="shared" si="180"/>
        <v>49181.07</v>
      </c>
      <c r="BE165" s="64">
        <f t="shared" si="180"/>
        <v>3550.78</v>
      </c>
      <c r="BF165" s="64">
        <f t="shared" si="180"/>
        <v>343328.09</v>
      </c>
      <c r="BG165" s="64">
        <f t="shared" si="180"/>
        <v>55409.74</v>
      </c>
      <c r="BH165" s="64">
        <f t="shared" si="180"/>
        <v>8683.32</v>
      </c>
      <c r="BI165" s="64">
        <f t="shared" si="180"/>
        <v>22674.21</v>
      </c>
      <c r="BJ165" s="64">
        <f t="shared" si="180"/>
        <v>53049.54</v>
      </c>
      <c r="BK165" s="64">
        <f t="shared" si="180"/>
        <v>462266.92</v>
      </c>
      <c r="BL165" s="64">
        <f t="shared" si="180"/>
        <v>3417.68</v>
      </c>
      <c r="BM165" s="64">
        <f t="shared" si="180"/>
        <v>13115.4</v>
      </c>
      <c r="BN165" s="64">
        <f t="shared" si="180"/>
        <v>10434.52</v>
      </c>
      <c r="BO165" s="64">
        <f t="shared" si="180"/>
        <v>7570.47</v>
      </c>
      <c r="BP165" s="64">
        <f t="shared" ref="BP165:EA165" si="181">ROUND(BP162*BP164,2)</f>
        <v>1456.05</v>
      </c>
      <c r="BQ165" s="64">
        <f t="shared" si="181"/>
        <v>1041904.64</v>
      </c>
      <c r="BR165" s="64">
        <f t="shared" si="181"/>
        <v>577839.06000000006</v>
      </c>
      <c r="BS165" s="64">
        <f t="shared" si="181"/>
        <v>159553.79999999999</v>
      </c>
      <c r="BT165" s="64">
        <f t="shared" si="181"/>
        <v>2206.9</v>
      </c>
      <c r="BU165" s="64">
        <f t="shared" si="181"/>
        <v>44655.35</v>
      </c>
      <c r="BV165" s="64">
        <f t="shared" si="181"/>
        <v>66566.33</v>
      </c>
      <c r="BW165" s="64">
        <f t="shared" si="181"/>
        <v>126069.9</v>
      </c>
      <c r="BX165" s="64">
        <f t="shared" si="181"/>
        <v>0</v>
      </c>
      <c r="BY165" s="64">
        <f t="shared" si="181"/>
        <v>0</v>
      </c>
      <c r="BZ165" s="64">
        <f t="shared" si="181"/>
        <v>0</v>
      </c>
      <c r="CA165" s="64">
        <f t="shared" si="181"/>
        <v>4660.5600000000004</v>
      </c>
      <c r="CB165" s="64">
        <f t="shared" si="181"/>
        <v>2172871.0299999998</v>
      </c>
      <c r="CC165" s="64">
        <f t="shared" si="181"/>
        <v>0</v>
      </c>
      <c r="CD165" s="64">
        <f t="shared" si="181"/>
        <v>1260.3699999999999</v>
      </c>
      <c r="CE165" s="64">
        <f t="shared" si="181"/>
        <v>1451.97</v>
      </c>
      <c r="CF165" s="64">
        <f t="shared" si="181"/>
        <v>0</v>
      </c>
      <c r="CG165" s="64">
        <f t="shared" si="181"/>
        <v>21078.09</v>
      </c>
      <c r="CH165" s="64">
        <f t="shared" si="181"/>
        <v>14324.42</v>
      </c>
      <c r="CI165" s="64">
        <f t="shared" si="181"/>
        <v>66292.7</v>
      </c>
      <c r="CJ165" s="64">
        <f t="shared" si="181"/>
        <v>146273.76</v>
      </c>
      <c r="CK165" s="64">
        <f t="shared" si="181"/>
        <v>126062.9</v>
      </c>
      <c r="CL165" s="64">
        <f t="shared" si="181"/>
        <v>22603.46</v>
      </c>
      <c r="CM165" s="64">
        <f t="shared" si="181"/>
        <v>7633.5</v>
      </c>
      <c r="CN165" s="64">
        <f t="shared" si="181"/>
        <v>957615.64</v>
      </c>
      <c r="CO165" s="64">
        <f t="shared" si="181"/>
        <v>307595.08</v>
      </c>
      <c r="CP165" s="64">
        <f t="shared" si="181"/>
        <v>129945.32</v>
      </c>
      <c r="CQ165" s="64">
        <f t="shared" si="181"/>
        <v>1811.51</v>
      </c>
      <c r="CR165" s="64">
        <f t="shared" si="181"/>
        <v>0</v>
      </c>
      <c r="CS165" s="64">
        <f t="shared" si="181"/>
        <v>3368.99</v>
      </c>
      <c r="CT165" s="64">
        <f t="shared" si="181"/>
        <v>1578.24</v>
      </c>
      <c r="CU165" s="64">
        <f t="shared" si="181"/>
        <v>2741.1</v>
      </c>
      <c r="CV165" s="64">
        <f t="shared" si="181"/>
        <v>0</v>
      </c>
      <c r="CW165" s="64">
        <f t="shared" si="181"/>
        <v>0</v>
      </c>
      <c r="CX165" s="64">
        <f t="shared" si="181"/>
        <v>17898.3</v>
      </c>
      <c r="CY165" s="64">
        <f t="shared" si="181"/>
        <v>0</v>
      </c>
      <c r="CZ165" s="64">
        <f t="shared" si="181"/>
        <v>25850.55</v>
      </c>
      <c r="DA165" s="64">
        <f t="shared" si="181"/>
        <v>0</v>
      </c>
      <c r="DB165" s="64">
        <f t="shared" si="181"/>
        <v>6743.66</v>
      </c>
      <c r="DC165" s="64">
        <f t="shared" si="181"/>
        <v>0</v>
      </c>
      <c r="DD165" s="64">
        <f t="shared" si="181"/>
        <v>5985.6</v>
      </c>
      <c r="DE165" s="64">
        <f t="shared" si="181"/>
        <v>1147.67</v>
      </c>
      <c r="DF165" s="64">
        <f t="shared" si="181"/>
        <v>441689.26</v>
      </c>
      <c r="DG165" s="64">
        <f t="shared" si="181"/>
        <v>0</v>
      </c>
      <c r="DH165" s="64">
        <f t="shared" si="181"/>
        <v>89102.52</v>
      </c>
      <c r="DI165" s="64">
        <f t="shared" si="181"/>
        <v>44336.12</v>
      </c>
      <c r="DJ165" s="64">
        <f t="shared" si="181"/>
        <v>8319.4699999999993</v>
      </c>
      <c r="DK165" s="64">
        <f t="shared" si="181"/>
        <v>18753.669999999998</v>
      </c>
      <c r="DL165" s="64">
        <f t="shared" si="181"/>
        <v>250059.28</v>
      </c>
      <c r="DM165" s="64">
        <f t="shared" si="181"/>
        <v>0</v>
      </c>
      <c r="DN165" s="64">
        <f t="shared" si="181"/>
        <v>57545.98</v>
      </c>
      <c r="DO165" s="64">
        <f t="shared" si="181"/>
        <v>408379.86</v>
      </c>
      <c r="DP165" s="64">
        <f t="shared" si="181"/>
        <v>0</v>
      </c>
      <c r="DQ165" s="64">
        <f t="shared" si="181"/>
        <v>51430.97</v>
      </c>
      <c r="DR165" s="64">
        <f t="shared" si="181"/>
        <v>21070.89</v>
      </c>
      <c r="DS165" s="64">
        <f t="shared" si="181"/>
        <v>25391.1</v>
      </c>
      <c r="DT165" s="64">
        <f t="shared" si="181"/>
        <v>5797.46</v>
      </c>
      <c r="DU165" s="64">
        <f t="shared" si="181"/>
        <v>0</v>
      </c>
      <c r="DV165" s="64">
        <f t="shared" si="181"/>
        <v>3985.74</v>
      </c>
      <c r="DW165" s="64">
        <f t="shared" si="181"/>
        <v>0</v>
      </c>
      <c r="DX165" s="64">
        <f t="shared" si="181"/>
        <v>6678</v>
      </c>
      <c r="DY165" s="64">
        <f t="shared" si="181"/>
        <v>3763.28</v>
      </c>
      <c r="DZ165" s="64">
        <f t="shared" si="181"/>
        <v>965.57</v>
      </c>
      <c r="EA165" s="64">
        <f t="shared" si="181"/>
        <v>27410.78</v>
      </c>
      <c r="EB165" s="64">
        <f t="shared" ref="EB165:FX165" si="182">ROUND(EB162*EB164,2)</f>
        <v>59874.04</v>
      </c>
      <c r="EC165" s="64">
        <f t="shared" si="182"/>
        <v>2178.63</v>
      </c>
      <c r="ED165" s="64">
        <f t="shared" si="182"/>
        <v>57878.09</v>
      </c>
      <c r="EE165" s="64">
        <f t="shared" si="182"/>
        <v>14805.16</v>
      </c>
      <c r="EF165" s="64">
        <f t="shared" si="182"/>
        <v>52514.45</v>
      </c>
      <c r="EG165" s="64">
        <f t="shared" si="182"/>
        <v>50881.17</v>
      </c>
      <c r="EH165" s="64">
        <f t="shared" si="182"/>
        <v>10698.42</v>
      </c>
      <c r="EI165" s="64">
        <f t="shared" si="182"/>
        <v>301413.67</v>
      </c>
      <c r="EJ165" s="64">
        <f t="shared" si="182"/>
        <v>169299.22</v>
      </c>
      <c r="EK165" s="64">
        <f t="shared" si="182"/>
        <v>13442.04</v>
      </c>
      <c r="EL165" s="64">
        <f t="shared" si="182"/>
        <v>912.43</v>
      </c>
      <c r="EM165" s="64">
        <f t="shared" si="182"/>
        <v>2038.24</v>
      </c>
      <c r="EN165" s="64">
        <f t="shared" si="182"/>
        <v>9332.98</v>
      </c>
      <c r="EO165" s="64">
        <f t="shared" si="182"/>
        <v>3299.79</v>
      </c>
      <c r="EP165" s="64">
        <f t="shared" si="182"/>
        <v>16014.2</v>
      </c>
      <c r="EQ165" s="64">
        <f t="shared" si="182"/>
        <v>137992.79</v>
      </c>
      <c r="ER165" s="64">
        <f t="shared" si="182"/>
        <v>20529.759999999998</v>
      </c>
      <c r="ES165" s="64">
        <f t="shared" si="182"/>
        <v>4134.18</v>
      </c>
      <c r="ET165" s="64">
        <f t="shared" si="182"/>
        <v>10732.02</v>
      </c>
      <c r="EU165" s="64">
        <f t="shared" si="182"/>
        <v>81750.429999999993</v>
      </c>
      <c r="EV165" s="64">
        <f t="shared" si="182"/>
        <v>19555.759999999998</v>
      </c>
      <c r="EW165" s="64">
        <f t="shared" si="182"/>
        <v>56670.13</v>
      </c>
      <c r="EX165" s="64">
        <f t="shared" si="182"/>
        <v>3142.37</v>
      </c>
      <c r="EY165" s="64">
        <f t="shared" si="182"/>
        <v>10498.84</v>
      </c>
      <c r="EZ165" s="64">
        <f t="shared" si="182"/>
        <v>0</v>
      </c>
      <c r="FA165" s="64">
        <f t="shared" si="182"/>
        <v>561961.48</v>
      </c>
      <c r="FB165" s="64">
        <f t="shared" si="182"/>
        <v>0</v>
      </c>
      <c r="FC165" s="64">
        <f t="shared" si="182"/>
        <v>20405.98</v>
      </c>
      <c r="FD165" s="64">
        <f t="shared" si="182"/>
        <v>4042.75</v>
      </c>
      <c r="FE165" s="64">
        <f t="shared" si="182"/>
        <v>23611.38</v>
      </c>
      <c r="FF165" s="64">
        <f t="shared" si="182"/>
        <v>0</v>
      </c>
      <c r="FG165" s="64">
        <f t="shared" si="182"/>
        <v>7989.52</v>
      </c>
      <c r="FH165" s="64">
        <f t="shared" si="182"/>
        <v>0</v>
      </c>
      <c r="FI165" s="64">
        <f t="shared" si="182"/>
        <v>122911.22</v>
      </c>
      <c r="FJ165" s="64">
        <f t="shared" si="182"/>
        <v>55600.81</v>
      </c>
      <c r="FK165" s="64">
        <f t="shared" si="182"/>
        <v>189767.33</v>
      </c>
      <c r="FL165" s="64">
        <f t="shared" si="182"/>
        <v>122870.07</v>
      </c>
      <c r="FM165" s="64">
        <f t="shared" si="182"/>
        <v>67392.41</v>
      </c>
      <c r="FN165" s="64">
        <f t="shared" si="182"/>
        <v>2409339.21</v>
      </c>
      <c r="FO165" s="64">
        <f t="shared" si="182"/>
        <v>37541.019999999997</v>
      </c>
      <c r="FP165" s="64">
        <f t="shared" si="182"/>
        <v>242164.16</v>
      </c>
      <c r="FQ165" s="64">
        <f t="shared" si="182"/>
        <v>49047.9</v>
      </c>
      <c r="FR165" s="64">
        <f t="shared" si="182"/>
        <v>0</v>
      </c>
      <c r="FS165" s="64">
        <f t="shared" si="182"/>
        <v>0</v>
      </c>
      <c r="FT165" s="64">
        <f t="shared" si="182"/>
        <v>0</v>
      </c>
      <c r="FU165" s="64">
        <f t="shared" si="182"/>
        <v>119766.88</v>
      </c>
      <c r="FV165" s="64">
        <f t="shared" si="182"/>
        <v>82259.03</v>
      </c>
      <c r="FW165" s="64">
        <f t="shared" si="182"/>
        <v>12073.6</v>
      </c>
      <c r="FX165" s="64">
        <f t="shared" si="182"/>
        <v>1862.39</v>
      </c>
      <c r="FY165" s="7"/>
      <c r="FZ165" s="7">
        <f>SUM(C165:FX165)</f>
        <v>55806396.810000002</v>
      </c>
      <c r="GA165" s="85">
        <v>55806396.810000002</v>
      </c>
      <c r="GB165" s="7">
        <f>FZ165-GA165</f>
        <v>0</v>
      </c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</row>
    <row r="166" spans="1:195" x14ac:dyDescent="0.35">
      <c r="A166" s="7"/>
      <c r="B166" s="7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  <c r="AR166" s="64"/>
      <c r="AS166" s="64"/>
      <c r="AT166" s="64"/>
      <c r="AU166" s="64"/>
      <c r="AV166" s="64"/>
      <c r="AW166" s="64"/>
      <c r="AX166" s="64"/>
      <c r="AY166" s="64"/>
      <c r="AZ166" s="64"/>
      <c r="BA166" s="64"/>
      <c r="BB166" s="64"/>
      <c r="BC166" s="64"/>
      <c r="BD166" s="64"/>
      <c r="BE166" s="64"/>
      <c r="BF166" s="64"/>
      <c r="BG166" s="64"/>
      <c r="BH166" s="64"/>
      <c r="BI166" s="64"/>
      <c r="BJ166" s="64"/>
      <c r="BK166" s="64"/>
      <c r="BL166" s="64"/>
      <c r="BM166" s="64"/>
      <c r="BN166" s="64"/>
      <c r="BO166" s="64"/>
      <c r="BP166" s="64"/>
      <c r="BQ166" s="64"/>
      <c r="BR166" s="64"/>
      <c r="BS166" s="64"/>
      <c r="BT166" s="64"/>
      <c r="BU166" s="64"/>
      <c r="BV166" s="64"/>
      <c r="BW166" s="64"/>
      <c r="BX166" s="64"/>
      <c r="BY166" s="64"/>
      <c r="BZ166" s="64"/>
      <c r="CA166" s="64"/>
      <c r="CB166" s="64"/>
      <c r="CC166" s="64"/>
      <c r="CD166" s="64"/>
      <c r="CE166" s="64"/>
      <c r="CF166" s="64"/>
      <c r="CG166" s="64"/>
      <c r="CH166" s="64"/>
      <c r="CI166" s="64"/>
      <c r="CJ166" s="64"/>
      <c r="CK166" s="64"/>
      <c r="CL166" s="64"/>
      <c r="CM166" s="64"/>
      <c r="CN166" s="64"/>
      <c r="CO166" s="64"/>
      <c r="CP166" s="64"/>
      <c r="CQ166" s="64"/>
      <c r="CR166" s="64"/>
      <c r="CS166" s="64"/>
      <c r="CT166" s="64"/>
      <c r="CU166" s="64"/>
      <c r="CV166" s="64"/>
      <c r="CW166" s="64"/>
      <c r="CX166" s="64"/>
      <c r="CY166" s="64"/>
      <c r="CZ166" s="64"/>
      <c r="DA166" s="64"/>
      <c r="DB166" s="64"/>
      <c r="DC166" s="64"/>
      <c r="DD166" s="64"/>
      <c r="DE166" s="64"/>
      <c r="DF166" s="64"/>
      <c r="DG166" s="64"/>
      <c r="DH166" s="64"/>
      <c r="DI166" s="64"/>
      <c r="DJ166" s="64"/>
      <c r="DK166" s="64"/>
      <c r="DL166" s="64"/>
      <c r="DM166" s="64"/>
      <c r="DN166" s="64"/>
      <c r="DO166" s="64"/>
      <c r="DP166" s="64"/>
      <c r="DQ166" s="64"/>
      <c r="DR166" s="64"/>
      <c r="DS166" s="64"/>
      <c r="DT166" s="64"/>
      <c r="DU166" s="64"/>
      <c r="DV166" s="64"/>
      <c r="DW166" s="64"/>
      <c r="DX166" s="64"/>
      <c r="DY166" s="64"/>
      <c r="DZ166" s="64"/>
      <c r="EA166" s="64"/>
      <c r="EB166" s="64"/>
      <c r="EC166" s="64"/>
      <c r="ED166" s="64"/>
      <c r="EE166" s="64"/>
      <c r="EF166" s="64"/>
      <c r="EG166" s="64"/>
      <c r="EH166" s="64"/>
      <c r="EI166" s="64"/>
      <c r="EJ166" s="64"/>
      <c r="EK166" s="64"/>
      <c r="EL166" s="64"/>
      <c r="EM166" s="64"/>
      <c r="EN166" s="64"/>
      <c r="EO166" s="64"/>
      <c r="EP166" s="64"/>
      <c r="EQ166" s="64"/>
      <c r="ER166" s="64"/>
      <c r="ES166" s="64"/>
      <c r="ET166" s="64"/>
      <c r="EU166" s="64"/>
      <c r="EV166" s="64"/>
      <c r="EW166" s="64"/>
      <c r="EX166" s="64"/>
      <c r="EY166" s="64"/>
      <c r="EZ166" s="64"/>
      <c r="FA166" s="64"/>
      <c r="FB166" s="64"/>
      <c r="FC166" s="64"/>
      <c r="FD166" s="64"/>
      <c r="FE166" s="64"/>
      <c r="FF166" s="64"/>
      <c r="FG166" s="64"/>
      <c r="FH166" s="64"/>
      <c r="FI166" s="64"/>
      <c r="FJ166" s="64"/>
      <c r="FK166" s="64"/>
      <c r="FL166" s="64"/>
      <c r="FM166" s="64"/>
      <c r="FN166" s="64"/>
      <c r="FO166" s="64"/>
      <c r="FP166" s="64"/>
      <c r="FQ166" s="64"/>
      <c r="FR166" s="64"/>
      <c r="FS166" s="64"/>
      <c r="FT166" s="64"/>
      <c r="FU166" s="64"/>
      <c r="FV166" s="64"/>
      <c r="FW166" s="64"/>
      <c r="FX166" s="64"/>
      <c r="FY166" s="7"/>
      <c r="FZ166" s="64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</row>
    <row r="167" spans="1:195" x14ac:dyDescent="0.35">
      <c r="A167" s="6"/>
      <c r="B167" s="43" t="s">
        <v>679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87"/>
      <c r="FZ167" s="18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</row>
    <row r="168" spans="1:195" x14ac:dyDescent="0.35">
      <c r="A168" s="6" t="s">
        <v>680</v>
      </c>
      <c r="B168" s="7" t="s">
        <v>681</v>
      </c>
      <c r="C168" s="20">
        <f t="shared" ref="C168:BN168" si="183">C12+C32</f>
        <v>167</v>
      </c>
      <c r="D168" s="20">
        <f t="shared" si="183"/>
        <v>424</v>
      </c>
      <c r="E168" s="20">
        <f t="shared" si="183"/>
        <v>0</v>
      </c>
      <c r="F168" s="20">
        <f t="shared" si="183"/>
        <v>1648</v>
      </c>
      <c r="G168" s="20">
        <f t="shared" si="183"/>
        <v>0</v>
      </c>
      <c r="H168" s="20">
        <f t="shared" si="183"/>
        <v>0</v>
      </c>
      <c r="I168" s="20">
        <f t="shared" si="183"/>
        <v>0</v>
      </c>
      <c r="J168" s="20">
        <f t="shared" si="183"/>
        <v>0</v>
      </c>
      <c r="K168" s="20">
        <f t="shared" si="183"/>
        <v>0</v>
      </c>
      <c r="L168" s="20">
        <f t="shared" si="183"/>
        <v>0</v>
      </c>
      <c r="M168" s="20">
        <f t="shared" si="183"/>
        <v>0</v>
      </c>
      <c r="N168" s="20">
        <f t="shared" si="183"/>
        <v>0</v>
      </c>
      <c r="O168" s="20">
        <f t="shared" si="183"/>
        <v>0</v>
      </c>
      <c r="P168" s="20">
        <f t="shared" si="183"/>
        <v>0</v>
      </c>
      <c r="Q168" s="20">
        <f t="shared" si="183"/>
        <v>0</v>
      </c>
      <c r="R168" s="20">
        <f t="shared" si="183"/>
        <v>5567.5</v>
      </c>
      <c r="S168" s="20">
        <f t="shared" si="183"/>
        <v>6</v>
      </c>
      <c r="T168" s="20">
        <f t="shared" si="183"/>
        <v>0</v>
      </c>
      <c r="U168" s="20">
        <f t="shared" si="183"/>
        <v>0</v>
      </c>
      <c r="V168" s="20">
        <f t="shared" si="183"/>
        <v>0</v>
      </c>
      <c r="W168" s="20">
        <f t="shared" si="183"/>
        <v>0</v>
      </c>
      <c r="X168" s="20">
        <f t="shared" si="183"/>
        <v>0</v>
      </c>
      <c r="Y168" s="20">
        <f t="shared" si="183"/>
        <v>512</v>
      </c>
      <c r="Z168" s="20">
        <f t="shared" si="183"/>
        <v>0</v>
      </c>
      <c r="AA168" s="20">
        <f t="shared" si="183"/>
        <v>325.5</v>
      </c>
      <c r="AB168" s="20">
        <f t="shared" si="183"/>
        <v>215.5</v>
      </c>
      <c r="AC168" s="20">
        <f t="shared" si="183"/>
        <v>0</v>
      </c>
      <c r="AD168" s="20">
        <f t="shared" si="183"/>
        <v>0</v>
      </c>
      <c r="AE168" s="20">
        <f t="shared" si="183"/>
        <v>0</v>
      </c>
      <c r="AF168" s="20">
        <f t="shared" si="183"/>
        <v>0</v>
      </c>
      <c r="AG168" s="20">
        <f t="shared" si="183"/>
        <v>0</v>
      </c>
      <c r="AH168" s="20">
        <f t="shared" si="183"/>
        <v>0</v>
      </c>
      <c r="AI168" s="20">
        <f t="shared" si="183"/>
        <v>0</v>
      </c>
      <c r="AJ168" s="20">
        <f t="shared" si="183"/>
        <v>0</v>
      </c>
      <c r="AK168" s="20">
        <f t="shared" si="183"/>
        <v>0</v>
      </c>
      <c r="AL168" s="20">
        <f t="shared" si="183"/>
        <v>0</v>
      </c>
      <c r="AM168" s="20">
        <f t="shared" si="183"/>
        <v>0</v>
      </c>
      <c r="AN168" s="20">
        <f t="shared" si="183"/>
        <v>0</v>
      </c>
      <c r="AO168" s="20">
        <f t="shared" si="183"/>
        <v>104.5</v>
      </c>
      <c r="AP168" s="20">
        <f t="shared" si="183"/>
        <v>579</v>
      </c>
      <c r="AQ168" s="20">
        <f t="shared" si="183"/>
        <v>0</v>
      </c>
      <c r="AR168" s="20">
        <f t="shared" si="183"/>
        <v>1356.5</v>
      </c>
      <c r="AS168" s="20">
        <f t="shared" si="183"/>
        <v>0</v>
      </c>
      <c r="AT168" s="20">
        <f t="shared" si="183"/>
        <v>250</v>
      </c>
      <c r="AU168" s="20">
        <f t="shared" si="183"/>
        <v>0</v>
      </c>
      <c r="AV168" s="20">
        <f t="shared" si="183"/>
        <v>0</v>
      </c>
      <c r="AW168" s="20">
        <f t="shared" si="183"/>
        <v>0</v>
      </c>
      <c r="AX168" s="20">
        <f t="shared" si="183"/>
        <v>0</v>
      </c>
      <c r="AY168" s="20">
        <f t="shared" si="183"/>
        <v>0</v>
      </c>
      <c r="AZ168" s="20">
        <f t="shared" si="183"/>
        <v>120</v>
      </c>
      <c r="BA168" s="20">
        <f t="shared" si="183"/>
        <v>238</v>
      </c>
      <c r="BB168" s="20">
        <f t="shared" si="183"/>
        <v>0</v>
      </c>
      <c r="BC168" s="20">
        <f t="shared" si="183"/>
        <v>522</v>
      </c>
      <c r="BD168" s="20">
        <f t="shared" si="183"/>
        <v>0</v>
      </c>
      <c r="BE168" s="20">
        <f t="shared" si="183"/>
        <v>0</v>
      </c>
      <c r="BF168" s="20">
        <f t="shared" si="183"/>
        <v>1127.5</v>
      </c>
      <c r="BG168" s="20">
        <f t="shared" si="183"/>
        <v>0</v>
      </c>
      <c r="BH168" s="20">
        <f t="shared" si="183"/>
        <v>27</v>
      </c>
      <c r="BI168" s="20">
        <f t="shared" si="183"/>
        <v>0</v>
      </c>
      <c r="BJ168" s="20">
        <f t="shared" si="183"/>
        <v>0</v>
      </c>
      <c r="BK168" s="20">
        <f t="shared" si="183"/>
        <v>10518</v>
      </c>
      <c r="BL168" s="20">
        <f t="shared" si="183"/>
        <v>0</v>
      </c>
      <c r="BM168" s="20">
        <f t="shared" si="183"/>
        <v>0</v>
      </c>
      <c r="BN168" s="20">
        <f t="shared" si="183"/>
        <v>0</v>
      </c>
      <c r="BO168" s="20">
        <f t="shared" ref="BO168:DZ168" si="184">BO12+BO32</f>
        <v>0</v>
      </c>
      <c r="BP168" s="20">
        <f t="shared" si="184"/>
        <v>0</v>
      </c>
      <c r="BQ168" s="20">
        <f t="shared" si="184"/>
        <v>0</v>
      </c>
      <c r="BR168" s="20">
        <f t="shared" si="184"/>
        <v>0</v>
      </c>
      <c r="BS168" s="20">
        <f t="shared" si="184"/>
        <v>0</v>
      </c>
      <c r="BT168" s="20">
        <f t="shared" si="184"/>
        <v>0</v>
      </c>
      <c r="BU168" s="20">
        <f t="shared" si="184"/>
        <v>0</v>
      </c>
      <c r="BV168" s="20">
        <f t="shared" si="184"/>
        <v>0</v>
      </c>
      <c r="BW168" s="20">
        <f t="shared" si="184"/>
        <v>0</v>
      </c>
      <c r="BX168" s="20">
        <f t="shared" si="184"/>
        <v>0</v>
      </c>
      <c r="BY168" s="20">
        <f t="shared" si="184"/>
        <v>0</v>
      </c>
      <c r="BZ168" s="20">
        <f t="shared" si="184"/>
        <v>0</v>
      </c>
      <c r="CA168" s="20">
        <f t="shared" si="184"/>
        <v>0</v>
      </c>
      <c r="CB168" s="20">
        <f t="shared" si="184"/>
        <v>898</v>
      </c>
      <c r="CC168" s="20">
        <f t="shared" si="184"/>
        <v>0</v>
      </c>
      <c r="CD168" s="20">
        <f t="shared" si="184"/>
        <v>0</v>
      </c>
      <c r="CE168" s="20">
        <f t="shared" si="184"/>
        <v>0</v>
      </c>
      <c r="CF168" s="20">
        <f t="shared" si="184"/>
        <v>0</v>
      </c>
      <c r="CG168" s="20">
        <f t="shared" si="184"/>
        <v>0</v>
      </c>
      <c r="CH168" s="20">
        <f t="shared" si="184"/>
        <v>0</v>
      </c>
      <c r="CI168" s="20">
        <f t="shared" si="184"/>
        <v>0</v>
      </c>
      <c r="CJ168" s="20">
        <f t="shared" si="184"/>
        <v>0</v>
      </c>
      <c r="CK168" s="20">
        <f t="shared" si="184"/>
        <v>747</v>
      </c>
      <c r="CL168" s="20">
        <f t="shared" si="184"/>
        <v>7.5</v>
      </c>
      <c r="CM168" s="20">
        <f t="shared" si="184"/>
        <v>25.5</v>
      </c>
      <c r="CN168" s="20">
        <f t="shared" si="184"/>
        <v>611.5</v>
      </c>
      <c r="CO168" s="20">
        <f t="shared" si="184"/>
        <v>0</v>
      </c>
      <c r="CP168" s="20">
        <f t="shared" si="184"/>
        <v>0</v>
      </c>
      <c r="CQ168" s="20">
        <f t="shared" si="184"/>
        <v>0</v>
      </c>
      <c r="CR168" s="20">
        <f t="shared" si="184"/>
        <v>0</v>
      </c>
      <c r="CS168" s="20">
        <f t="shared" si="184"/>
        <v>0</v>
      </c>
      <c r="CT168" s="20">
        <f t="shared" si="184"/>
        <v>0</v>
      </c>
      <c r="CU168" s="20">
        <f t="shared" si="184"/>
        <v>331</v>
      </c>
      <c r="CV168" s="20">
        <f t="shared" si="184"/>
        <v>0</v>
      </c>
      <c r="CW168" s="20">
        <f t="shared" si="184"/>
        <v>0</v>
      </c>
      <c r="CX168" s="20">
        <f t="shared" si="184"/>
        <v>0</v>
      </c>
      <c r="CY168" s="20">
        <f t="shared" si="184"/>
        <v>0</v>
      </c>
      <c r="CZ168" s="20">
        <f t="shared" si="184"/>
        <v>0</v>
      </c>
      <c r="DA168" s="20">
        <f t="shared" si="184"/>
        <v>0</v>
      </c>
      <c r="DB168" s="20">
        <f t="shared" si="184"/>
        <v>0</v>
      </c>
      <c r="DC168" s="20">
        <f t="shared" si="184"/>
        <v>0</v>
      </c>
      <c r="DD168" s="20">
        <f t="shared" si="184"/>
        <v>0</v>
      </c>
      <c r="DE168" s="20">
        <f t="shared" si="184"/>
        <v>0</v>
      </c>
      <c r="DF168" s="20">
        <f t="shared" si="184"/>
        <v>0</v>
      </c>
      <c r="DG168" s="20">
        <f t="shared" si="184"/>
        <v>0</v>
      </c>
      <c r="DH168" s="20">
        <f t="shared" si="184"/>
        <v>0</v>
      </c>
      <c r="DI168" s="20">
        <f t="shared" si="184"/>
        <v>4</v>
      </c>
      <c r="DJ168" s="20">
        <f t="shared" si="184"/>
        <v>1</v>
      </c>
      <c r="DK168" s="20">
        <f t="shared" si="184"/>
        <v>0</v>
      </c>
      <c r="DL168" s="20">
        <f t="shared" si="184"/>
        <v>0</v>
      </c>
      <c r="DM168" s="20">
        <f t="shared" si="184"/>
        <v>0</v>
      </c>
      <c r="DN168" s="20">
        <f t="shared" si="184"/>
        <v>0</v>
      </c>
      <c r="DO168" s="20">
        <f t="shared" si="184"/>
        <v>0</v>
      </c>
      <c r="DP168" s="20">
        <f t="shared" si="184"/>
        <v>0</v>
      </c>
      <c r="DQ168" s="20">
        <f t="shared" si="184"/>
        <v>0</v>
      </c>
      <c r="DR168" s="20">
        <f t="shared" si="184"/>
        <v>0</v>
      </c>
      <c r="DS168" s="20">
        <f t="shared" si="184"/>
        <v>0</v>
      </c>
      <c r="DT168" s="20">
        <f t="shared" si="184"/>
        <v>0</v>
      </c>
      <c r="DU168" s="20">
        <f t="shared" si="184"/>
        <v>0</v>
      </c>
      <c r="DV168" s="20">
        <f t="shared" si="184"/>
        <v>0</v>
      </c>
      <c r="DW168" s="20">
        <f t="shared" si="184"/>
        <v>0</v>
      </c>
      <c r="DX168" s="20">
        <f t="shared" si="184"/>
        <v>0</v>
      </c>
      <c r="DY168" s="20">
        <f t="shared" si="184"/>
        <v>0</v>
      </c>
      <c r="DZ168" s="20">
        <f t="shared" si="184"/>
        <v>0</v>
      </c>
      <c r="EA168" s="20">
        <f t="shared" ref="EA168:FX168" si="185">EA12+EA32</f>
        <v>0</v>
      </c>
      <c r="EB168" s="20">
        <f t="shared" si="185"/>
        <v>17</v>
      </c>
      <c r="EC168" s="20">
        <f t="shared" si="185"/>
        <v>0</v>
      </c>
      <c r="ED168" s="20">
        <f t="shared" si="185"/>
        <v>0</v>
      </c>
      <c r="EE168" s="20">
        <f t="shared" si="185"/>
        <v>0</v>
      </c>
      <c r="EF168" s="20">
        <f t="shared" si="185"/>
        <v>0</v>
      </c>
      <c r="EG168" s="20">
        <f t="shared" si="185"/>
        <v>0</v>
      </c>
      <c r="EH168" s="20">
        <f t="shared" si="185"/>
        <v>0</v>
      </c>
      <c r="EI168" s="20">
        <f t="shared" si="185"/>
        <v>0</v>
      </c>
      <c r="EJ168" s="20">
        <f t="shared" si="185"/>
        <v>196</v>
      </c>
      <c r="EK168" s="20">
        <f t="shared" si="185"/>
        <v>0</v>
      </c>
      <c r="EL168" s="20">
        <f t="shared" si="185"/>
        <v>0</v>
      </c>
      <c r="EM168" s="20">
        <f t="shared" si="185"/>
        <v>0</v>
      </c>
      <c r="EN168" s="20">
        <f t="shared" si="185"/>
        <v>55</v>
      </c>
      <c r="EO168" s="20">
        <f t="shared" si="185"/>
        <v>0</v>
      </c>
      <c r="EP168" s="20">
        <f t="shared" si="185"/>
        <v>0</v>
      </c>
      <c r="EQ168" s="20">
        <f t="shared" si="185"/>
        <v>0</v>
      </c>
      <c r="ER168" s="20">
        <f t="shared" si="185"/>
        <v>0</v>
      </c>
      <c r="ES168" s="20">
        <f t="shared" si="185"/>
        <v>0</v>
      </c>
      <c r="ET168" s="20">
        <f t="shared" si="185"/>
        <v>0</v>
      </c>
      <c r="EU168" s="20">
        <f t="shared" si="185"/>
        <v>0</v>
      </c>
      <c r="EV168" s="20">
        <f t="shared" si="185"/>
        <v>0</v>
      </c>
      <c r="EW168" s="20">
        <f t="shared" si="185"/>
        <v>0</v>
      </c>
      <c r="EX168" s="20">
        <f t="shared" si="185"/>
        <v>0</v>
      </c>
      <c r="EY168" s="20">
        <f t="shared" si="185"/>
        <v>565</v>
      </c>
      <c r="EZ168" s="20">
        <f t="shared" si="185"/>
        <v>0</v>
      </c>
      <c r="FA168" s="20">
        <f t="shared" si="185"/>
        <v>0</v>
      </c>
      <c r="FB168" s="20">
        <f t="shared" si="185"/>
        <v>0</v>
      </c>
      <c r="FC168" s="20">
        <f t="shared" si="185"/>
        <v>0</v>
      </c>
      <c r="FD168" s="20">
        <f t="shared" si="185"/>
        <v>0</v>
      </c>
      <c r="FE168" s="20">
        <f t="shared" si="185"/>
        <v>0</v>
      </c>
      <c r="FF168" s="20">
        <f t="shared" si="185"/>
        <v>0</v>
      </c>
      <c r="FG168" s="20">
        <f t="shared" si="185"/>
        <v>0</v>
      </c>
      <c r="FH168" s="20">
        <f t="shared" si="185"/>
        <v>0</v>
      </c>
      <c r="FI168" s="20">
        <f t="shared" si="185"/>
        <v>0</v>
      </c>
      <c r="FJ168" s="20">
        <f t="shared" si="185"/>
        <v>0</v>
      </c>
      <c r="FK168" s="20">
        <f t="shared" si="185"/>
        <v>0</v>
      </c>
      <c r="FL168" s="20">
        <f t="shared" si="185"/>
        <v>0</v>
      </c>
      <c r="FM168" s="20">
        <f t="shared" si="185"/>
        <v>0</v>
      </c>
      <c r="FN168" s="20">
        <f t="shared" si="185"/>
        <v>281</v>
      </c>
      <c r="FO168" s="20">
        <f t="shared" si="185"/>
        <v>0</v>
      </c>
      <c r="FP168" s="20">
        <f t="shared" si="185"/>
        <v>0</v>
      </c>
      <c r="FQ168" s="20">
        <f t="shared" si="185"/>
        <v>0</v>
      </c>
      <c r="FR168" s="20">
        <f t="shared" si="185"/>
        <v>0</v>
      </c>
      <c r="FS168" s="20">
        <f t="shared" si="185"/>
        <v>0</v>
      </c>
      <c r="FT168" s="20">
        <f t="shared" si="185"/>
        <v>0</v>
      </c>
      <c r="FU168" s="20">
        <f t="shared" si="185"/>
        <v>0</v>
      </c>
      <c r="FV168" s="20">
        <f t="shared" si="185"/>
        <v>0</v>
      </c>
      <c r="FW168" s="20">
        <f t="shared" si="185"/>
        <v>0</v>
      </c>
      <c r="FX168" s="20">
        <f t="shared" si="185"/>
        <v>0</v>
      </c>
      <c r="FY168" s="11"/>
      <c r="FZ168" s="7">
        <f>SUM(C168:FX168)</f>
        <v>27447.5</v>
      </c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</row>
    <row r="169" spans="1:195" x14ac:dyDescent="0.35">
      <c r="A169" s="6" t="s">
        <v>682</v>
      </c>
      <c r="B169" s="7" t="s">
        <v>683</v>
      </c>
      <c r="C169" s="7">
        <f t="shared" ref="C169:BN169" si="186">C39</f>
        <v>10244</v>
      </c>
      <c r="D169" s="7">
        <f t="shared" si="186"/>
        <v>10244</v>
      </c>
      <c r="E169" s="7">
        <f t="shared" si="186"/>
        <v>10244</v>
      </c>
      <c r="F169" s="7">
        <f t="shared" si="186"/>
        <v>10244</v>
      </c>
      <c r="G169" s="7">
        <f t="shared" si="186"/>
        <v>10244</v>
      </c>
      <c r="H169" s="7">
        <f t="shared" si="186"/>
        <v>10244</v>
      </c>
      <c r="I169" s="7">
        <f t="shared" si="186"/>
        <v>10244</v>
      </c>
      <c r="J169" s="7">
        <f t="shared" si="186"/>
        <v>10244</v>
      </c>
      <c r="K169" s="7">
        <f t="shared" si="186"/>
        <v>10244</v>
      </c>
      <c r="L169" s="7">
        <f t="shared" si="186"/>
        <v>10244</v>
      </c>
      <c r="M169" s="7">
        <f t="shared" si="186"/>
        <v>10244</v>
      </c>
      <c r="N169" s="7">
        <f t="shared" si="186"/>
        <v>10244</v>
      </c>
      <c r="O169" s="7">
        <f t="shared" si="186"/>
        <v>10244</v>
      </c>
      <c r="P169" s="7">
        <f t="shared" si="186"/>
        <v>10244</v>
      </c>
      <c r="Q169" s="7">
        <f t="shared" si="186"/>
        <v>10244</v>
      </c>
      <c r="R169" s="7">
        <f t="shared" si="186"/>
        <v>10244</v>
      </c>
      <c r="S169" s="7">
        <f t="shared" si="186"/>
        <v>10244</v>
      </c>
      <c r="T169" s="7">
        <f t="shared" si="186"/>
        <v>10244</v>
      </c>
      <c r="U169" s="7">
        <f t="shared" si="186"/>
        <v>10244</v>
      </c>
      <c r="V169" s="7">
        <f t="shared" si="186"/>
        <v>10244</v>
      </c>
      <c r="W169" s="7">
        <f t="shared" si="186"/>
        <v>10244</v>
      </c>
      <c r="X169" s="7">
        <f t="shared" si="186"/>
        <v>10244</v>
      </c>
      <c r="Y169" s="7">
        <f t="shared" si="186"/>
        <v>10244</v>
      </c>
      <c r="Z169" s="7">
        <f t="shared" si="186"/>
        <v>10244</v>
      </c>
      <c r="AA169" s="7">
        <f t="shared" si="186"/>
        <v>10244</v>
      </c>
      <c r="AB169" s="7">
        <f t="shared" si="186"/>
        <v>10244</v>
      </c>
      <c r="AC169" s="7">
        <f t="shared" si="186"/>
        <v>10244</v>
      </c>
      <c r="AD169" s="7">
        <f t="shared" si="186"/>
        <v>10244</v>
      </c>
      <c r="AE169" s="7">
        <f t="shared" si="186"/>
        <v>10244</v>
      </c>
      <c r="AF169" s="7">
        <f t="shared" si="186"/>
        <v>10244</v>
      </c>
      <c r="AG169" s="7">
        <f t="shared" si="186"/>
        <v>10244</v>
      </c>
      <c r="AH169" s="7">
        <f t="shared" si="186"/>
        <v>10244</v>
      </c>
      <c r="AI169" s="7">
        <f t="shared" si="186"/>
        <v>10244</v>
      </c>
      <c r="AJ169" s="7">
        <f t="shared" si="186"/>
        <v>10244</v>
      </c>
      <c r="AK169" s="7">
        <f t="shared" si="186"/>
        <v>10244</v>
      </c>
      <c r="AL169" s="7">
        <f t="shared" si="186"/>
        <v>10244</v>
      </c>
      <c r="AM169" s="7">
        <f t="shared" si="186"/>
        <v>10244</v>
      </c>
      <c r="AN169" s="7">
        <f t="shared" si="186"/>
        <v>10244</v>
      </c>
      <c r="AO169" s="7">
        <f t="shared" si="186"/>
        <v>10244</v>
      </c>
      <c r="AP169" s="7">
        <f t="shared" si="186"/>
        <v>10244</v>
      </c>
      <c r="AQ169" s="7">
        <f t="shared" si="186"/>
        <v>10244</v>
      </c>
      <c r="AR169" s="7">
        <f t="shared" si="186"/>
        <v>10244</v>
      </c>
      <c r="AS169" s="7">
        <f t="shared" si="186"/>
        <v>10244</v>
      </c>
      <c r="AT169" s="7">
        <f t="shared" si="186"/>
        <v>10244</v>
      </c>
      <c r="AU169" s="7">
        <f t="shared" si="186"/>
        <v>10244</v>
      </c>
      <c r="AV169" s="7">
        <f t="shared" si="186"/>
        <v>10244</v>
      </c>
      <c r="AW169" s="7">
        <f t="shared" si="186"/>
        <v>10244</v>
      </c>
      <c r="AX169" s="7">
        <f t="shared" si="186"/>
        <v>10244</v>
      </c>
      <c r="AY169" s="7">
        <f t="shared" si="186"/>
        <v>10244</v>
      </c>
      <c r="AZ169" s="7">
        <f t="shared" si="186"/>
        <v>10244</v>
      </c>
      <c r="BA169" s="7">
        <f t="shared" si="186"/>
        <v>10244</v>
      </c>
      <c r="BB169" s="7">
        <f t="shared" si="186"/>
        <v>10244</v>
      </c>
      <c r="BC169" s="7">
        <f t="shared" si="186"/>
        <v>10244</v>
      </c>
      <c r="BD169" s="7">
        <f t="shared" si="186"/>
        <v>10244</v>
      </c>
      <c r="BE169" s="7">
        <f t="shared" si="186"/>
        <v>10244</v>
      </c>
      <c r="BF169" s="7">
        <f t="shared" si="186"/>
        <v>10244</v>
      </c>
      <c r="BG169" s="7">
        <f t="shared" si="186"/>
        <v>10244</v>
      </c>
      <c r="BH169" s="7">
        <f t="shared" si="186"/>
        <v>10244</v>
      </c>
      <c r="BI169" s="7">
        <f t="shared" si="186"/>
        <v>10244</v>
      </c>
      <c r="BJ169" s="7">
        <f t="shared" si="186"/>
        <v>10244</v>
      </c>
      <c r="BK169" s="7">
        <f t="shared" si="186"/>
        <v>10244</v>
      </c>
      <c r="BL169" s="7">
        <f t="shared" si="186"/>
        <v>10244</v>
      </c>
      <c r="BM169" s="7">
        <f t="shared" si="186"/>
        <v>10244</v>
      </c>
      <c r="BN169" s="7">
        <f t="shared" si="186"/>
        <v>10244</v>
      </c>
      <c r="BO169" s="7">
        <f t="shared" ref="BO169:DZ169" si="187">BO39</f>
        <v>10244</v>
      </c>
      <c r="BP169" s="7">
        <f t="shared" si="187"/>
        <v>10244</v>
      </c>
      <c r="BQ169" s="7">
        <f t="shared" si="187"/>
        <v>10244</v>
      </c>
      <c r="BR169" s="7">
        <f t="shared" si="187"/>
        <v>10244</v>
      </c>
      <c r="BS169" s="7">
        <f t="shared" si="187"/>
        <v>10244</v>
      </c>
      <c r="BT169" s="7">
        <f t="shared" si="187"/>
        <v>10244</v>
      </c>
      <c r="BU169" s="7">
        <f t="shared" si="187"/>
        <v>10244</v>
      </c>
      <c r="BV169" s="7">
        <f t="shared" si="187"/>
        <v>10244</v>
      </c>
      <c r="BW169" s="7">
        <f t="shared" si="187"/>
        <v>10244</v>
      </c>
      <c r="BX169" s="7">
        <f t="shared" si="187"/>
        <v>10244</v>
      </c>
      <c r="BY169" s="7">
        <f t="shared" si="187"/>
        <v>10244</v>
      </c>
      <c r="BZ169" s="7">
        <f t="shared" si="187"/>
        <v>10244</v>
      </c>
      <c r="CA169" s="7">
        <f t="shared" si="187"/>
        <v>10244</v>
      </c>
      <c r="CB169" s="7">
        <f t="shared" si="187"/>
        <v>10244</v>
      </c>
      <c r="CC169" s="7">
        <f t="shared" si="187"/>
        <v>10244</v>
      </c>
      <c r="CD169" s="7">
        <f t="shared" si="187"/>
        <v>10244</v>
      </c>
      <c r="CE169" s="7">
        <f t="shared" si="187"/>
        <v>10244</v>
      </c>
      <c r="CF169" s="7">
        <f t="shared" si="187"/>
        <v>10244</v>
      </c>
      <c r="CG169" s="7">
        <f t="shared" si="187"/>
        <v>10244</v>
      </c>
      <c r="CH169" s="7">
        <f t="shared" si="187"/>
        <v>10244</v>
      </c>
      <c r="CI169" s="7">
        <f t="shared" si="187"/>
        <v>10244</v>
      </c>
      <c r="CJ169" s="7">
        <f t="shared" si="187"/>
        <v>10244</v>
      </c>
      <c r="CK169" s="7">
        <f t="shared" si="187"/>
        <v>10244</v>
      </c>
      <c r="CL169" s="7">
        <f t="shared" si="187"/>
        <v>10244</v>
      </c>
      <c r="CM169" s="7">
        <f t="shared" si="187"/>
        <v>10244</v>
      </c>
      <c r="CN169" s="7">
        <f t="shared" si="187"/>
        <v>10244</v>
      </c>
      <c r="CO169" s="7">
        <f t="shared" si="187"/>
        <v>10244</v>
      </c>
      <c r="CP169" s="7">
        <f t="shared" si="187"/>
        <v>10244</v>
      </c>
      <c r="CQ169" s="7">
        <f t="shared" si="187"/>
        <v>10244</v>
      </c>
      <c r="CR169" s="7">
        <f t="shared" si="187"/>
        <v>10244</v>
      </c>
      <c r="CS169" s="7">
        <f t="shared" si="187"/>
        <v>10244</v>
      </c>
      <c r="CT169" s="7">
        <f t="shared" si="187"/>
        <v>10244</v>
      </c>
      <c r="CU169" s="7">
        <f t="shared" si="187"/>
        <v>10244</v>
      </c>
      <c r="CV169" s="7">
        <f t="shared" si="187"/>
        <v>10244</v>
      </c>
      <c r="CW169" s="7">
        <f t="shared" si="187"/>
        <v>10244</v>
      </c>
      <c r="CX169" s="7">
        <f t="shared" si="187"/>
        <v>10244</v>
      </c>
      <c r="CY169" s="7">
        <f t="shared" si="187"/>
        <v>10244</v>
      </c>
      <c r="CZ169" s="7">
        <f t="shared" si="187"/>
        <v>10244</v>
      </c>
      <c r="DA169" s="7">
        <f t="shared" si="187"/>
        <v>10244</v>
      </c>
      <c r="DB169" s="7">
        <f t="shared" si="187"/>
        <v>10244</v>
      </c>
      <c r="DC169" s="7">
        <f t="shared" si="187"/>
        <v>10244</v>
      </c>
      <c r="DD169" s="7">
        <f t="shared" si="187"/>
        <v>10244</v>
      </c>
      <c r="DE169" s="7">
        <f t="shared" si="187"/>
        <v>10244</v>
      </c>
      <c r="DF169" s="7">
        <f t="shared" si="187"/>
        <v>10244</v>
      </c>
      <c r="DG169" s="7">
        <f t="shared" si="187"/>
        <v>10244</v>
      </c>
      <c r="DH169" s="7">
        <f t="shared" si="187"/>
        <v>10244</v>
      </c>
      <c r="DI169" s="7">
        <f t="shared" si="187"/>
        <v>10244</v>
      </c>
      <c r="DJ169" s="7">
        <f t="shared" si="187"/>
        <v>10244</v>
      </c>
      <c r="DK169" s="7">
        <f t="shared" si="187"/>
        <v>10244</v>
      </c>
      <c r="DL169" s="7">
        <f t="shared" si="187"/>
        <v>10244</v>
      </c>
      <c r="DM169" s="7">
        <f t="shared" si="187"/>
        <v>10244</v>
      </c>
      <c r="DN169" s="7">
        <f t="shared" si="187"/>
        <v>10244</v>
      </c>
      <c r="DO169" s="7">
        <f t="shared" si="187"/>
        <v>10244</v>
      </c>
      <c r="DP169" s="7">
        <f t="shared" si="187"/>
        <v>10244</v>
      </c>
      <c r="DQ169" s="7">
        <f t="shared" si="187"/>
        <v>10244</v>
      </c>
      <c r="DR169" s="7">
        <f t="shared" si="187"/>
        <v>10244</v>
      </c>
      <c r="DS169" s="7">
        <f t="shared" si="187"/>
        <v>10244</v>
      </c>
      <c r="DT169" s="7">
        <f t="shared" si="187"/>
        <v>10244</v>
      </c>
      <c r="DU169" s="7">
        <f t="shared" si="187"/>
        <v>10244</v>
      </c>
      <c r="DV169" s="7">
        <f t="shared" si="187"/>
        <v>10244</v>
      </c>
      <c r="DW169" s="7">
        <f t="shared" si="187"/>
        <v>10244</v>
      </c>
      <c r="DX169" s="7">
        <f t="shared" si="187"/>
        <v>10244</v>
      </c>
      <c r="DY169" s="7">
        <f t="shared" si="187"/>
        <v>10244</v>
      </c>
      <c r="DZ169" s="7">
        <f t="shared" si="187"/>
        <v>10244</v>
      </c>
      <c r="EA169" s="7">
        <f t="shared" ref="EA169:FX169" si="188">EA39</f>
        <v>10244</v>
      </c>
      <c r="EB169" s="7">
        <f t="shared" si="188"/>
        <v>10244</v>
      </c>
      <c r="EC169" s="7">
        <f t="shared" si="188"/>
        <v>10244</v>
      </c>
      <c r="ED169" s="7">
        <f t="shared" si="188"/>
        <v>10244</v>
      </c>
      <c r="EE169" s="7">
        <f t="shared" si="188"/>
        <v>10244</v>
      </c>
      <c r="EF169" s="7">
        <f t="shared" si="188"/>
        <v>10244</v>
      </c>
      <c r="EG169" s="7">
        <f t="shared" si="188"/>
        <v>10244</v>
      </c>
      <c r="EH169" s="7">
        <f t="shared" si="188"/>
        <v>10244</v>
      </c>
      <c r="EI169" s="7">
        <f t="shared" si="188"/>
        <v>10244</v>
      </c>
      <c r="EJ169" s="7">
        <f t="shared" si="188"/>
        <v>10244</v>
      </c>
      <c r="EK169" s="7">
        <f t="shared" si="188"/>
        <v>10244</v>
      </c>
      <c r="EL169" s="7">
        <f t="shared" si="188"/>
        <v>10244</v>
      </c>
      <c r="EM169" s="7">
        <f t="shared" si="188"/>
        <v>10244</v>
      </c>
      <c r="EN169" s="7">
        <f t="shared" si="188"/>
        <v>10244</v>
      </c>
      <c r="EO169" s="7">
        <f t="shared" si="188"/>
        <v>10244</v>
      </c>
      <c r="EP169" s="7">
        <f t="shared" si="188"/>
        <v>10244</v>
      </c>
      <c r="EQ169" s="7">
        <f t="shared" si="188"/>
        <v>10244</v>
      </c>
      <c r="ER169" s="7">
        <f t="shared" si="188"/>
        <v>10244</v>
      </c>
      <c r="ES169" s="7">
        <f t="shared" si="188"/>
        <v>10244</v>
      </c>
      <c r="ET169" s="7">
        <f t="shared" si="188"/>
        <v>10244</v>
      </c>
      <c r="EU169" s="7">
        <f t="shared" si="188"/>
        <v>10244</v>
      </c>
      <c r="EV169" s="7">
        <f t="shared" si="188"/>
        <v>10244</v>
      </c>
      <c r="EW169" s="7">
        <f t="shared" si="188"/>
        <v>10244</v>
      </c>
      <c r="EX169" s="7">
        <f t="shared" si="188"/>
        <v>10244</v>
      </c>
      <c r="EY169" s="7">
        <f t="shared" si="188"/>
        <v>10244</v>
      </c>
      <c r="EZ169" s="7">
        <f t="shared" si="188"/>
        <v>10244</v>
      </c>
      <c r="FA169" s="7">
        <f t="shared" si="188"/>
        <v>10244</v>
      </c>
      <c r="FB169" s="7">
        <f t="shared" si="188"/>
        <v>10244</v>
      </c>
      <c r="FC169" s="7">
        <f t="shared" si="188"/>
        <v>10244</v>
      </c>
      <c r="FD169" s="7">
        <f t="shared" si="188"/>
        <v>10244</v>
      </c>
      <c r="FE169" s="7">
        <f t="shared" si="188"/>
        <v>10244</v>
      </c>
      <c r="FF169" s="7">
        <f t="shared" si="188"/>
        <v>10244</v>
      </c>
      <c r="FG169" s="7">
        <f t="shared" si="188"/>
        <v>10244</v>
      </c>
      <c r="FH169" s="7">
        <f t="shared" si="188"/>
        <v>10244</v>
      </c>
      <c r="FI169" s="7">
        <f t="shared" si="188"/>
        <v>10244</v>
      </c>
      <c r="FJ169" s="7">
        <f t="shared" si="188"/>
        <v>10244</v>
      </c>
      <c r="FK169" s="7">
        <f t="shared" si="188"/>
        <v>10244</v>
      </c>
      <c r="FL169" s="7">
        <f t="shared" si="188"/>
        <v>10244</v>
      </c>
      <c r="FM169" s="7">
        <f t="shared" si="188"/>
        <v>10244</v>
      </c>
      <c r="FN169" s="7">
        <f t="shared" si="188"/>
        <v>10244</v>
      </c>
      <c r="FO169" s="7">
        <f t="shared" si="188"/>
        <v>10244</v>
      </c>
      <c r="FP169" s="7">
        <f t="shared" si="188"/>
        <v>10244</v>
      </c>
      <c r="FQ169" s="7">
        <f t="shared" si="188"/>
        <v>10244</v>
      </c>
      <c r="FR169" s="7">
        <f t="shared" si="188"/>
        <v>10244</v>
      </c>
      <c r="FS169" s="7">
        <f t="shared" si="188"/>
        <v>10244</v>
      </c>
      <c r="FT169" s="7">
        <f t="shared" si="188"/>
        <v>10244</v>
      </c>
      <c r="FU169" s="7">
        <f t="shared" si="188"/>
        <v>10244</v>
      </c>
      <c r="FV169" s="7">
        <f t="shared" si="188"/>
        <v>10244</v>
      </c>
      <c r="FW169" s="7">
        <f t="shared" si="188"/>
        <v>10244</v>
      </c>
      <c r="FX169" s="7">
        <f t="shared" si="188"/>
        <v>10244</v>
      </c>
      <c r="FY169" s="7"/>
      <c r="FZ169" s="7">
        <f>AVERAGE(C169:FX169)</f>
        <v>10244</v>
      </c>
      <c r="GA169" s="7"/>
      <c r="GB169" s="18"/>
      <c r="GC169" s="18"/>
      <c r="GD169" s="18"/>
      <c r="GE169" s="18"/>
      <c r="GF169" s="18"/>
      <c r="GG169" s="7"/>
      <c r="GH169" s="7"/>
      <c r="GI169" s="7"/>
      <c r="GJ169" s="7"/>
      <c r="GK169" s="7"/>
      <c r="GL169" s="7"/>
      <c r="GM169" s="7"/>
    </row>
    <row r="170" spans="1:195" x14ac:dyDescent="0.35">
      <c r="A170" s="6" t="s">
        <v>684</v>
      </c>
      <c r="B170" s="7" t="s">
        <v>685</v>
      </c>
      <c r="C170" s="7">
        <f t="shared" ref="C170:BN170" si="189">ROUND(C169*C168,2)</f>
        <v>1710748</v>
      </c>
      <c r="D170" s="7">
        <f t="shared" si="189"/>
        <v>4343456</v>
      </c>
      <c r="E170" s="7">
        <f t="shared" si="189"/>
        <v>0</v>
      </c>
      <c r="F170" s="7">
        <f t="shared" si="189"/>
        <v>16882112</v>
      </c>
      <c r="G170" s="7">
        <f t="shared" si="189"/>
        <v>0</v>
      </c>
      <c r="H170" s="7">
        <f t="shared" si="189"/>
        <v>0</v>
      </c>
      <c r="I170" s="7">
        <f t="shared" si="189"/>
        <v>0</v>
      </c>
      <c r="J170" s="7">
        <f t="shared" si="189"/>
        <v>0</v>
      </c>
      <c r="K170" s="7">
        <f t="shared" si="189"/>
        <v>0</v>
      </c>
      <c r="L170" s="7">
        <f t="shared" si="189"/>
        <v>0</v>
      </c>
      <c r="M170" s="7">
        <f t="shared" si="189"/>
        <v>0</v>
      </c>
      <c r="N170" s="7">
        <f t="shared" si="189"/>
        <v>0</v>
      </c>
      <c r="O170" s="7">
        <f t="shared" si="189"/>
        <v>0</v>
      </c>
      <c r="P170" s="7">
        <f t="shared" si="189"/>
        <v>0</v>
      </c>
      <c r="Q170" s="7">
        <f t="shared" si="189"/>
        <v>0</v>
      </c>
      <c r="R170" s="7">
        <f t="shared" si="189"/>
        <v>57033470</v>
      </c>
      <c r="S170" s="7">
        <f t="shared" si="189"/>
        <v>61464</v>
      </c>
      <c r="T170" s="7">
        <f t="shared" si="189"/>
        <v>0</v>
      </c>
      <c r="U170" s="7">
        <f t="shared" si="189"/>
        <v>0</v>
      </c>
      <c r="V170" s="7">
        <f t="shared" si="189"/>
        <v>0</v>
      </c>
      <c r="W170" s="7">
        <f t="shared" si="189"/>
        <v>0</v>
      </c>
      <c r="X170" s="7">
        <f t="shared" si="189"/>
        <v>0</v>
      </c>
      <c r="Y170" s="7">
        <f t="shared" si="189"/>
        <v>5244928</v>
      </c>
      <c r="Z170" s="7">
        <f t="shared" si="189"/>
        <v>0</v>
      </c>
      <c r="AA170" s="7">
        <f t="shared" si="189"/>
        <v>3334422</v>
      </c>
      <c r="AB170" s="7">
        <f t="shared" si="189"/>
        <v>2207582</v>
      </c>
      <c r="AC170" s="7">
        <f t="shared" si="189"/>
        <v>0</v>
      </c>
      <c r="AD170" s="7">
        <f t="shared" si="189"/>
        <v>0</v>
      </c>
      <c r="AE170" s="7">
        <f t="shared" si="189"/>
        <v>0</v>
      </c>
      <c r="AF170" s="7">
        <f t="shared" si="189"/>
        <v>0</v>
      </c>
      <c r="AG170" s="7">
        <f t="shared" si="189"/>
        <v>0</v>
      </c>
      <c r="AH170" s="7">
        <f t="shared" si="189"/>
        <v>0</v>
      </c>
      <c r="AI170" s="7">
        <f t="shared" si="189"/>
        <v>0</v>
      </c>
      <c r="AJ170" s="7">
        <f t="shared" si="189"/>
        <v>0</v>
      </c>
      <c r="AK170" s="7">
        <f t="shared" si="189"/>
        <v>0</v>
      </c>
      <c r="AL170" s="7">
        <f t="shared" si="189"/>
        <v>0</v>
      </c>
      <c r="AM170" s="7">
        <f t="shared" si="189"/>
        <v>0</v>
      </c>
      <c r="AN170" s="7">
        <f t="shared" si="189"/>
        <v>0</v>
      </c>
      <c r="AO170" s="7">
        <f t="shared" si="189"/>
        <v>1070498</v>
      </c>
      <c r="AP170" s="7">
        <f t="shared" si="189"/>
        <v>5931276</v>
      </c>
      <c r="AQ170" s="7">
        <f t="shared" si="189"/>
        <v>0</v>
      </c>
      <c r="AR170" s="7">
        <f t="shared" si="189"/>
        <v>13895986</v>
      </c>
      <c r="AS170" s="7">
        <f t="shared" si="189"/>
        <v>0</v>
      </c>
      <c r="AT170" s="7">
        <f t="shared" si="189"/>
        <v>2561000</v>
      </c>
      <c r="AU170" s="7">
        <f t="shared" si="189"/>
        <v>0</v>
      </c>
      <c r="AV170" s="7">
        <f t="shared" si="189"/>
        <v>0</v>
      </c>
      <c r="AW170" s="7">
        <f t="shared" si="189"/>
        <v>0</v>
      </c>
      <c r="AX170" s="7">
        <f t="shared" si="189"/>
        <v>0</v>
      </c>
      <c r="AY170" s="7">
        <f t="shared" si="189"/>
        <v>0</v>
      </c>
      <c r="AZ170" s="7">
        <f t="shared" si="189"/>
        <v>1229280</v>
      </c>
      <c r="BA170" s="7">
        <f t="shared" si="189"/>
        <v>2438072</v>
      </c>
      <c r="BB170" s="7">
        <f t="shared" si="189"/>
        <v>0</v>
      </c>
      <c r="BC170" s="7">
        <f t="shared" si="189"/>
        <v>5347368</v>
      </c>
      <c r="BD170" s="7">
        <f t="shared" si="189"/>
        <v>0</v>
      </c>
      <c r="BE170" s="7">
        <f t="shared" si="189"/>
        <v>0</v>
      </c>
      <c r="BF170" s="7">
        <f t="shared" si="189"/>
        <v>11550110</v>
      </c>
      <c r="BG170" s="7">
        <f t="shared" si="189"/>
        <v>0</v>
      </c>
      <c r="BH170" s="7">
        <f t="shared" si="189"/>
        <v>276588</v>
      </c>
      <c r="BI170" s="7">
        <f t="shared" si="189"/>
        <v>0</v>
      </c>
      <c r="BJ170" s="7">
        <f t="shared" si="189"/>
        <v>0</v>
      </c>
      <c r="BK170" s="7">
        <f t="shared" si="189"/>
        <v>107746392</v>
      </c>
      <c r="BL170" s="7">
        <f t="shared" si="189"/>
        <v>0</v>
      </c>
      <c r="BM170" s="7">
        <f t="shared" si="189"/>
        <v>0</v>
      </c>
      <c r="BN170" s="7">
        <f t="shared" si="189"/>
        <v>0</v>
      </c>
      <c r="BO170" s="7">
        <f t="shared" ref="BO170:DZ170" si="190">ROUND(BO169*BO168,2)</f>
        <v>0</v>
      </c>
      <c r="BP170" s="7">
        <f t="shared" si="190"/>
        <v>0</v>
      </c>
      <c r="BQ170" s="7">
        <f t="shared" si="190"/>
        <v>0</v>
      </c>
      <c r="BR170" s="7">
        <f t="shared" si="190"/>
        <v>0</v>
      </c>
      <c r="BS170" s="7">
        <f t="shared" si="190"/>
        <v>0</v>
      </c>
      <c r="BT170" s="7">
        <f t="shared" si="190"/>
        <v>0</v>
      </c>
      <c r="BU170" s="7">
        <f t="shared" si="190"/>
        <v>0</v>
      </c>
      <c r="BV170" s="7">
        <f t="shared" si="190"/>
        <v>0</v>
      </c>
      <c r="BW170" s="7">
        <f t="shared" si="190"/>
        <v>0</v>
      </c>
      <c r="BX170" s="7">
        <f t="shared" si="190"/>
        <v>0</v>
      </c>
      <c r="BY170" s="7">
        <f t="shared" si="190"/>
        <v>0</v>
      </c>
      <c r="BZ170" s="7">
        <f t="shared" si="190"/>
        <v>0</v>
      </c>
      <c r="CA170" s="7">
        <f t="shared" si="190"/>
        <v>0</v>
      </c>
      <c r="CB170" s="7">
        <f t="shared" si="190"/>
        <v>9199112</v>
      </c>
      <c r="CC170" s="7">
        <f t="shared" si="190"/>
        <v>0</v>
      </c>
      <c r="CD170" s="7">
        <f t="shared" si="190"/>
        <v>0</v>
      </c>
      <c r="CE170" s="7">
        <f t="shared" si="190"/>
        <v>0</v>
      </c>
      <c r="CF170" s="7">
        <f t="shared" si="190"/>
        <v>0</v>
      </c>
      <c r="CG170" s="7">
        <f t="shared" si="190"/>
        <v>0</v>
      </c>
      <c r="CH170" s="7">
        <f t="shared" si="190"/>
        <v>0</v>
      </c>
      <c r="CI170" s="7">
        <f t="shared" si="190"/>
        <v>0</v>
      </c>
      <c r="CJ170" s="7">
        <f t="shared" si="190"/>
        <v>0</v>
      </c>
      <c r="CK170" s="7">
        <f t="shared" si="190"/>
        <v>7652268</v>
      </c>
      <c r="CL170" s="7">
        <f t="shared" si="190"/>
        <v>76830</v>
      </c>
      <c r="CM170" s="7">
        <f t="shared" si="190"/>
        <v>261222</v>
      </c>
      <c r="CN170" s="7">
        <f t="shared" si="190"/>
        <v>6264206</v>
      </c>
      <c r="CO170" s="7">
        <f t="shared" si="190"/>
        <v>0</v>
      </c>
      <c r="CP170" s="7">
        <f t="shared" si="190"/>
        <v>0</v>
      </c>
      <c r="CQ170" s="7">
        <f t="shared" si="190"/>
        <v>0</v>
      </c>
      <c r="CR170" s="7">
        <f t="shared" si="190"/>
        <v>0</v>
      </c>
      <c r="CS170" s="7">
        <f t="shared" si="190"/>
        <v>0</v>
      </c>
      <c r="CT170" s="7">
        <f t="shared" si="190"/>
        <v>0</v>
      </c>
      <c r="CU170" s="7">
        <f t="shared" si="190"/>
        <v>3390764</v>
      </c>
      <c r="CV170" s="7">
        <f t="shared" si="190"/>
        <v>0</v>
      </c>
      <c r="CW170" s="7">
        <f t="shared" si="190"/>
        <v>0</v>
      </c>
      <c r="CX170" s="7">
        <f t="shared" si="190"/>
        <v>0</v>
      </c>
      <c r="CY170" s="7">
        <f t="shared" si="190"/>
        <v>0</v>
      </c>
      <c r="CZ170" s="7">
        <f t="shared" si="190"/>
        <v>0</v>
      </c>
      <c r="DA170" s="7">
        <f t="shared" si="190"/>
        <v>0</v>
      </c>
      <c r="DB170" s="7">
        <f t="shared" si="190"/>
        <v>0</v>
      </c>
      <c r="DC170" s="7">
        <f t="shared" si="190"/>
        <v>0</v>
      </c>
      <c r="DD170" s="7">
        <f t="shared" si="190"/>
        <v>0</v>
      </c>
      <c r="DE170" s="7">
        <f t="shared" si="190"/>
        <v>0</v>
      </c>
      <c r="DF170" s="7">
        <f t="shared" si="190"/>
        <v>0</v>
      </c>
      <c r="DG170" s="7">
        <f t="shared" si="190"/>
        <v>0</v>
      </c>
      <c r="DH170" s="7">
        <f t="shared" si="190"/>
        <v>0</v>
      </c>
      <c r="DI170" s="7">
        <f t="shared" si="190"/>
        <v>40976</v>
      </c>
      <c r="DJ170" s="7">
        <f t="shared" si="190"/>
        <v>10244</v>
      </c>
      <c r="DK170" s="7">
        <f t="shared" si="190"/>
        <v>0</v>
      </c>
      <c r="DL170" s="7">
        <f t="shared" si="190"/>
        <v>0</v>
      </c>
      <c r="DM170" s="7">
        <f t="shared" si="190"/>
        <v>0</v>
      </c>
      <c r="DN170" s="7">
        <f t="shared" si="190"/>
        <v>0</v>
      </c>
      <c r="DO170" s="7">
        <f t="shared" si="190"/>
        <v>0</v>
      </c>
      <c r="DP170" s="7">
        <f t="shared" si="190"/>
        <v>0</v>
      </c>
      <c r="DQ170" s="7">
        <f t="shared" si="190"/>
        <v>0</v>
      </c>
      <c r="DR170" s="7">
        <f t="shared" si="190"/>
        <v>0</v>
      </c>
      <c r="DS170" s="7">
        <f t="shared" si="190"/>
        <v>0</v>
      </c>
      <c r="DT170" s="7">
        <f t="shared" si="190"/>
        <v>0</v>
      </c>
      <c r="DU170" s="7">
        <f t="shared" si="190"/>
        <v>0</v>
      </c>
      <c r="DV170" s="7">
        <f t="shared" si="190"/>
        <v>0</v>
      </c>
      <c r="DW170" s="7">
        <f t="shared" si="190"/>
        <v>0</v>
      </c>
      <c r="DX170" s="7">
        <f t="shared" si="190"/>
        <v>0</v>
      </c>
      <c r="DY170" s="7">
        <f t="shared" si="190"/>
        <v>0</v>
      </c>
      <c r="DZ170" s="7">
        <f t="shared" si="190"/>
        <v>0</v>
      </c>
      <c r="EA170" s="7">
        <f t="shared" ref="EA170:FX170" si="191">ROUND(EA169*EA168,2)</f>
        <v>0</v>
      </c>
      <c r="EB170" s="7">
        <f t="shared" si="191"/>
        <v>174148</v>
      </c>
      <c r="EC170" s="7">
        <f t="shared" si="191"/>
        <v>0</v>
      </c>
      <c r="ED170" s="7">
        <f t="shared" si="191"/>
        <v>0</v>
      </c>
      <c r="EE170" s="7">
        <f t="shared" si="191"/>
        <v>0</v>
      </c>
      <c r="EF170" s="7">
        <f t="shared" si="191"/>
        <v>0</v>
      </c>
      <c r="EG170" s="7">
        <f t="shared" si="191"/>
        <v>0</v>
      </c>
      <c r="EH170" s="7">
        <f t="shared" si="191"/>
        <v>0</v>
      </c>
      <c r="EI170" s="7">
        <f t="shared" si="191"/>
        <v>0</v>
      </c>
      <c r="EJ170" s="7">
        <f t="shared" si="191"/>
        <v>2007824</v>
      </c>
      <c r="EK170" s="7">
        <f t="shared" si="191"/>
        <v>0</v>
      </c>
      <c r="EL170" s="7">
        <f t="shared" si="191"/>
        <v>0</v>
      </c>
      <c r="EM170" s="7">
        <f t="shared" si="191"/>
        <v>0</v>
      </c>
      <c r="EN170" s="7">
        <f t="shared" si="191"/>
        <v>563420</v>
      </c>
      <c r="EO170" s="7">
        <f t="shared" si="191"/>
        <v>0</v>
      </c>
      <c r="EP170" s="7">
        <f t="shared" si="191"/>
        <v>0</v>
      </c>
      <c r="EQ170" s="7">
        <f t="shared" si="191"/>
        <v>0</v>
      </c>
      <c r="ER170" s="7">
        <f t="shared" si="191"/>
        <v>0</v>
      </c>
      <c r="ES170" s="7">
        <f t="shared" si="191"/>
        <v>0</v>
      </c>
      <c r="ET170" s="7">
        <f t="shared" si="191"/>
        <v>0</v>
      </c>
      <c r="EU170" s="7">
        <f t="shared" si="191"/>
        <v>0</v>
      </c>
      <c r="EV170" s="7">
        <f t="shared" si="191"/>
        <v>0</v>
      </c>
      <c r="EW170" s="7">
        <f t="shared" si="191"/>
        <v>0</v>
      </c>
      <c r="EX170" s="7">
        <f t="shared" si="191"/>
        <v>0</v>
      </c>
      <c r="EY170" s="7">
        <f t="shared" si="191"/>
        <v>5787860</v>
      </c>
      <c r="EZ170" s="7">
        <f t="shared" si="191"/>
        <v>0</v>
      </c>
      <c r="FA170" s="7">
        <f t="shared" si="191"/>
        <v>0</v>
      </c>
      <c r="FB170" s="7">
        <f t="shared" si="191"/>
        <v>0</v>
      </c>
      <c r="FC170" s="7">
        <f t="shared" si="191"/>
        <v>0</v>
      </c>
      <c r="FD170" s="7">
        <f t="shared" si="191"/>
        <v>0</v>
      </c>
      <c r="FE170" s="7">
        <f t="shared" si="191"/>
        <v>0</v>
      </c>
      <c r="FF170" s="7">
        <f t="shared" si="191"/>
        <v>0</v>
      </c>
      <c r="FG170" s="7">
        <f t="shared" si="191"/>
        <v>0</v>
      </c>
      <c r="FH170" s="7">
        <f t="shared" si="191"/>
        <v>0</v>
      </c>
      <c r="FI170" s="7">
        <f t="shared" si="191"/>
        <v>0</v>
      </c>
      <c r="FJ170" s="7">
        <f t="shared" si="191"/>
        <v>0</v>
      </c>
      <c r="FK170" s="7">
        <f t="shared" si="191"/>
        <v>0</v>
      </c>
      <c r="FL170" s="7">
        <f t="shared" si="191"/>
        <v>0</v>
      </c>
      <c r="FM170" s="7">
        <f t="shared" si="191"/>
        <v>0</v>
      </c>
      <c r="FN170" s="7">
        <f t="shared" si="191"/>
        <v>2878564</v>
      </c>
      <c r="FO170" s="7">
        <f t="shared" si="191"/>
        <v>0</v>
      </c>
      <c r="FP170" s="7">
        <f t="shared" si="191"/>
        <v>0</v>
      </c>
      <c r="FQ170" s="7">
        <f t="shared" si="191"/>
        <v>0</v>
      </c>
      <c r="FR170" s="7">
        <f t="shared" si="191"/>
        <v>0</v>
      </c>
      <c r="FS170" s="7">
        <f t="shared" si="191"/>
        <v>0</v>
      </c>
      <c r="FT170" s="7">
        <f t="shared" si="191"/>
        <v>0</v>
      </c>
      <c r="FU170" s="7">
        <f t="shared" si="191"/>
        <v>0</v>
      </c>
      <c r="FV170" s="7">
        <f t="shared" si="191"/>
        <v>0</v>
      </c>
      <c r="FW170" s="7">
        <f t="shared" si="191"/>
        <v>0</v>
      </c>
      <c r="FX170" s="7">
        <f t="shared" si="191"/>
        <v>0</v>
      </c>
      <c r="FY170" s="20"/>
      <c r="FZ170" s="7">
        <f>SUM(C170:FX170)</f>
        <v>281172190</v>
      </c>
      <c r="GA170" s="7"/>
      <c r="GB170" s="11"/>
      <c r="GC170" s="11"/>
      <c r="GD170" s="11"/>
      <c r="GE170" s="11"/>
      <c r="GF170" s="11"/>
      <c r="GG170" s="7"/>
      <c r="GH170" s="7"/>
      <c r="GI170" s="7"/>
      <c r="GJ170" s="7"/>
      <c r="GK170" s="7"/>
      <c r="GL170" s="7"/>
      <c r="GM170" s="7"/>
    </row>
    <row r="171" spans="1:195" x14ac:dyDescent="0.35">
      <c r="A171" s="6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</row>
    <row r="172" spans="1:195" x14ac:dyDescent="0.35">
      <c r="A172" s="6" t="s">
        <v>686</v>
      </c>
      <c r="B172" s="7" t="s">
        <v>687</v>
      </c>
      <c r="C172" s="7">
        <f t="shared" ref="C172:BN172" si="192">C13+C14+C33</f>
        <v>2</v>
      </c>
      <c r="D172" s="7">
        <f t="shared" si="192"/>
        <v>47.5</v>
      </c>
      <c r="E172" s="7">
        <f t="shared" si="192"/>
        <v>0</v>
      </c>
      <c r="F172" s="7">
        <f t="shared" si="192"/>
        <v>8</v>
      </c>
      <c r="G172" s="7">
        <f t="shared" si="192"/>
        <v>2</v>
      </c>
      <c r="H172" s="7">
        <f t="shared" si="192"/>
        <v>2</v>
      </c>
      <c r="I172" s="7">
        <f t="shared" si="192"/>
        <v>18.5</v>
      </c>
      <c r="J172" s="7">
        <f t="shared" si="192"/>
        <v>0</v>
      </c>
      <c r="K172" s="7">
        <f t="shared" si="192"/>
        <v>0</v>
      </c>
      <c r="L172" s="7">
        <f t="shared" si="192"/>
        <v>23.5</v>
      </c>
      <c r="M172" s="7">
        <f t="shared" si="192"/>
        <v>6</v>
      </c>
      <c r="N172" s="7">
        <f t="shared" si="192"/>
        <v>148</v>
      </c>
      <c r="O172" s="7">
        <f t="shared" si="192"/>
        <v>63</v>
      </c>
      <c r="P172" s="7">
        <f t="shared" si="192"/>
        <v>0</v>
      </c>
      <c r="Q172" s="7">
        <f t="shared" si="192"/>
        <v>149.5</v>
      </c>
      <c r="R172" s="7">
        <f t="shared" si="192"/>
        <v>2</v>
      </c>
      <c r="S172" s="7">
        <f t="shared" si="192"/>
        <v>0</v>
      </c>
      <c r="T172" s="7">
        <f t="shared" si="192"/>
        <v>0</v>
      </c>
      <c r="U172" s="7">
        <f t="shared" si="192"/>
        <v>0</v>
      </c>
      <c r="V172" s="7">
        <f t="shared" si="192"/>
        <v>0</v>
      </c>
      <c r="W172" s="7">
        <f t="shared" si="192"/>
        <v>1</v>
      </c>
      <c r="X172" s="7">
        <f t="shared" si="192"/>
        <v>0</v>
      </c>
      <c r="Y172" s="7">
        <f t="shared" si="192"/>
        <v>0</v>
      </c>
      <c r="Z172" s="7">
        <f t="shared" si="192"/>
        <v>1</v>
      </c>
      <c r="AA172" s="7">
        <f t="shared" si="192"/>
        <v>70</v>
      </c>
      <c r="AB172" s="7">
        <f t="shared" si="192"/>
        <v>51.5</v>
      </c>
      <c r="AC172" s="7">
        <f t="shared" si="192"/>
        <v>0</v>
      </c>
      <c r="AD172" s="7">
        <f t="shared" si="192"/>
        <v>2</v>
      </c>
      <c r="AE172" s="7">
        <f t="shared" si="192"/>
        <v>0</v>
      </c>
      <c r="AF172" s="7">
        <f t="shared" si="192"/>
        <v>0</v>
      </c>
      <c r="AG172" s="7">
        <f t="shared" si="192"/>
        <v>2.5</v>
      </c>
      <c r="AH172" s="7">
        <f t="shared" si="192"/>
        <v>0</v>
      </c>
      <c r="AI172" s="7">
        <f t="shared" si="192"/>
        <v>0</v>
      </c>
      <c r="AJ172" s="7">
        <f t="shared" si="192"/>
        <v>0</v>
      </c>
      <c r="AK172" s="7">
        <f t="shared" si="192"/>
        <v>0</v>
      </c>
      <c r="AL172" s="7">
        <f t="shared" si="192"/>
        <v>0</v>
      </c>
      <c r="AM172" s="7">
        <f t="shared" si="192"/>
        <v>0</v>
      </c>
      <c r="AN172" s="7">
        <f t="shared" si="192"/>
        <v>0</v>
      </c>
      <c r="AO172" s="7">
        <f t="shared" si="192"/>
        <v>4</v>
      </c>
      <c r="AP172" s="7">
        <f t="shared" si="192"/>
        <v>202.5</v>
      </c>
      <c r="AQ172" s="7">
        <f t="shared" si="192"/>
        <v>1</v>
      </c>
      <c r="AR172" s="7">
        <f t="shared" si="192"/>
        <v>81</v>
      </c>
      <c r="AS172" s="7">
        <f t="shared" si="192"/>
        <v>22</v>
      </c>
      <c r="AT172" s="7">
        <f t="shared" si="192"/>
        <v>6</v>
      </c>
      <c r="AU172" s="7">
        <f t="shared" si="192"/>
        <v>0</v>
      </c>
      <c r="AV172" s="7">
        <f t="shared" si="192"/>
        <v>0</v>
      </c>
      <c r="AW172" s="7">
        <f t="shared" si="192"/>
        <v>1</v>
      </c>
      <c r="AX172" s="7">
        <f t="shared" si="192"/>
        <v>0</v>
      </c>
      <c r="AY172" s="7">
        <f t="shared" si="192"/>
        <v>4</v>
      </c>
      <c r="AZ172" s="7">
        <f t="shared" si="192"/>
        <v>0</v>
      </c>
      <c r="BA172" s="7">
        <f t="shared" si="192"/>
        <v>7</v>
      </c>
      <c r="BB172" s="7">
        <f t="shared" si="192"/>
        <v>14</v>
      </c>
      <c r="BC172" s="7">
        <f t="shared" si="192"/>
        <v>26.5</v>
      </c>
      <c r="BD172" s="7">
        <f t="shared" si="192"/>
        <v>5</v>
      </c>
      <c r="BE172" s="7">
        <f t="shared" si="192"/>
        <v>0</v>
      </c>
      <c r="BF172" s="7">
        <f t="shared" si="192"/>
        <v>36</v>
      </c>
      <c r="BG172" s="7">
        <f t="shared" si="192"/>
        <v>0</v>
      </c>
      <c r="BH172" s="7">
        <f t="shared" si="192"/>
        <v>13.5</v>
      </c>
      <c r="BI172" s="7">
        <f t="shared" si="192"/>
        <v>0</v>
      </c>
      <c r="BJ172" s="7">
        <f t="shared" si="192"/>
        <v>24</v>
      </c>
      <c r="BK172" s="7">
        <f t="shared" si="192"/>
        <v>129.5</v>
      </c>
      <c r="BL172" s="7">
        <f t="shared" si="192"/>
        <v>6.5</v>
      </c>
      <c r="BM172" s="7">
        <f t="shared" si="192"/>
        <v>4</v>
      </c>
      <c r="BN172" s="7">
        <f t="shared" si="192"/>
        <v>56.5</v>
      </c>
      <c r="BO172" s="7">
        <f t="shared" ref="BO172:DZ172" si="193">BO13+BO14+BO33</f>
        <v>2.5</v>
      </c>
      <c r="BP172" s="7">
        <f t="shared" si="193"/>
        <v>0</v>
      </c>
      <c r="BQ172" s="7">
        <f t="shared" si="193"/>
        <v>1.5</v>
      </c>
      <c r="BR172" s="7">
        <f t="shared" si="193"/>
        <v>0</v>
      </c>
      <c r="BS172" s="7">
        <f t="shared" si="193"/>
        <v>0</v>
      </c>
      <c r="BT172" s="7">
        <f t="shared" si="193"/>
        <v>1</v>
      </c>
      <c r="BU172" s="7">
        <f t="shared" si="193"/>
        <v>2</v>
      </c>
      <c r="BV172" s="7">
        <f t="shared" si="193"/>
        <v>0</v>
      </c>
      <c r="BW172" s="7">
        <f t="shared" si="193"/>
        <v>0</v>
      </c>
      <c r="BX172" s="7">
        <f t="shared" si="193"/>
        <v>0</v>
      </c>
      <c r="BY172" s="7">
        <f t="shared" si="193"/>
        <v>0</v>
      </c>
      <c r="BZ172" s="7">
        <f t="shared" si="193"/>
        <v>0</v>
      </c>
      <c r="CA172" s="7">
        <f t="shared" si="193"/>
        <v>0</v>
      </c>
      <c r="CB172" s="7">
        <f t="shared" si="193"/>
        <v>212</v>
      </c>
      <c r="CC172" s="7">
        <f t="shared" si="193"/>
        <v>0</v>
      </c>
      <c r="CD172" s="7">
        <f t="shared" si="193"/>
        <v>0</v>
      </c>
      <c r="CE172" s="7">
        <f t="shared" si="193"/>
        <v>0</v>
      </c>
      <c r="CF172" s="7">
        <f t="shared" si="193"/>
        <v>0</v>
      </c>
      <c r="CG172" s="7">
        <f t="shared" si="193"/>
        <v>0</v>
      </c>
      <c r="CH172" s="7">
        <f t="shared" si="193"/>
        <v>0</v>
      </c>
      <c r="CI172" s="7">
        <f t="shared" si="193"/>
        <v>0</v>
      </c>
      <c r="CJ172" s="7">
        <f t="shared" si="193"/>
        <v>3</v>
      </c>
      <c r="CK172" s="7">
        <f t="shared" si="193"/>
        <v>0</v>
      </c>
      <c r="CL172" s="7">
        <f t="shared" si="193"/>
        <v>3</v>
      </c>
      <c r="CM172" s="7">
        <f t="shared" si="193"/>
        <v>1</v>
      </c>
      <c r="CN172" s="7">
        <f t="shared" si="193"/>
        <v>183</v>
      </c>
      <c r="CO172" s="7">
        <f t="shared" si="193"/>
        <v>76</v>
      </c>
      <c r="CP172" s="7">
        <f t="shared" si="193"/>
        <v>7</v>
      </c>
      <c r="CQ172" s="7">
        <f t="shared" si="193"/>
        <v>2</v>
      </c>
      <c r="CR172" s="7">
        <f t="shared" si="193"/>
        <v>0</v>
      </c>
      <c r="CS172" s="7">
        <f t="shared" si="193"/>
        <v>0</v>
      </c>
      <c r="CT172" s="7">
        <f t="shared" si="193"/>
        <v>0</v>
      </c>
      <c r="CU172" s="7">
        <f t="shared" si="193"/>
        <v>1</v>
      </c>
      <c r="CV172" s="7">
        <f t="shared" si="193"/>
        <v>0</v>
      </c>
      <c r="CW172" s="7">
        <f t="shared" si="193"/>
        <v>0</v>
      </c>
      <c r="CX172" s="7">
        <f t="shared" si="193"/>
        <v>0</v>
      </c>
      <c r="CY172" s="7">
        <f t="shared" si="193"/>
        <v>0</v>
      </c>
      <c r="CZ172" s="7">
        <f t="shared" si="193"/>
        <v>0</v>
      </c>
      <c r="DA172" s="7">
        <f t="shared" si="193"/>
        <v>1</v>
      </c>
      <c r="DB172" s="7">
        <f t="shared" si="193"/>
        <v>0</v>
      </c>
      <c r="DC172" s="7">
        <f t="shared" si="193"/>
        <v>0</v>
      </c>
      <c r="DD172" s="7">
        <f t="shared" si="193"/>
        <v>0</v>
      </c>
      <c r="DE172" s="7">
        <f t="shared" si="193"/>
        <v>0</v>
      </c>
      <c r="DF172" s="7">
        <f t="shared" si="193"/>
        <v>43.5</v>
      </c>
      <c r="DG172" s="7">
        <f t="shared" si="193"/>
        <v>0</v>
      </c>
      <c r="DH172" s="7">
        <f t="shared" si="193"/>
        <v>0</v>
      </c>
      <c r="DI172" s="7">
        <f t="shared" si="193"/>
        <v>4.5</v>
      </c>
      <c r="DJ172" s="7">
        <f t="shared" si="193"/>
        <v>0</v>
      </c>
      <c r="DK172" s="7">
        <f t="shared" si="193"/>
        <v>0</v>
      </c>
      <c r="DL172" s="7">
        <f t="shared" si="193"/>
        <v>6</v>
      </c>
      <c r="DM172" s="7">
        <f t="shared" si="193"/>
        <v>0</v>
      </c>
      <c r="DN172" s="7">
        <f t="shared" si="193"/>
        <v>2</v>
      </c>
      <c r="DO172" s="7">
        <f t="shared" si="193"/>
        <v>1</v>
      </c>
      <c r="DP172" s="7">
        <f t="shared" si="193"/>
        <v>0</v>
      </c>
      <c r="DQ172" s="7">
        <f t="shared" si="193"/>
        <v>0</v>
      </c>
      <c r="DR172" s="7">
        <f t="shared" si="193"/>
        <v>0</v>
      </c>
      <c r="DS172" s="7">
        <f t="shared" si="193"/>
        <v>0</v>
      </c>
      <c r="DT172" s="7">
        <f t="shared" si="193"/>
        <v>0</v>
      </c>
      <c r="DU172" s="7">
        <f t="shared" si="193"/>
        <v>0</v>
      </c>
      <c r="DV172" s="7">
        <f t="shared" si="193"/>
        <v>0</v>
      </c>
      <c r="DW172" s="7">
        <f t="shared" si="193"/>
        <v>0</v>
      </c>
      <c r="DX172" s="7">
        <f t="shared" si="193"/>
        <v>0</v>
      </c>
      <c r="DY172" s="7">
        <f t="shared" si="193"/>
        <v>0</v>
      </c>
      <c r="DZ172" s="7">
        <f t="shared" si="193"/>
        <v>2</v>
      </c>
      <c r="EA172" s="7">
        <f t="shared" ref="EA172:FX172" si="194">EA13+EA14+EA33</f>
        <v>2</v>
      </c>
      <c r="EB172" s="7">
        <f t="shared" si="194"/>
        <v>0</v>
      </c>
      <c r="EC172" s="7">
        <f t="shared" si="194"/>
        <v>2</v>
      </c>
      <c r="ED172" s="7">
        <f t="shared" si="194"/>
        <v>0</v>
      </c>
      <c r="EE172" s="7">
        <f t="shared" si="194"/>
        <v>0</v>
      </c>
      <c r="EF172" s="7">
        <f t="shared" si="194"/>
        <v>2</v>
      </c>
      <c r="EG172" s="7">
        <f t="shared" si="194"/>
        <v>1</v>
      </c>
      <c r="EH172" s="7">
        <f t="shared" si="194"/>
        <v>1</v>
      </c>
      <c r="EI172" s="7">
        <f t="shared" si="194"/>
        <v>12.5</v>
      </c>
      <c r="EJ172" s="7">
        <f t="shared" si="194"/>
        <v>32</v>
      </c>
      <c r="EK172" s="7">
        <f t="shared" si="194"/>
        <v>0</v>
      </c>
      <c r="EL172" s="7">
        <f t="shared" si="194"/>
        <v>0</v>
      </c>
      <c r="EM172" s="7">
        <f t="shared" si="194"/>
        <v>3</v>
      </c>
      <c r="EN172" s="7">
        <f t="shared" si="194"/>
        <v>0</v>
      </c>
      <c r="EO172" s="7">
        <f t="shared" si="194"/>
        <v>0</v>
      </c>
      <c r="EP172" s="7">
        <f t="shared" si="194"/>
        <v>0</v>
      </c>
      <c r="EQ172" s="7">
        <f t="shared" si="194"/>
        <v>0</v>
      </c>
      <c r="ER172" s="7">
        <f t="shared" si="194"/>
        <v>0</v>
      </c>
      <c r="ES172" s="7">
        <f t="shared" si="194"/>
        <v>0</v>
      </c>
      <c r="ET172" s="7">
        <f t="shared" si="194"/>
        <v>0</v>
      </c>
      <c r="EU172" s="7">
        <f t="shared" si="194"/>
        <v>2</v>
      </c>
      <c r="EV172" s="7">
        <f t="shared" si="194"/>
        <v>5</v>
      </c>
      <c r="EW172" s="7">
        <f t="shared" si="194"/>
        <v>0</v>
      </c>
      <c r="EX172" s="7">
        <f t="shared" si="194"/>
        <v>0</v>
      </c>
      <c r="EY172" s="7">
        <f t="shared" si="194"/>
        <v>0</v>
      </c>
      <c r="EZ172" s="7">
        <f t="shared" si="194"/>
        <v>0</v>
      </c>
      <c r="FA172" s="7">
        <f t="shared" si="194"/>
        <v>9.5</v>
      </c>
      <c r="FB172" s="7">
        <f t="shared" si="194"/>
        <v>0</v>
      </c>
      <c r="FC172" s="7">
        <f t="shared" si="194"/>
        <v>9.5</v>
      </c>
      <c r="FD172" s="7">
        <f t="shared" si="194"/>
        <v>1</v>
      </c>
      <c r="FE172" s="7">
        <f t="shared" si="194"/>
        <v>0</v>
      </c>
      <c r="FF172" s="7">
        <f t="shared" si="194"/>
        <v>0</v>
      </c>
      <c r="FG172" s="7">
        <f t="shared" si="194"/>
        <v>0</v>
      </c>
      <c r="FH172" s="7">
        <f t="shared" si="194"/>
        <v>0</v>
      </c>
      <c r="FI172" s="7">
        <f t="shared" si="194"/>
        <v>0</v>
      </c>
      <c r="FJ172" s="7">
        <f t="shared" si="194"/>
        <v>0</v>
      </c>
      <c r="FK172" s="7">
        <f t="shared" si="194"/>
        <v>0</v>
      </c>
      <c r="FL172" s="7">
        <f t="shared" si="194"/>
        <v>0</v>
      </c>
      <c r="FM172" s="7">
        <f t="shared" si="194"/>
        <v>5</v>
      </c>
      <c r="FN172" s="7">
        <f t="shared" si="194"/>
        <v>35.5</v>
      </c>
      <c r="FO172" s="7">
        <f t="shared" si="194"/>
        <v>1</v>
      </c>
      <c r="FP172" s="7">
        <f t="shared" si="194"/>
        <v>0</v>
      </c>
      <c r="FQ172" s="7">
        <f t="shared" si="194"/>
        <v>0</v>
      </c>
      <c r="FR172" s="7">
        <f t="shared" si="194"/>
        <v>0</v>
      </c>
      <c r="FS172" s="7">
        <f t="shared" si="194"/>
        <v>0</v>
      </c>
      <c r="FT172" s="7">
        <f t="shared" si="194"/>
        <v>0</v>
      </c>
      <c r="FU172" s="7">
        <f t="shared" si="194"/>
        <v>0</v>
      </c>
      <c r="FV172" s="7">
        <f t="shared" si="194"/>
        <v>2</v>
      </c>
      <c r="FW172" s="7">
        <f t="shared" si="194"/>
        <v>0</v>
      </c>
      <c r="FX172" s="7">
        <f t="shared" si="194"/>
        <v>0</v>
      </c>
      <c r="FY172" s="7"/>
      <c r="FZ172" s="7">
        <f>SUM(C172:FX172)</f>
        <v>1925</v>
      </c>
      <c r="GA172" s="42">
        <f>(FZ168+FZ172)*FZ169</f>
        <v>300891890</v>
      </c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</row>
    <row r="173" spans="1:195" x14ac:dyDescent="0.35">
      <c r="A173" s="6" t="s">
        <v>688</v>
      </c>
      <c r="B173" s="7" t="s">
        <v>689</v>
      </c>
      <c r="C173" s="7">
        <f t="shared" ref="C173:BN173" si="195">C172*C169</f>
        <v>20488</v>
      </c>
      <c r="D173" s="7">
        <f t="shared" si="195"/>
        <v>486590</v>
      </c>
      <c r="E173" s="7">
        <f t="shared" si="195"/>
        <v>0</v>
      </c>
      <c r="F173" s="7">
        <f t="shared" si="195"/>
        <v>81952</v>
      </c>
      <c r="G173" s="7">
        <f t="shared" si="195"/>
        <v>20488</v>
      </c>
      <c r="H173" s="7">
        <f t="shared" si="195"/>
        <v>20488</v>
      </c>
      <c r="I173" s="7">
        <f t="shared" si="195"/>
        <v>189514</v>
      </c>
      <c r="J173" s="7">
        <f t="shared" si="195"/>
        <v>0</v>
      </c>
      <c r="K173" s="7">
        <f t="shared" si="195"/>
        <v>0</v>
      </c>
      <c r="L173" s="7">
        <f t="shared" si="195"/>
        <v>240734</v>
      </c>
      <c r="M173" s="7">
        <f t="shared" si="195"/>
        <v>61464</v>
      </c>
      <c r="N173" s="7">
        <f t="shared" si="195"/>
        <v>1516112</v>
      </c>
      <c r="O173" s="7">
        <f t="shared" si="195"/>
        <v>645372</v>
      </c>
      <c r="P173" s="7">
        <f t="shared" si="195"/>
        <v>0</v>
      </c>
      <c r="Q173" s="7">
        <f t="shared" si="195"/>
        <v>1531478</v>
      </c>
      <c r="R173" s="7">
        <f t="shared" si="195"/>
        <v>20488</v>
      </c>
      <c r="S173" s="7">
        <f t="shared" si="195"/>
        <v>0</v>
      </c>
      <c r="T173" s="7">
        <f t="shared" si="195"/>
        <v>0</v>
      </c>
      <c r="U173" s="7">
        <f t="shared" si="195"/>
        <v>0</v>
      </c>
      <c r="V173" s="7">
        <f t="shared" si="195"/>
        <v>0</v>
      </c>
      <c r="W173" s="7">
        <f t="shared" si="195"/>
        <v>10244</v>
      </c>
      <c r="X173" s="7">
        <f t="shared" si="195"/>
        <v>0</v>
      </c>
      <c r="Y173" s="7">
        <f t="shared" si="195"/>
        <v>0</v>
      </c>
      <c r="Z173" s="7">
        <f t="shared" si="195"/>
        <v>10244</v>
      </c>
      <c r="AA173" s="7">
        <f t="shared" si="195"/>
        <v>717080</v>
      </c>
      <c r="AB173" s="7">
        <f t="shared" si="195"/>
        <v>527566</v>
      </c>
      <c r="AC173" s="7">
        <f t="shared" si="195"/>
        <v>0</v>
      </c>
      <c r="AD173" s="7">
        <f t="shared" si="195"/>
        <v>20488</v>
      </c>
      <c r="AE173" s="7">
        <f t="shared" si="195"/>
        <v>0</v>
      </c>
      <c r="AF173" s="7">
        <f t="shared" si="195"/>
        <v>0</v>
      </c>
      <c r="AG173" s="7">
        <f t="shared" si="195"/>
        <v>25610</v>
      </c>
      <c r="AH173" s="7">
        <f t="shared" si="195"/>
        <v>0</v>
      </c>
      <c r="AI173" s="7">
        <f t="shared" si="195"/>
        <v>0</v>
      </c>
      <c r="AJ173" s="7">
        <f t="shared" si="195"/>
        <v>0</v>
      </c>
      <c r="AK173" s="7">
        <f t="shared" si="195"/>
        <v>0</v>
      </c>
      <c r="AL173" s="7">
        <f t="shared" si="195"/>
        <v>0</v>
      </c>
      <c r="AM173" s="7">
        <f t="shared" si="195"/>
        <v>0</v>
      </c>
      <c r="AN173" s="7">
        <f t="shared" si="195"/>
        <v>0</v>
      </c>
      <c r="AO173" s="7">
        <f t="shared" si="195"/>
        <v>40976</v>
      </c>
      <c r="AP173" s="7">
        <f t="shared" si="195"/>
        <v>2074410</v>
      </c>
      <c r="AQ173" s="7">
        <f t="shared" si="195"/>
        <v>10244</v>
      </c>
      <c r="AR173" s="7">
        <f t="shared" si="195"/>
        <v>829764</v>
      </c>
      <c r="AS173" s="7">
        <f t="shared" si="195"/>
        <v>225368</v>
      </c>
      <c r="AT173" s="7">
        <f t="shared" si="195"/>
        <v>61464</v>
      </c>
      <c r="AU173" s="7">
        <f t="shared" si="195"/>
        <v>0</v>
      </c>
      <c r="AV173" s="7">
        <f t="shared" si="195"/>
        <v>0</v>
      </c>
      <c r="AW173" s="7">
        <f t="shared" si="195"/>
        <v>10244</v>
      </c>
      <c r="AX173" s="7">
        <f t="shared" si="195"/>
        <v>0</v>
      </c>
      <c r="AY173" s="7">
        <f t="shared" si="195"/>
        <v>40976</v>
      </c>
      <c r="AZ173" s="7">
        <f t="shared" si="195"/>
        <v>0</v>
      </c>
      <c r="BA173" s="7">
        <f t="shared" si="195"/>
        <v>71708</v>
      </c>
      <c r="BB173" s="7">
        <f t="shared" si="195"/>
        <v>143416</v>
      </c>
      <c r="BC173" s="7">
        <f t="shared" si="195"/>
        <v>271466</v>
      </c>
      <c r="BD173" s="7">
        <f t="shared" si="195"/>
        <v>51220</v>
      </c>
      <c r="BE173" s="7">
        <f t="shared" si="195"/>
        <v>0</v>
      </c>
      <c r="BF173" s="7">
        <f t="shared" si="195"/>
        <v>368784</v>
      </c>
      <c r="BG173" s="7">
        <f t="shared" si="195"/>
        <v>0</v>
      </c>
      <c r="BH173" s="7">
        <f t="shared" si="195"/>
        <v>138294</v>
      </c>
      <c r="BI173" s="7">
        <f t="shared" si="195"/>
        <v>0</v>
      </c>
      <c r="BJ173" s="7">
        <f t="shared" si="195"/>
        <v>245856</v>
      </c>
      <c r="BK173" s="7">
        <f t="shared" si="195"/>
        <v>1326598</v>
      </c>
      <c r="BL173" s="7">
        <f t="shared" si="195"/>
        <v>66586</v>
      </c>
      <c r="BM173" s="7">
        <f t="shared" si="195"/>
        <v>40976</v>
      </c>
      <c r="BN173" s="7">
        <f t="shared" si="195"/>
        <v>578786</v>
      </c>
      <c r="BO173" s="7">
        <f t="shared" ref="BO173:DZ173" si="196">BO172*BO169</f>
        <v>25610</v>
      </c>
      <c r="BP173" s="7">
        <f t="shared" si="196"/>
        <v>0</v>
      </c>
      <c r="BQ173" s="7">
        <f t="shared" si="196"/>
        <v>15366</v>
      </c>
      <c r="BR173" s="7">
        <f t="shared" si="196"/>
        <v>0</v>
      </c>
      <c r="BS173" s="7">
        <f t="shared" si="196"/>
        <v>0</v>
      </c>
      <c r="BT173" s="7">
        <f t="shared" si="196"/>
        <v>10244</v>
      </c>
      <c r="BU173" s="7">
        <f t="shared" si="196"/>
        <v>20488</v>
      </c>
      <c r="BV173" s="7">
        <f t="shared" si="196"/>
        <v>0</v>
      </c>
      <c r="BW173" s="7">
        <f t="shared" si="196"/>
        <v>0</v>
      </c>
      <c r="BX173" s="7">
        <f t="shared" si="196"/>
        <v>0</v>
      </c>
      <c r="BY173" s="7">
        <f t="shared" si="196"/>
        <v>0</v>
      </c>
      <c r="BZ173" s="7">
        <f t="shared" si="196"/>
        <v>0</v>
      </c>
      <c r="CA173" s="7">
        <f t="shared" si="196"/>
        <v>0</v>
      </c>
      <c r="CB173" s="7">
        <f t="shared" si="196"/>
        <v>2171728</v>
      </c>
      <c r="CC173" s="7">
        <f t="shared" si="196"/>
        <v>0</v>
      </c>
      <c r="CD173" s="7">
        <f t="shared" si="196"/>
        <v>0</v>
      </c>
      <c r="CE173" s="7">
        <f t="shared" si="196"/>
        <v>0</v>
      </c>
      <c r="CF173" s="7">
        <f t="shared" si="196"/>
        <v>0</v>
      </c>
      <c r="CG173" s="7">
        <f t="shared" si="196"/>
        <v>0</v>
      </c>
      <c r="CH173" s="7">
        <f t="shared" si="196"/>
        <v>0</v>
      </c>
      <c r="CI173" s="7">
        <f t="shared" si="196"/>
        <v>0</v>
      </c>
      <c r="CJ173" s="7">
        <f t="shared" si="196"/>
        <v>30732</v>
      </c>
      <c r="CK173" s="7">
        <f t="shared" si="196"/>
        <v>0</v>
      </c>
      <c r="CL173" s="7">
        <f t="shared" si="196"/>
        <v>30732</v>
      </c>
      <c r="CM173" s="7">
        <f t="shared" si="196"/>
        <v>10244</v>
      </c>
      <c r="CN173" s="7">
        <f t="shared" si="196"/>
        <v>1874652</v>
      </c>
      <c r="CO173" s="7">
        <f t="shared" si="196"/>
        <v>778544</v>
      </c>
      <c r="CP173" s="7">
        <f t="shared" si="196"/>
        <v>71708</v>
      </c>
      <c r="CQ173" s="7">
        <f t="shared" si="196"/>
        <v>20488</v>
      </c>
      <c r="CR173" s="7">
        <f t="shared" si="196"/>
        <v>0</v>
      </c>
      <c r="CS173" s="7">
        <f t="shared" si="196"/>
        <v>0</v>
      </c>
      <c r="CT173" s="7">
        <f t="shared" si="196"/>
        <v>0</v>
      </c>
      <c r="CU173" s="7">
        <f t="shared" si="196"/>
        <v>10244</v>
      </c>
      <c r="CV173" s="7">
        <f t="shared" si="196"/>
        <v>0</v>
      </c>
      <c r="CW173" s="7">
        <f t="shared" si="196"/>
        <v>0</v>
      </c>
      <c r="CX173" s="7">
        <f t="shared" si="196"/>
        <v>0</v>
      </c>
      <c r="CY173" s="7">
        <f t="shared" si="196"/>
        <v>0</v>
      </c>
      <c r="CZ173" s="7">
        <f t="shared" si="196"/>
        <v>0</v>
      </c>
      <c r="DA173" s="7">
        <f t="shared" si="196"/>
        <v>10244</v>
      </c>
      <c r="DB173" s="7">
        <f t="shared" si="196"/>
        <v>0</v>
      </c>
      <c r="DC173" s="7">
        <f t="shared" si="196"/>
        <v>0</v>
      </c>
      <c r="DD173" s="7">
        <f t="shared" si="196"/>
        <v>0</v>
      </c>
      <c r="DE173" s="7">
        <f t="shared" si="196"/>
        <v>0</v>
      </c>
      <c r="DF173" s="7">
        <f t="shared" si="196"/>
        <v>445614</v>
      </c>
      <c r="DG173" s="7">
        <f t="shared" si="196"/>
        <v>0</v>
      </c>
      <c r="DH173" s="7">
        <f t="shared" si="196"/>
        <v>0</v>
      </c>
      <c r="DI173" s="7">
        <f t="shared" si="196"/>
        <v>46098</v>
      </c>
      <c r="DJ173" s="7">
        <f t="shared" si="196"/>
        <v>0</v>
      </c>
      <c r="DK173" s="7">
        <f t="shared" si="196"/>
        <v>0</v>
      </c>
      <c r="DL173" s="7">
        <f t="shared" si="196"/>
        <v>61464</v>
      </c>
      <c r="DM173" s="7">
        <f t="shared" si="196"/>
        <v>0</v>
      </c>
      <c r="DN173" s="7">
        <f t="shared" si="196"/>
        <v>20488</v>
      </c>
      <c r="DO173" s="7">
        <f t="shared" si="196"/>
        <v>10244</v>
      </c>
      <c r="DP173" s="7">
        <f t="shared" si="196"/>
        <v>0</v>
      </c>
      <c r="DQ173" s="7">
        <f t="shared" si="196"/>
        <v>0</v>
      </c>
      <c r="DR173" s="7">
        <f t="shared" si="196"/>
        <v>0</v>
      </c>
      <c r="DS173" s="7">
        <f t="shared" si="196"/>
        <v>0</v>
      </c>
      <c r="DT173" s="7">
        <f t="shared" si="196"/>
        <v>0</v>
      </c>
      <c r="DU173" s="7">
        <f t="shared" si="196"/>
        <v>0</v>
      </c>
      <c r="DV173" s="7">
        <f t="shared" si="196"/>
        <v>0</v>
      </c>
      <c r="DW173" s="7">
        <f t="shared" si="196"/>
        <v>0</v>
      </c>
      <c r="DX173" s="7">
        <f t="shared" si="196"/>
        <v>0</v>
      </c>
      <c r="DY173" s="7">
        <f t="shared" si="196"/>
        <v>0</v>
      </c>
      <c r="DZ173" s="7">
        <f t="shared" si="196"/>
        <v>20488</v>
      </c>
      <c r="EA173" s="7">
        <f t="shared" ref="EA173:FX173" si="197">EA172*EA169</f>
        <v>20488</v>
      </c>
      <c r="EB173" s="7">
        <f t="shared" si="197"/>
        <v>0</v>
      </c>
      <c r="EC173" s="7">
        <f t="shared" si="197"/>
        <v>20488</v>
      </c>
      <c r="ED173" s="7">
        <f t="shared" si="197"/>
        <v>0</v>
      </c>
      <c r="EE173" s="7">
        <f t="shared" si="197"/>
        <v>0</v>
      </c>
      <c r="EF173" s="7">
        <f t="shared" si="197"/>
        <v>20488</v>
      </c>
      <c r="EG173" s="7">
        <f t="shared" si="197"/>
        <v>10244</v>
      </c>
      <c r="EH173" s="7">
        <f t="shared" si="197"/>
        <v>10244</v>
      </c>
      <c r="EI173" s="7">
        <f t="shared" si="197"/>
        <v>128050</v>
      </c>
      <c r="EJ173" s="7">
        <f t="shared" si="197"/>
        <v>327808</v>
      </c>
      <c r="EK173" s="7">
        <f t="shared" si="197"/>
        <v>0</v>
      </c>
      <c r="EL173" s="7">
        <f t="shared" si="197"/>
        <v>0</v>
      </c>
      <c r="EM173" s="7">
        <f t="shared" si="197"/>
        <v>30732</v>
      </c>
      <c r="EN173" s="7">
        <f t="shared" si="197"/>
        <v>0</v>
      </c>
      <c r="EO173" s="7">
        <f t="shared" si="197"/>
        <v>0</v>
      </c>
      <c r="EP173" s="7">
        <f t="shared" si="197"/>
        <v>0</v>
      </c>
      <c r="EQ173" s="7">
        <f t="shared" si="197"/>
        <v>0</v>
      </c>
      <c r="ER173" s="7">
        <f t="shared" si="197"/>
        <v>0</v>
      </c>
      <c r="ES173" s="7">
        <f t="shared" si="197"/>
        <v>0</v>
      </c>
      <c r="ET173" s="7">
        <f t="shared" si="197"/>
        <v>0</v>
      </c>
      <c r="EU173" s="7">
        <f t="shared" si="197"/>
        <v>20488</v>
      </c>
      <c r="EV173" s="7">
        <f t="shared" si="197"/>
        <v>51220</v>
      </c>
      <c r="EW173" s="7">
        <f t="shared" si="197"/>
        <v>0</v>
      </c>
      <c r="EX173" s="7">
        <f t="shared" si="197"/>
        <v>0</v>
      </c>
      <c r="EY173" s="7">
        <f t="shared" si="197"/>
        <v>0</v>
      </c>
      <c r="EZ173" s="7">
        <f t="shared" si="197"/>
        <v>0</v>
      </c>
      <c r="FA173" s="7">
        <f t="shared" si="197"/>
        <v>97318</v>
      </c>
      <c r="FB173" s="7">
        <f t="shared" si="197"/>
        <v>0</v>
      </c>
      <c r="FC173" s="7">
        <f t="shared" si="197"/>
        <v>97318</v>
      </c>
      <c r="FD173" s="7">
        <f t="shared" si="197"/>
        <v>10244</v>
      </c>
      <c r="FE173" s="7">
        <f t="shared" si="197"/>
        <v>0</v>
      </c>
      <c r="FF173" s="7">
        <f t="shared" si="197"/>
        <v>0</v>
      </c>
      <c r="FG173" s="7">
        <f t="shared" si="197"/>
        <v>0</v>
      </c>
      <c r="FH173" s="7">
        <f t="shared" si="197"/>
        <v>0</v>
      </c>
      <c r="FI173" s="7">
        <f t="shared" si="197"/>
        <v>0</v>
      </c>
      <c r="FJ173" s="7">
        <f t="shared" si="197"/>
        <v>0</v>
      </c>
      <c r="FK173" s="7">
        <f t="shared" si="197"/>
        <v>0</v>
      </c>
      <c r="FL173" s="7">
        <f t="shared" si="197"/>
        <v>0</v>
      </c>
      <c r="FM173" s="7">
        <f t="shared" si="197"/>
        <v>51220</v>
      </c>
      <c r="FN173" s="7">
        <f t="shared" si="197"/>
        <v>363662</v>
      </c>
      <c r="FO173" s="7">
        <f t="shared" si="197"/>
        <v>10244</v>
      </c>
      <c r="FP173" s="7">
        <f t="shared" si="197"/>
        <v>0</v>
      </c>
      <c r="FQ173" s="7">
        <f t="shared" si="197"/>
        <v>0</v>
      </c>
      <c r="FR173" s="7">
        <f t="shared" si="197"/>
        <v>0</v>
      </c>
      <c r="FS173" s="7">
        <f t="shared" si="197"/>
        <v>0</v>
      </c>
      <c r="FT173" s="7">
        <f t="shared" si="197"/>
        <v>0</v>
      </c>
      <c r="FU173" s="7">
        <f t="shared" si="197"/>
        <v>0</v>
      </c>
      <c r="FV173" s="7">
        <f t="shared" si="197"/>
        <v>20488</v>
      </c>
      <c r="FW173" s="7">
        <f t="shared" si="197"/>
        <v>0</v>
      </c>
      <c r="FX173" s="7">
        <f t="shared" si="197"/>
        <v>0</v>
      </c>
      <c r="FY173" s="7"/>
      <c r="FZ173" s="7">
        <f>SUM(C173:FX173)</f>
        <v>19719700</v>
      </c>
      <c r="GA173" s="7"/>
      <c r="GB173" s="7"/>
      <c r="GC173" s="7"/>
      <c r="GD173" s="7"/>
      <c r="GE173" s="7"/>
      <c r="GF173" s="7"/>
      <c r="GG173" s="7"/>
      <c r="GH173" s="7"/>
      <c r="GI173" s="7"/>
      <c r="GJ173" s="7"/>
      <c r="GK173" s="7"/>
      <c r="GL173" s="7"/>
      <c r="GM173" s="7"/>
    </row>
    <row r="174" spans="1:195" x14ac:dyDescent="0.35">
      <c r="A174" s="6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42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</row>
    <row r="175" spans="1:195" x14ac:dyDescent="0.35">
      <c r="A175" s="6" t="s">
        <v>690</v>
      </c>
      <c r="B175" s="7" t="s">
        <v>691</v>
      </c>
      <c r="C175" s="7">
        <f t="shared" ref="C175:BN175" si="198">C170+C173</f>
        <v>1731236</v>
      </c>
      <c r="D175" s="7">
        <f t="shared" si="198"/>
        <v>4830046</v>
      </c>
      <c r="E175" s="7">
        <f t="shared" si="198"/>
        <v>0</v>
      </c>
      <c r="F175" s="7">
        <f t="shared" si="198"/>
        <v>16964064</v>
      </c>
      <c r="G175" s="7">
        <f t="shared" si="198"/>
        <v>20488</v>
      </c>
      <c r="H175" s="7">
        <f t="shared" si="198"/>
        <v>20488</v>
      </c>
      <c r="I175" s="7">
        <f t="shared" si="198"/>
        <v>189514</v>
      </c>
      <c r="J175" s="7">
        <f t="shared" si="198"/>
        <v>0</v>
      </c>
      <c r="K175" s="7">
        <f t="shared" si="198"/>
        <v>0</v>
      </c>
      <c r="L175" s="7">
        <f t="shared" si="198"/>
        <v>240734</v>
      </c>
      <c r="M175" s="7">
        <f t="shared" si="198"/>
        <v>61464</v>
      </c>
      <c r="N175" s="7">
        <f t="shared" si="198"/>
        <v>1516112</v>
      </c>
      <c r="O175" s="7">
        <f t="shared" si="198"/>
        <v>645372</v>
      </c>
      <c r="P175" s="7">
        <f t="shared" si="198"/>
        <v>0</v>
      </c>
      <c r="Q175" s="7">
        <f t="shared" si="198"/>
        <v>1531478</v>
      </c>
      <c r="R175" s="7">
        <f t="shared" si="198"/>
        <v>57053958</v>
      </c>
      <c r="S175" s="7">
        <f t="shared" si="198"/>
        <v>61464</v>
      </c>
      <c r="T175" s="7">
        <f t="shared" si="198"/>
        <v>0</v>
      </c>
      <c r="U175" s="7">
        <f t="shared" si="198"/>
        <v>0</v>
      </c>
      <c r="V175" s="7">
        <f t="shared" si="198"/>
        <v>0</v>
      </c>
      <c r="W175" s="7">
        <f t="shared" si="198"/>
        <v>10244</v>
      </c>
      <c r="X175" s="7">
        <f t="shared" si="198"/>
        <v>0</v>
      </c>
      <c r="Y175" s="7">
        <f t="shared" si="198"/>
        <v>5244928</v>
      </c>
      <c r="Z175" s="7">
        <f t="shared" si="198"/>
        <v>10244</v>
      </c>
      <c r="AA175" s="7">
        <f t="shared" si="198"/>
        <v>4051502</v>
      </c>
      <c r="AB175" s="7">
        <f t="shared" si="198"/>
        <v>2735148</v>
      </c>
      <c r="AC175" s="7">
        <f t="shared" si="198"/>
        <v>0</v>
      </c>
      <c r="AD175" s="7">
        <f t="shared" si="198"/>
        <v>20488</v>
      </c>
      <c r="AE175" s="7">
        <f t="shared" si="198"/>
        <v>0</v>
      </c>
      <c r="AF175" s="7">
        <f t="shared" si="198"/>
        <v>0</v>
      </c>
      <c r="AG175" s="7">
        <f t="shared" si="198"/>
        <v>25610</v>
      </c>
      <c r="AH175" s="7">
        <f t="shared" si="198"/>
        <v>0</v>
      </c>
      <c r="AI175" s="7">
        <f t="shared" si="198"/>
        <v>0</v>
      </c>
      <c r="AJ175" s="7">
        <f t="shared" si="198"/>
        <v>0</v>
      </c>
      <c r="AK175" s="7">
        <f t="shared" si="198"/>
        <v>0</v>
      </c>
      <c r="AL175" s="7">
        <f t="shared" si="198"/>
        <v>0</v>
      </c>
      <c r="AM175" s="7">
        <f t="shared" si="198"/>
        <v>0</v>
      </c>
      <c r="AN175" s="7">
        <f t="shared" si="198"/>
        <v>0</v>
      </c>
      <c r="AO175" s="7">
        <f t="shared" si="198"/>
        <v>1111474</v>
      </c>
      <c r="AP175" s="7">
        <f t="shared" si="198"/>
        <v>8005686</v>
      </c>
      <c r="AQ175" s="7">
        <f t="shared" si="198"/>
        <v>10244</v>
      </c>
      <c r="AR175" s="7">
        <f t="shared" si="198"/>
        <v>14725750</v>
      </c>
      <c r="AS175" s="7">
        <f t="shared" si="198"/>
        <v>225368</v>
      </c>
      <c r="AT175" s="7">
        <f t="shared" si="198"/>
        <v>2622464</v>
      </c>
      <c r="AU175" s="7">
        <f t="shared" si="198"/>
        <v>0</v>
      </c>
      <c r="AV175" s="7">
        <f t="shared" si="198"/>
        <v>0</v>
      </c>
      <c r="AW175" s="7">
        <f t="shared" si="198"/>
        <v>10244</v>
      </c>
      <c r="AX175" s="7">
        <f t="shared" si="198"/>
        <v>0</v>
      </c>
      <c r="AY175" s="7">
        <f t="shared" si="198"/>
        <v>40976</v>
      </c>
      <c r="AZ175" s="7">
        <f t="shared" si="198"/>
        <v>1229280</v>
      </c>
      <c r="BA175" s="7">
        <f t="shared" si="198"/>
        <v>2509780</v>
      </c>
      <c r="BB175" s="7">
        <f t="shared" si="198"/>
        <v>143416</v>
      </c>
      <c r="BC175" s="7">
        <f t="shared" si="198"/>
        <v>5618834</v>
      </c>
      <c r="BD175" s="7">
        <f t="shared" si="198"/>
        <v>51220</v>
      </c>
      <c r="BE175" s="7">
        <f t="shared" si="198"/>
        <v>0</v>
      </c>
      <c r="BF175" s="7">
        <f t="shared" si="198"/>
        <v>11918894</v>
      </c>
      <c r="BG175" s="7">
        <f t="shared" si="198"/>
        <v>0</v>
      </c>
      <c r="BH175" s="7">
        <f t="shared" si="198"/>
        <v>414882</v>
      </c>
      <c r="BI175" s="7">
        <f t="shared" si="198"/>
        <v>0</v>
      </c>
      <c r="BJ175" s="7">
        <f t="shared" si="198"/>
        <v>245856</v>
      </c>
      <c r="BK175" s="7">
        <f t="shared" si="198"/>
        <v>109072990</v>
      </c>
      <c r="BL175" s="7">
        <f t="shared" si="198"/>
        <v>66586</v>
      </c>
      <c r="BM175" s="7">
        <f t="shared" si="198"/>
        <v>40976</v>
      </c>
      <c r="BN175" s="7">
        <f t="shared" si="198"/>
        <v>578786</v>
      </c>
      <c r="BO175" s="7">
        <f t="shared" ref="BO175:DZ175" si="199">BO170+BO173</f>
        <v>25610</v>
      </c>
      <c r="BP175" s="7">
        <f t="shared" si="199"/>
        <v>0</v>
      </c>
      <c r="BQ175" s="7">
        <f t="shared" si="199"/>
        <v>15366</v>
      </c>
      <c r="BR175" s="7">
        <f t="shared" si="199"/>
        <v>0</v>
      </c>
      <c r="BS175" s="7">
        <f t="shared" si="199"/>
        <v>0</v>
      </c>
      <c r="BT175" s="7">
        <f t="shared" si="199"/>
        <v>10244</v>
      </c>
      <c r="BU175" s="7">
        <f t="shared" si="199"/>
        <v>20488</v>
      </c>
      <c r="BV175" s="7">
        <f t="shared" si="199"/>
        <v>0</v>
      </c>
      <c r="BW175" s="7">
        <f t="shared" si="199"/>
        <v>0</v>
      </c>
      <c r="BX175" s="7">
        <f t="shared" si="199"/>
        <v>0</v>
      </c>
      <c r="BY175" s="7">
        <f t="shared" si="199"/>
        <v>0</v>
      </c>
      <c r="BZ175" s="7">
        <f t="shared" si="199"/>
        <v>0</v>
      </c>
      <c r="CA175" s="7">
        <f t="shared" si="199"/>
        <v>0</v>
      </c>
      <c r="CB175" s="7">
        <f t="shared" si="199"/>
        <v>11370840</v>
      </c>
      <c r="CC175" s="7">
        <f t="shared" si="199"/>
        <v>0</v>
      </c>
      <c r="CD175" s="7">
        <f t="shared" si="199"/>
        <v>0</v>
      </c>
      <c r="CE175" s="7">
        <f t="shared" si="199"/>
        <v>0</v>
      </c>
      <c r="CF175" s="7">
        <f t="shared" si="199"/>
        <v>0</v>
      </c>
      <c r="CG175" s="7">
        <f t="shared" si="199"/>
        <v>0</v>
      </c>
      <c r="CH175" s="7">
        <f t="shared" si="199"/>
        <v>0</v>
      </c>
      <c r="CI175" s="7">
        <f t="shared" si="199"/>
        <v>0</v>
      </c>
      <c r="CJ175" s="7">
        <f t="shared" si="199"/>
        <v>30732</v>
      </c>
      <c r="CK175" s="7">
        <f t="shared" si="199"/>
        <v>7652268</v>
      </c>
      <c r="CL175" s="7">
        <f t="shared" si="199"/>
        <v>107562</v>
      </c>
      <c r="CM175" s="7">
        <f t="shared" si="199"/>
        <v>271466</v>
      </c>
      <c r="CN175" s="7">
        <f t="shared" si="199"/>
        <v>8138858</v>
      </c>
      <c r="CO175" s="7">
        <f t="shared" si="199"/>
        <v>778544</v>
      </c>
      <c r="CP175" s="7">
        <f t="shared" si="199"/>
        <v>71708</v>
      </c>
      <c r="CQ175" s="7">
        <f t="shared" si="199"/>
        <v>20488</v>
      </c>
      <c r="CR175" s="7">
        <f t="shared" si="199"/>
        <v>0</v>
      </c>
      <c r="CS175" s="7">
        <f t="shared" si="199"/>
        <v>0</v>
      </c>
      <c r="CT175" s="7">
        <f t="shared" si="199"/>
        <v>0</v>
      </c>
      <c r="CU175" s="7">
        <f t="shared" si="199"/>
        <v>3401008</v>
      </c>
      <c r="CV175" s="7">
        <f t="shared" si="199"/>
        <v>0</v>
      </c>
      <c r="CW175" s="7">
        <f t="shared" si="199"/>
        <v>0</v>
      </c>
      <c r="CX175" s="7">
        <f t="shared" si="199"/>
        <v>0</v>
      </c>
      <c r="CY175" s="7">
        <f t="shared" si="199"/>
        <v>0</v>
      </c>
      <c r="CZ175" s="7">
        <f t="shared" si="199"/>
        <v>0</v>
      </c>
      <c r="DA175" s="7">
        <f t="shared" si="199"/>
        <v>10244</v>
      </c>
      <c r="DB175" s="7">
        <f t="shared" si="199"/>
        <v>0</v>
      </c>
      <c r="DC175" s="7">
        <f t="shared" si="199"/>
        <v>0</v>
      </c>
      <c r="DD175" s="7">
        <f t="shared" si="199"/>
        <v>0</v>
      </c>
      <c r="DE175" s="7">
        <f t="shared" si="199"/>
        <v>0</v>
      </c>
      <c r="DF175" s="7">
        <f t="shared" si="199"/>
        <v>445614</v>
      </c>
      <c r="DG175" s="7">
        <f t="shared" si="199"/>
        <v>0</v>
      </c>
      <c r="DH175" s="7">
        <f t="shared" si="199"/>
        <v>0</v>
      </c>
      <c r="DI175" s="7">
        <f t="shared" si="199"/>
        <v>87074</v>
      </c>
      <c r="DJ175" s="7">
        <f t="shared" si="199"/>
        <v>10244</v>
      </c>
      <c r="DK175" s="7">
        <f t="shared" si="199"/>
        <v>0</v>
      </c>
      <c r="DL175" s="7">
        <f t="shared" si="199"/>
        <v>61464</v>
      </c>
      <c r="DM175" s="7">
        <f t="shared" si="199"/>
        <v>0</v>
      </c>
      <c r="DN175" s="7">
        <f t="shared" si="199"/>
        <v>20488</v>
      </c>
      <c r="DO175" s="7">
        <f t="shared" si="199"/>
        <v>10244</v>
      </c>
      <c r="DP175" s="7">
        <f t="shared" si="199"/>
        <v>0</v>
      </c>
      <c r="DQ175" s="7">
        <f t="shared" si="199"/>
        <v>0</v>
      </c>
      <c r="DR175" s="7">
        <f t="shared" si="199"/>
        <v>0</v>
      </c>
      <c r="DS175" s="7">
        <f t="shared" si="199"/>
        <v>0</v>
      </c>
      <c r="DT175" s="7">
        <f t="shared" si="199"/>
        <v>0</v>
      </c>
      <c r="DU175" s="7">
        <f t="shared" si="199"/>
        <v>0</v>
      </c>
      <c r="DV175" s="7">
        <f t="shared" si="199"/>
        <v>0</v>
      </c>
      <c r="DW175" s="7">
        <f t="shared" si="199"/>
        <v>0</v>
      </c>
      <c r="DX175" s="7">
        <f t="shared" si="199"/>
        <v>0</v>
      </c>
      <c r="DY175" s="7">
        <f t="shared" si="199"/>
        <v>0</v>
      </c>
      <c r="DZ175" s="7">
        <f t="shared" si="199"/>
        <v>20488</v>
      </c>
      <c r="EA175" s="7">
        <f t="shared" ref="EA175:FX175" si="200">EA170+EA173</f>
        <v>20488</v>
      </c>
      <c r="EB175" s="7">
        <f t="shared" si="200"/>
        <v>174148</v>
      </c>
      <c r="EC175" s="7">
        <f t="shared" si="200"/>
        <v>20488</v>
      </c>
      <c r="ED175" s="7">
        <f t="shared" si="200"/>
        <v>0</v>
      </c>
      <c r="EE175" s="7">
        <f t="shared" si="200"/>
        <v>0</v>
      </c>
      <c r="EF175" s="7">
        <f t="shared" si="200"/>
        <v>20488</v>
      </c>
      <c r="EG175" s="7">
        <f t="shared" si="200"/>
        <v>10244</v>
      </c>
      <c r="EH175" s="7">
        <f t="shared" si="200"/>
        <v>10244</v>
      </c>
      <c r="EI175" s="7">
        <f t="shared" si="200"/>
        <v>128050</v>
      </c>
      <c r="EJ175" s="7">
        <f t="shared" si="200"/>
        <v>2335632</v>
      </c>
      <c r="EK175" s="7">
        <f t="shared" si="200"/>
        <v>0</v>
      </c>
      <c r="EL175" s="7">
        <f t="shared" si="200"/>
        <v>0</v>
      </c>
      <c r="EM175" s="7">
        <f t="shared" si="200"/>
        <v>30732</v>
      </c>
      <c r="EN175" s="7">
        <f t="shared" si="200"/>
        <v>563420</v>
      </c>
      <c r="EO175" s="7">
        <f t="shared" si="200"/>
        <v>0</v>
      </c>
      <c r="EP175" s="7">
        <f t="shared" si="200"/>
        <v>0</v>
      </c>
      <c r="EQ175" s="7">
        <f t="shared" si="200"/>
        <v>0</v>
      </c>
      <c r="ER175" s="7">
        <f t="shared" si="200"/>
        <v>0</v>
      </c>
      <c r="ES175" s="7">
        <f t="shared" si="200"/>
        <v>0</v>
      </c>
      <c r="ET175" s="7">
        <f t="shared" si="200"/>
        <v>0</v>
      </c>
      <c r="EU175" s="7">
        <f t="shared" si="200"/>
        <v>20488</v>
      </c>
      <c r="EV175" s="7">
        <f t="shared" si="200"/>
        <v>51220</v>
      </c>
      <c r="EW175" s="7">
        <f t="shared" si="200"/>
        <v>0</v>
      </c>
      <c r="EX175" s="7">
        <f t="shared" si="200"/>
        <v>0</v>
      </c>
      <c r="EY175" s="7">
        <f t="shared" si="200"/>
        <v>5787860</v>
      </c>
      <c r="EZ175" s="7">
        <f t="shared" si="200"/>
        <v>0</v>
      </c>
      <c r="FA175" s="7">
        <f t="shared" si="200"/>
        <v>97318</v>
      </c>
      <c r="FB175" s="7">
        <f t="shared" si="200"/>
        <v>0</v>
      </c>
      <c r="FC175" s="7">
        <f t="shared" si="200"/>
        <v>97318</v>
      </c>
      <c r="FD175" s="7">
        <f t="shared" si="200"/>
        <v>10244</v>
      </c>
      <c r="FE175" s="7">
        <f t="shared" si="200"/>
        <v>0</v>
      </c>
      <c r="FF175" s="7">
        <f t="shared" si="200"/>
        <v>0</v>
      </c>
      <c r="FG175" s="7">
        <f t="shared" si="200"/>
        <v>0</v>
      </c>
      <c r="FH175" s="7">
        <f t="shared" si="200"/>
        <v>0</v>
      </c>
      <c r="FI175" s="7">
        <f t="shared" si="200"/>
        <v>0</v>
      </c>
      <c r="FJ175" s="7">
        <f t="shared" si="200"/>
        <v>0</v>
      </c>
      <c r="FK175" s="7">
        <f t="shared" si="200"/>
        <v>0</v>
      </c>
      <c r="FL175" s="7">
        <f t="shared" si="200"/>
        <v>0</v>
      </c>
      <c r="FM175" s="7">
        <f t="shared" si="200"/>
        <v>51220</v>
      </c>
      <c r="FN175" s="7">
        <f t="shared" si="200"/>
        <v>3242226</v>
      </c>
      <c r="FO175" s="7">
        <f t="shared" si="200"/>
        <v>10244</v>
      </c>
      <c r="FP175" s="7">
        <f t="shared" si="200"/>
        <v>0</v>
      </c>
      <c r="FQ175" s="7">
        <f t="shared" si="200"/>
        <v>0</v>
      </c>
      <c r="FR175" s="7">
        <f t="shared" si="200"/>
        <v>0</v>
      </c>
      <c r="FS175" s="7">
        <f t="shared" si="200"/>
        <v>0</v>
      </c>
      <c r="FT175" s="7">
        <f t="shared" si="200"/>
        <v>0</v>
      </c>
      <c r="FU175" s="7">
        <f t="shared" si="200"/>
        <v>0</v>
      </c>
      <c r="FV175" s="7">
        <f t="shared" si="200"/>
        <v>20488</v>
      </c>
      <c r="FW175" s="7">
        <f t="shared" si="200"/>
        <v>0</v>
      </c>
      <c r="FX175" s="7">
        <f t="shared" si="200"/>
        <v>0</v>
      </c>
      <c r="FY175" s="7"/>
      <c r="FZ175" s="7">
        <f>FZ173+FZ170</f>
        <v>300891890</v>
      </c>
      <c r="GA175" s="85">
        <v>300891890</v>
      </c>
      <c r="GB175" s="7">
        <f>FZ175-GA175</f>
        <v>0</v>
      </c>
      <c r="GC175" s="7"/>
      <c r="GD175" s="7"/>
      <c r="GE175" s="7"/>
      <c r="GF175" s="7"/>
      <c r="GG175" s="7"/>
      <c r="GH175" s="7"/>
      <c r="GI175" s="7"/>
      <c r="GJ175" s="7"/>
      <c r="GK175" s="7"/>
      <c r="GL175" s="7"/>
      <c r="GM175" s="7"/>
    </row>
    <row r="176" spans="1:195" x14ac:dyDescent="0.35">
      <c r="A176" s="6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42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</row>
    <row r="177" spans="1:217" x14ac:dyDescent="0.35">
      <c r="A177" s="6" t="s">
        <v>594</v>
      </c>
      <c r="B177" s="43" t="s">
        <v>692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/>
      <c r="GL177" s="7"/>
      <c r="GM177" s="7"/>
      <c r="GN177" s="91"/>
      <c r="GO177" s="91"/>
      <c r="GP177" s="91"/>
      <c r="GQ177" s="91"/>
      <c r="GR177" s="91"/>
      <c r="GS177" s="91"/>
      <c r="GT177" s="91"/>
      <c r="GU177" s="91"/>
      <c r="GV177" s="91"/>
      <c r="GW177" s="91"/>
      <c r="GX177" s="91"/>
      <c r="GY177" s="91"/>
      <c r="GZ177" s="91"/>
      <c r="HA177" s="91"/>
      <c r="HB177" s="91"/>
      <c r="HC177" s="91"/>
      <c r="HD177" s="91"/>
      <c r="HE177" s="91"/>
      <c r="HF177" s="91"/>
      <c r="HG177" s="91"/>
      <c r="HH177" s="91"/>
      <c r="HI177" s="91"/>
    </row>
    <row r="178" spans="1:217" x14ac:dyDescent="0.35">
      <c r="A178" s="6" t="s">
        <v>693</v>
      </c>
      <c r="B178" s="7" t="s">
        <v>694</v>
      </c>
      <c r="C178" s="7">
        <f t="shared" ref="C178:BN178" si="201">IF(C99&lt;=459,1,0)</f>
        <v>0</v>
      </c>
      <c r="D178" s="7">
        <f t="shared" si="201"/>
        <v>0</v>
      </c>
      <c r="E178" s="7">
        <f t="shared" si="201"/>
        <v>0</v>
      </c>
      <c r="F178" s="7">
        <f t="shared" si="201"/>
        <v>0</v>
      </c>
      <c r="G178" s="7">
        <f t="shared" si="201"/>
        <v>0</v>
      </c>
      <c r="H178" s="7">
        <f t="shared" si="201"/>
        <v>0</v>
      </c>
      <c r="I178" s="7">
        <f t="shared" si="201"/>
        <v>0</v>
      </c>
      <c r="J178" s="7">
        <f t="shared" si="201"/>
        <v>0</v>
      </c>
      <c r="K178" s="7">
        <f t="shared" si="201"/>
        <v>1</v>
      </c>
      <c r="L178" s="7">
        <f t="shared" si="201"/>
        <v>0</v>
      </c>
      <c r="M178" s="7">
        <f t="shared" si="201"/>
        <v>0</v>
      </c>
      <c r="N178" s="7">
        <f t="shared" si="201"/>
        <v>0</v>
      </c>
      <c r="O178" s="7">
        <f t="shared" si="201"/>
        <v>0</v>
      </c>
      <c r="P178" s="7">
        <f t="shared" si="201"/>
        <v>1</v>
      </c>
      <c r="Q178" s="7">
        <f t="shared" si="201"/>
        <v>0</v>
      </c>
      <c r="R178" s="7">
        <f t="shared" si="201"/>
        <v>0</v>
      </c>
      <c r="S178" s="7">
        <f t="shared" si="201"/>
        <v>0</v>
      </c>
      <c r="T178" s="7">
        <f t="shared" si="201"/>
        <v>1</v>
      </c>
      <c r="U178" s="7">
        <f t="shared" si="201"/>
        <v>1</v>
      </c>
      <c r="V178" s="7">
        <f t="shared" si="201"/>
        <v>1</v>
      </c>
      <c r="W178" s="7">
        <f t="shared" si="201"/>
        <v>1</v>
      </c>
      <c r="X178" s="7">
        <f t="shared" si="201"/>
        <v>1</v>
      </c>
      <c r="Y178" s="7">
        <f t="shared" si="201"/>
        <v>0</v>
      </c>
      <c r="Z178" s="7">
        <f t="shared" si="201"/>
        <v>1</v>
      </c>
      <c r="AA178" s="7">
        <f t="shared" si="201"/>
        <v>0</v>
      </c>
      <c r="AB178" s="7">
        <f t="shared" si="201"/>
        <v>0</v>
      </c>
      <c r="AC178" s="7">
        <f t="shared" si="201"/>
        <v>0</v>
      </c>
      <c r="AD178" s="7">
        <f t="shared" si="201"/>
        <v>0</v>
      </c>
      <c r="AE178" s="7">
        <f t="shared" si="201"/>
        <v>1</v>
      </c>
      <c r="AF178" s="7">
        <f t="shared" si="201"/>
        <v>1</v>
      </c>
      <c r="AG178" s="7">
        <f t="shared" si="201"/>
        <v>0</v>
      </c>
      <c r="AH178" s="7">
        <f t="shared" si="201"/>
        <v>0</v>
      </c>
      <c r="AI178" s="7">
        <f t="shared" si="201"/>
        <v>1</v>
      </c>
      <c r="AJ178" s="7">
        <f t="shared" si="201"/>
        <v>1</v>
      </c>
      <c r="AK178" s="7">
        <f t="shared" si="201"/>
        <v>1</v>
      </c>
      <c r="AL178" s="7">
        <f t="shared" si="201"/>
        <v>1</v>
      </c>
      <c r="AM178" s="7">
        <f t="shared" si="201"/>
        <v>1</v>
      </c>
      <c r="AN178" s="7">
        <f t="shared" si="201"/>
        <v>1</v>
      </c>
      <c r="AO178" s="7">
        <f t="shared" si="201"/>
        <v>0</v>
      </c>
      <c r="AP178" s="7">
        <f t="shared" si="201"/>
        <v>0</v>
      </c>
      <c r="AQ178" s="7">
        <f t="shared" si="201"/>
        <v>1</v>
      </c>
      <c r="AR178" s="7">
        <f t="shared" si="201"/>
        <v>0</v>
      </c>
      <c r="AS178" s="7">
        <f t="shared" si="201"/>
        <v>0</v>
      </c>
      <c r="AT178" s="7">
        <f t="shared" si="201"/>
        <v>0</v>
      </c>
      <c r="AU178" s="7">
        <f t="shared" si="201"/>
        <v>1</v>
      </c>
      <c r="AV178" s="7">
        <f t="shared" si="201"/>
        <v>1</v>
      </c>
      <c r="AW178" s="7">
        <f t="shared" si="201"/>
        <v>1</v>
      </c>
      <c r="AX178" s="7">
        <f t="shared" si="201"/>
        <v>1</v>
      </c>
      <c r="AY178" s="7">
        <f t="shared" si="201"/>
        <v>1</v>
      </c>
      <c r="AZ178" s="7">
        <f t="shared" si="201"/>
        <v>0</v>
      </c>
      <c r="BA178" s="7">
        <f t="shared" si="201"/>
        <v>0</v>
      </c>
      <c r="BB178" s="7">
        <f t="shared" si="201"/>
        <v>0</v>
      </c>
      <c r="BC178" s="7">
        <f t="shared" si="201"/>
        <v>0</v>
      </c>
      <c r="BD178" s="7">
        <f t="shared" si="201"/>
        <v>0</v>
      </c>
      <c r="BE178" s="7">
        <f t="shared" si="201"/>
        <v>0</v>
      </c>
      <c r="BF178" s="7">
        <f t="shared" si="201"/>
        <v>0</v>
      </c>
      <c r="BG178" s="7">
        <f t="shared" si="201"/>
        <v>0</v>
      </c>
      <c r="BH178" s="7">
        <f t="shared" si="201"/>
        <v>0</v>
      </c>
      <c r="BI178" s="7">
        <f t="shared" si="201"/>
        <v>1</v>
      </c>
      <c r="BJ178" s="7">
        <f t="shared" si="201"/>
        <v>0</v>
      </c>
      <c r="BK178" s="7">
        <f t="shared" si="201"/>
        <v>0</v>
      </c>
      <c r="BL178" s="7">
        <f t="shared" si="201"/>
        <v>1</v>
      </c>
      <c r="BM178" s="7">
        <f t="shared" si="201"/>
        <v>1</v>
      </c>
      <c r="BN178" s="7">
        <f t="shared" si="201"/>
        <v>0</v>
      </c>
      <c r="BO178" s="7">
        <f t="shared" ref="BO178:DZ178" si="202">IF(BO99&lt;=459,1,0)</f>
        <v>0</v>
      </c>
      <c r="BP178" s="7">
        <f t="shared" si="202"/>
        <v>1</v>
      </c>
      <c r="BQ178" s="7">
        <f t="shared" si="202"/>
        <v>0</v>
      </c>
      <c r="BR178" s="7">
        <f t="shared" si="202"/>
        <v>0</v>
      </c>
      <c r="BS178" s="7">
        <f t="shared" si="202"/>
        <v>0</v>
      </c>
      <c r="BT178" s="7">
        <f t="shared" si="202"/>
        <v>1</v>
      </c>
      <c r="BU178" s="7">
        <f t="shared" si="202"/>
        <v>1</v>
      </c>
      <c r="BV178" s="7">
        <f t="shared" si="202"/>
        <v>0</v>
      </c>
      <c r="BW178" s="7">
        <f t="shared" si="202"/>
        <v>0</v>
      </c>
      <c r="BX178" s="7">
        <f t="shared" si="202"/>
        <v>1</v>
      </c>
      <c r="BY178" s="7">
        <f t="shared" si="202"/>
        <v>0</v>
      </c>
      <c r="BZ178" s="7">
        <f t="shared" si="202"/>
        <v>1</v>
      </c>
      <c r="CA178" s="7">
        <f t="shared" si="202"/>
        <v>1</v>
      </c>
      <c r="CB178" s="7">
        <f t="shared" si="202"/>
        <v>0</v>
      </c>
      <c r="CC178" s="7">
        <f t="shared" si="202"/>
        <v>1</v>
      </c>
      <c r="CD178" s="7">
        <f t="shared" si="202"/>
        <v>1</v>
      </c>
      <c r="CE178" s="7">
        <f t="shared" si="202"/>
        <v>1</v>
      </c>
      <c r="CF178" s="7">
        <f t="shared" si="202"/>
        <v>1</v>
      </c>
      <c r="CG178" s="7">
        <f t="shared" si="202"/>
        <v>1</v>
      </c>
      <c r="CH178" s="7">
        <f t="shared" si="202"/>
        <v>1</v>
      </c>
      <c r="CI178" s="7">
        <f t="shared" si="202"/>
        <v>0</v>
      </c>
      <c r="CJ178" s="7">
        <f t="shared" si="202"/>
        <v>0</v>
      </c>
      <c r="CK178" s="7">
        <f t="shared" si="202"/>
        <v>0</v>
      </c>
      <c r="CL178" s="7">
        <f t="shared" si="202"/>
        <v>0</v>
      </c>
      <c r="CM178" s="7">
        <f t="shared" si="202"/>
        <v>0</v>
      </c>
      <c r="CN178" s="7">
        <f t="shared" si="202"/>
        <v>0</v>
      </c>
      <c r="CO178" s="7">
        <f t="shared" si="202"/>
        <v>0</v>
      </c>
      <c r="CP178" s="7">
        <f t="shared" si="202"/>
        <v>0</v>
      </c>
      <c r="CQ178" s="7">
        <f t="shared" si="202"/>
        <v>0</v>
      </c>
      <c r="CR178" s="7">
        <f t="shared" si="202"/>
        <v>1</v>
      </c>
      <c r="CS178" s="7">
        <f t="shared" si="202"/>
        <v>1</v>
      </c>
      <c r="CT178" s="7">
        <f t="shared" si="202"/>
        <v>1</v>
      </c>
      <c r="CU178" s="7">
        <f t="shared" si="202"/>
        <v>1</v>
      </c>
      <c r="CV178" s="7">
        <f t="shared" si="202"/>
        <v>1</v>
      </c>
      <c r="CW178" s="7">
        <f t="shared" si="202"/>
        <v>1</v>
      </c>
      <c r="CX178" s="7">
        <f t="shared" si="202"/>
        <v>0</v>
      </c>
      <c r="CY178" s="7">
        <f t="shared" si="202"/>
        <v>1</v>
      </c>
      <c r="CZ178" s="7">
        <f t="shared" si="202"/>
        <v>0</v>
      </c>
      <c r="DA178" s="7">
        <f t="shared" si="202"/>
        <v>1</v>
      </c>
      <c r="DB178" s="7">
        <f t="shared" si="202"/>
        <v>1</v>
      </c>
      <c r="DC178" s="7">
        <f t="shared" si="202"/>
        <v>1</v>
      </c>
      <c r="DD178" s="7">
        <f t="shared" si="202"/>
        <v>1</v>
      </c>
      <c r="DE178" s="7">
        <f t="shared" si="202"/>
        <v>1</v>
      </c>
      <c r="DF178" s="7">
        <f t="shared" si="202"/>
        <v>0</v>
      </c>
      <c r="DG178" s="7">
        <f t="shared" si="202"/>
        <v>1</v>
      </c>
      <c r="DH178" s="7">
        <f t="shared" si="202"/>
        <v>0</v>
      </c>
      <c r="DI178" s="7">
        <f t="shared" si="202"/>
        <v>0</v>
      </c>
      <c r="DJ178" s="7">
        <f t="shared" si="202"/>
        <v>0</v>
      </c>
      <c r="DK178" s="7">
        <f t="shared" si="202"/>
        <v>0</v>
      </c>
      <c r="DL178" s="7">
        <f t="shared" si="202"/>
        <v>0</v>
      </c>
      <c r="DM178" s="7">
        <f t="shared" si="202"/>
        <v>1</v>
      </c>
      <c r="DN178" s="7">
        <f t="shared" si="202"/>
        <v>0</v>
      </c>
      <c r="DO178" s="7">
        <f t="shared" si="202"/>
        <v>0</v>
      </c>
      <c r="DP178" s="7">
        <f t="shared" si="202"/>
        <v>1</v>
      </c>
      <c r="DQ178" s="7">
        <f t="shared" si="202"/>
        <v>0</v>
      </c>
      <c r="DR178" s="7">
        <f t="shared" si="202"/>
        <v>0</v>
      </c>
      <c r="DS178" s="7">
        <f t="shared" si="202"/>
        <v>0</v>
      </c>
      <c r="DT178" s="7">
        <f t="shared" si="202"/>
        <v>1</v>
      </c>
      <c r="DU178" s="7">
        <f t="shared" si="202"/>
        <v>1</v>
      </c>
      <c r="DV178" s="7">
        <f t="shared" si="202"/>
        <v>1</v>
      </c>
      <c r="DW178" s="7">
        <f t="shared" si="202"/>
        <v>1</v>
      </c>
      <c r="DX178" s="7">
        <f t="shared" si="202"/>
        <v>1</v>
      </c>
      <c r="DY178" s="7">
        <f t="shared" si="202"/>
        <v>1</v>
      </c>
      <c r="DZ178" s="7">
        <f t="shared" si="202"/>
        <v>0</v>
      </c>
      <c r="EA178" s="7">
        <f t="shared" ref="EA178:FX178" si="203">IF(EA99&lt;=459,1,0)</f>
        <v>0</v>
      </c>
      <c r="EB178" s="7">
        <f t="shared" si="203"/>
        <v>0</v>
      </c>
      <c r="EC178" s="7">
        <f t="shared" si="203"/>
        <v>1</v>
      </c>
      <c r="ED178" s="7">
        <f t="shared" si="203"/>
        <v>0</v>
      </c>
      <c r="EE178" s="7">
        <f t="shared" si="203"/>
        <v>1</v>
      </c>
      <c r="EF178" s="7">
        <f t="shared" si="203"/>
        <v>0</v>
      </c>
      <c r="EG178" s="7">
        <f t="shared" si="203"/>
        <v>1</v>
      </c>
      <c r="EH178" s="7">
        <f t="shared" si="203"/>
        <v>1</v>
      </c>
      <c r="EI178" s="7">
        <f t="shared" si="203"/>
        <v>0</v>
      </c>
      <c r="EJ178" s="7">
        <f t="shared" si="203"/>
        <v>0</v>
      </c>
      <c r="EK178" s="7">
        <f t="shared" si="203"/>
        <v>0</v>
      </c>
      <c r="EL178" s="7">
        <f t="shared" si="203"/>
        <v>0</v>
      </c>
      <c r="EM178" s="7">
        <f t="shared" si="203"/>
        <v>1</v>
      </c>
      <c r="EN178" s="7">
        <f t="shared" si="203"/>
        <v>0</v>
      </c>
      <c r="EO178" s="7">
        <f t="shared" si="203"/>
        <v>1</v>
      </c>
      <c r="EP178" s="7">
        <f t="shared" si="203"/>
        <v>1</v>
      </c>
      <c r="EQ178" s="7">
        <f t="shared" si="203"/>
        <v>0</v>
      </c>
      <c r="ER178" s="7">
        <f t="shared" si="203"/>
        <v>1</v>
      </c>
      <c r="ES178" s="7">
        <f t="shared" si="203"/>
        <v>1</v>
      </c>
      <c r="ET178" s="7">
        <f t="shared" si="203"/>
        <v>1</v>
      </c>
      <c r="EU178" s="7">
        <f t="shared" si="203"/>
        <v>0</v>
      </c>
      <c r="EV178" s="7">
        <f t="shared" si="203"/>
        <v>1</v>
      </c>
      <c r="EW178" s="7">
        <f t="shared" si="203"/>
        <v>0</v>
      </c>
      <c r="EX178" s="7">
        <f t="shared" si="203"/>
        <v>1</v>
      </c>
      <c r="EY178" s="7">
        <f t="shared" si="203"/>
        <v>0</v>
      </c>
      <c r="EZ178" s="7">
        <f t="shared" si="203"/>
        <v>1</v>
      </c>
      <c r="FA178" s="7">
        <f t="shared" si="203"/>
        <v>0</v>
      </c>
      <c r="FB178" s="7">
        <f t="shared" si="203"/>
        <v>1</v>
      </c>
      <c r="FC178" s="7">
        <f t="shared" si="203"/>
        <v>0</v>
      </c>
      <c r="FD178" s="7">
        <f t="shared" si="203"/>
        <v>1</v>
      </c>
      <c r="FE178" s="7">
        <f t="shared" si="203"/>
        <v>1</v>
      </c>
      <c r="FF178" s="7">
        <f t="shared" si="203"/>
        <v>1</v>
      </c>
      <c r="FG178" s="7">
        <f t="shared" si="203"/>
        <v>1</v>
      </c>
      <c r="FH178" s="7">
        <f t="shared" si="203"/>
        <v>1</v>
      </c>
      <c r="FI178" s="7">
        <f t="shared" si="203"/>
        <v>0</v>
      </c>
      <c r="FJ178" s="7">
        <f t="shared" si="203"/>
        <v>0</v>
      </c>
      <c r="FK178" s="7">
        <f t="shared" si="203"/>
        <v>0</v>
      </c>
      <c r="FL178" s="7">
        <f t="shared" si="203"/>
        <v>0</v>
      </c>
      <c r="FM178" s="7">
        <f t="shared" si="203"/>
        <v>0</v>
      </c>
      <c r="FN178" s="7">
        <f t="shared" si="203"/>
        <v>0</v>
      </c>
      <c r="FO178" s="7">
        <f t="shared" si="203"/>
        <v>0</v>
      </c>
      <c r="FP178" s="7">
        <f t="shared" si="203"/>
        <v>0</v>
      </c>
      <c r="FQ178" s="7">
        <f t="shared" si="203"/>
        <v>0</v>
      </c>
      <c r="FR178" s="7">
        <f t="shared" si="203"/>
        <v>1</v>
      </c>
      <c r="FS178" s="7">
        <f t="shared" si="203"/>
        <v>1</v>
      </c>
      <c r="FT178" s="7">
        <f t="shared" si="203"/>
        <v>1</v>
      </c>
      <c r="FU178" s="7">
        <f t="shared" si="203"/>
        <v>0</v>
      </c>
      <c r="FV178" s="7">
        <f t="shared" si="203"/>
        <v>0</v>
      </c>
      <c r="FW178" s="7">
        <f t="shared" si="203"/>
        <v>1</v>
      </c>
      <c r="FX178" s="7">
        <f t="shared" si="203"/>
        <v>1</v>
      </c>
      <c r="FY178" s="7"/>
      <c r="FZ178" s="7"/>
      <c r="GA178" s="79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</row>
    <row r="179" spans="1:217" x14ac:dyDescent="0.35">
      <c r="A179" s="6" t="s">
        <v>695</v>
      </c>
      <c r="B179" s="7" t="s">
        <v>696</v>
      </c>
      <c r="C179" s="7">
        <f t="shared" ref="C179:BN179" si="204">IF(C135&lt;=C18,1,0)</f>
        <v>0</v>
      </c>
      <c r="D179" s="7">
        <f t="shared" si="204"/>
        <v>0</v>
      </c>
      <c r="E179" s="7">
        <f t="shared" si="204"/>
        <v>0</v>
      </c>
      <c r="F179" s="7">
        <f t="shared" si="204"/>
        <v>0</v>
      </c>
      <c r="G179" s="7">
        <f t="shared" si="204"/>
        <v>1</v>
      </c>
      <c r="H179" s="7">
        <f t="shared" si="204"/>
        <v>1</v>
      </c>
      <c r="I179" s="7">
        <f t="shared" si="204"/>
        <v>0</v>
      </c>
      <c r="J179" s="7">
        <f t="shared" si="204"/>
        <v>0</v>
      </c>
      <c r="K179" s="7">
        <f t="shared" si="204"/>
        <v>0</v>
      </c>
      <c r="L179" s="7">
        <f t="shared" si="204"/>
        <v>0</v>
      </c>
      <c r="M179" s="7">
        <f t="shared" si="204"/>
        <v>0</v>
      </c>
      <c r="N179" s="7">
        <f t="shared" si="204"/>
        <v>1</v>
      </c>
      <c r="O179" s="7">
        <f t="shared" si="204"/>
        <v>1</v>
      </c>
      <c r="P179" s="7">
        <f t="shared" si="204"/>
        <v>0</v>
      </c>
      <c r="Q179" s="7">
        <f t="shared" si="204"/>
        <v>0</v>
      </c>
      <c r="R179" s="7">
        <f t="shared" si="204"/>
        <v>0</v>
      </c>
      <c r="S179" s="7">
        <f t="shared" si="204"/>
        <v>0</v>
      </c>
      <c r="T179" s="7">
        <f t="shared" si="204"/>
        <v>0</v>
      </c>
      <c r="U179" s="7">
        <f t="shared" si="204"/>
        <v>0</v>
      </c>
      <c r="V179" s="7">
        <f t="shared" si="204"/>
        <v>0</v>
      </c>
      <c r="W179" s="7">
        <f t="shared" si="204"/>
        <v>1</v>
      </c>
      <c r="X179" s="7">
        <f t="shared" si="204"/>
        <v>0</v>
      </c>
      <c r="Y179" s="7">
        <f t="shared" si="204"/>
        <v>0</v>
      </c>
      <c r="Z179" s="7">
        <f t="shared" si="204"/>
        <v>1</v>
      </c>
      <c r="AA179" s="7">
        <f t="shared" si="204"/>
        <v>1</v>
      </c>
      <c r="AB179" s="7">
        <f t="shared" si="204"/>
        <v>1</v>
      </c>
      <c r="AC179" s="7">
        <f t="shared" si="204"/>
        <v>1</v>
      </c>
      <c r="AD179" s="7">
        <f t="shared" si="204"/>
        <v>1</v>
      </c>
      <c r="AE179" s="7">
        <f t="shared" si="204"/>
        <v>0</v>
      </c>
      <c r="AF179" s="7">
        <f t="shared" si="204"/>
        <v>0</v>
      </c>
      <c r="AG179" s="7">
        <f t="shared" si="204"/>
        <v>1</v>
      </c>
      <c r="AH179" s="7">
        <f t="shared" si="204"/>
        <v>0</v>
      </c>
      <c r="AI179" s="7">
        <f t="shared" si="204"/>
        <v>0</v>
      </c>
      <c r="AJ179" s="7">
        <f t="shared" si="204"/>
        <v>0</v>
      </c>
      <c r="AK179" s="7">
        <f t="shared" si="204"/>
        <v>0</v>
      </c>
      <c r="AL179" s="7">
        <f t="shared" si="204"/>
        <v>0</v>
      </c>
      <c r="AM179" s="7">
        <f t="shared" si="204"/>
        <v>0</v>
      </c>
      <c r="AN179" s="7">
        <f t="shared" si="204"/>
        <v>0</v>
      </c>
      <c r="AO179" s="7">
        <f t="shared" si="204"/>
        <v>0</v>
      </c>
      <c r="AP179" s="7">
        <f t="shared" si="204"/>
        <v>0</v>
      </c>
      <c r="AQ179" s="7">
        <f t="shared" si="204"/>
        <v>0</v>
      </c>
      <c r="AR179" s="7">
        <f t="shared" si="204"/>
        <v>1</v>
      </c>
      <c r="AS179" s="7">
        <f t="shared" si="204"/>
        <v>1</v>
      </c>
      <c r="AT179" s="7">
        <f t="shared" si="204"/>
        <v>1</v>
      </c>
      <c r="AU179" s="7">
        <f t="shared" si="204"/>
        <v>1</v>
      </c>
      <c r="AV179" s="7">
        <f t="shared" si="204"/>
        <v>0</v>
      </c>
      <c r="AW179" s="7">
        <f t="shared" si="204"/>
        <v>1</v>
      </c>
      <c r="AX179" s="7">
        <f t="shared" si="204"/>
        <v>0</v>
      </c>
      <c r="AY179" s="7">
        <f t="shared" si="204"/>
        <v>0</v>
      </c>
      <c r="AZ179" s="7">
        <f t="shared" si="204"/>
        <v>0</v>
      </c>
      <c r="BA179" s="7">
        <f t="shared" si="204"/>
        <v>0</v>
      </c>
      <c r="BB179" s="7">
        <f t="shared" si="204"/>
        <v>0</v>
      </c>
      <c r="BC179" s="7">
        <f t="shared" si="204"/>
        <v>0</v>
      </c>
      <c r="BD179" s="7">
        <f t="shared" si="204"/>
        <v>1</v>
      </c>
      <c r="BE179" s="7">
        <f t="shared" si="204"/>
        <v>1</v>
      </c>
      <c r="BF179" s="7">
        <f t="shared" si="204"/>
        <v>1</v>
      </c>
      <c r="BG179" s="7">
        <f t="shared" si="204"/>
        <v>0</v>
      </c>
      <c r="BH179" s="7">
        <f t="shared" si="204"/>
        <v>1</v>
      </c>
      <c r="BI179" s="7">
        <f t="shared" si="204"/>
        <v>0</v>
      </c>
      <c r="BJ179" s="7">
        <f t="shared" si="204"/>
        <v>1</v>
      </c>
      <c r="BK179" s="7">
        <f t="shared" si="204"/>
        <v>0</v>
      </c>
      <c r="BL179" s="7">
        <f t="shared" si="204"/>
        <v>0</v>
      </c>
      <c r="BM179" s="7">
        <f t="shared" si="204"/>
        <v>0</v>
      </c>
      <c r="BN179" s="7">
        <f t="shared" si="204"/>
        <v>0</v>
      </c>
      <c r="BO179" s="7">
        <f t="shared" ref="BO179:DZ179" si="205">IF(BO135&lt;=BO18,1,0)</f>
        <v>0</v>
      </c>
      <c r="BP179" s="7">
        <f t="shared" si="205"/>
        <v>0</v>
      </c>
      <c r="BQ179" s="7">
        <f t="shared" si="205"/>
        <v>0</v>
      </c>
      <c r="BR179" s="7">
        <f t="shared" si="205"/>
        <v>1</v>
      </c>
      <c r="BS179" s="7">
        <f t="shared" si="205"/>
        <v>0</v>
      </c>
      <c r="BT179" s="7">
        <f t="shared" si="205"/>
        <v>1</v>
      </c>
      <c r="BU179" s="7">
        <f t="shared" si="205"/>
        <v>1</v>
      </c>
      <c r="BV179" s="7">
        <f t="shared" si="205"/>
        <v>1</v>
      </c>
      <c r="BW179" s="7">
        <f t="shared" si="205"/>
        <v>1</v>
      </c>
      <c r="BX179" s="7">
        <f t="shared" si="205"/>
        <v>0</v>
      </c>
      <c r="BY179" s="7">
        <f t="shared" si="205"/>
        <v>0</v>
      </c>
      <c r="BZ179" s="7">
        <f t="shared" si="205"/>
        <v>0</v>
      </c>
      <c r="CA179" s="7">
        <f t="shared" si="205"/>
        <v>1</v>
      </c>
      <c r="CB179" s="7">
        <f t="shared" si="205"/>
        <v>1</v>
      </c>
      <c r="CC179" s="7">
        <f t="shared" si="205"/>
        <v>0</v>
      </c>
      <c r="CD179" s="7">
        <f t="shared" si="205"/>
        <v>1</v>
      </c>
      <c r="CE179" s="7">
        <f t="shared" si="205"/>
        <v>0</v>
      </c>
      <c r="CF179" s="7">
        <f t="shared" si="205"/>
        <v>0</v>
      </c>
      <c r="CG179" s="7">
        <f t="shared" si="205"/>
        <v>0</v>
      </c>
      <c r="CH179" s="7">
        <f t="shared" si="205"/>
        <v>0</v>
      </c>
      <c r="CI179" s="7">
        <f t="shared" si="205"/>
        <v>0</v>
      </c>
      <c r="CJ179" s="7">
        <f t="shared" si="205"/>
        <v>0</v>
      </c>
      <c r="CK179" s="7">
        <f t="shared" si="205"/>
        <v>1</v>
      </c>
      <c r="CL179" s="7">
        <f t="shared" si="205"/>
        <v>1</v>
      </c>
      <c r="CM179" s="7">
        <f t="shared" si="205"/>
        <v>0</v>
      </c>
      <c r="CN179" s="7">
        <f t="shared" si="205"/>
        <v>1</v>
      </c>
      <c r="CO179" s="7">
        <f t="shared" si="205"/>
        <v>1</v>
      </c>
      <c r="CP179" s="7">
        <f t="shared" si="205"/>
        <v>0</v>
      </c>
      <c r="CQ179" s="7">
        <f t="shared" si="205"/>
        <v>0</v>
      </c>
      <c r="CR179" s="7">
        <f t="shared" si="205"/>
        <v>0</v>
      </c>
      <c r="CS179" s="7">
        <f t="shared" si="205"/>
        <v>1</v>
      </c>
      <c r="CT179" s="7">
        <f t="shared" si="205"/>
        <v>0</v>
      </c>
      <c r="CU179" s="7">
        <f t="shared" si="205"/>
        <v>1</v>
      </c>
      <c r="CV179" s="7">
        <f t="shared" si="205"/>
        <v>1</v>
      </c>
      <c r="CW179" s="7">
        <f t="shared" si="205"/>
        <v>0</v>
      </c>
      <c r="CX179" s="7">
        <f t="shared" si="205"/>
        <v>0</v>
      </c>
      <c r="CY179" s="7">
        <f t="shared" si="205"/>
        <v>0</v>
      </c>
      <c r="CZ179" s="7">
        <f t="shared" si="205"/>
        <v>0</v>
      </c>
      <c r="DA179" s="7">
        <f t="shared" si="205"/>
        <v>1</v>
      </c>
      <c r="DB179" s="7">
        <f t="shared" si="205"/>
        <v>1</v>
      </c>
      <c r="DC179" s="7">
        <f t="shared" si="205"/>
        <v>1</v>
      </c>
      <c r="DD179" s="7">
        <f t="shared" si="205"/>
        <v>0</v>
      </c>
      <c r="DE179" s="7">
        <f t="shared" si="205"/>
        <v>1</v>
      </c>
      <c r="DF179" s="7">
        <f t="shared" si="205"/>
        <v>0</v>
      </c>
      <c r="DG179" s="7">
        <f t="shared" si="205"/>
        <v>0</v>
      </c>
      <c r="DH179" s="7">
        <f t="shared" si="205"/>
        <v>0</v>
      </c>
      <c r="DI179" s="7">
        <f t="shared" si="205"/>
        <v>0</v>
      </c>
      <c r="DJ179" s="7">
        <f t="shared" si="205"/>
        <v>0</v>
      </c>
      <c r="DK179" s="7">
        <f t="shared" si="205"/>
        <v>0</v>
      </c>
      <c r="DL179" s="7">
        <f t="shared" si="205"/>
        <v>0</v>
      </c>
      <c r="DM179" s="7">
        <f t="shared" si="205"/>
        <v>0</v>
      </c>
      <c r="DN179" s="7">
        <f t="shared" si="205"/>
        <v>0</v>
      </c>
      <c r="DO179" s="7">
        <f t="shared" si="205"/>
        <v>0</v>
      </c>
      <c r="DP179" s="7">
        <f t="shared" si="205"/>
        <v>1</v>
      </c>
      <c r="DQ179" s="7">
        <f t="shared" si="205"/>
        <v>1</v>
      </c>
      <c r="DR179" s="7">
        <f t="shared" si="205"/>
        <v>0</v>
      </c>
      <c r="DS179" s="7">
        <f t="shared" si="205"/>
        <v>0</v>
      </c>
      <c r="DT179" s="7">
        <f t="shared" si="205"/>
        <v>0</v>
      </c>
      <c r="DU179" s="7">
        <f t="shared" si="205"/>
        <v>0</v>
      </c>
      <c r="DV179" s="7">
        <f t="shared" si="205"/>
        <v>0</v>
      </c>
      <c r="DW179" s="7">
        <f t="shared" si="205"/>
        <v>0</v>
      </c>
      <c r="DX179" s="7">
        <f t="shared" si="205"/>
        <v>1</v>
      </c>
      <c r="DY179" s="7">
        <f t="shared" si="205"/>
        <v>1</v>
      </c>
      <c r="DZ179" s="7">
        <f t="shared" si="205"/>
        <v>1</v>
      </c>
      <c r="EA179" s="7">
        <f t="shared" ref="EA179:FX179" si="206">IF(EA135&lt;=EA18,1,0)</f>
        <v>1</v>
      </c>
      <c r="EB179" s="7">
        <f t="shared" si="206"/>
        <v>0</v>
      </c>
      <c r="EC179" s="7">
        <f t="shared" si="206"/>
        <v>1</v>
      </c>
      <c r="ED179" s="7">
        <f t="shared" si="206"/>
        <v>1</v>
      </c>
      <c r="EE179" s="7">
        <f t="shared" si="206"/>
        <v>0</v>
      </c>
      <c r="EF179" s="7">
        <f t="shared" si="206"/>
        <v>0</v>
      </c>
      <c r="EG179" s="7">
        <f t="shared" si="206"/>
        <v>0</v>
      </c>
      <c r="EH179" s="7">
        <f t="shared" si="206"/>
        <v>0</v>
      </c>
      <c r="EI179" s="7">
        <f t="shared" si="206"/>
        <v>0</v>
      </c>
      <c r="EJ179" s="7">
        <f t="shared" si="206"/>
        <v>0</v>
      </c>
      <c r="EK179" s="7">
        <f t="shared" si="206"/>
        <v>1</v>
      </c>
      <c r="EL179" s="7">
        <f t="shared" si="206"/>
        <v>0</v>
      </c>
      <c r="EM179" s="7">
        <f t="shared" si="206"/>
        <v>0</v>
      </c>
      <c r="EN179" s="7">
        <f t="shared" si="206"/>
        <v>0</v>
      </c>
      <c r="EO179" s="7">
        <f t="shared" si="206"/>
        <v>0</v>
      </c>
      <c r="EP179" s="7">
        <f t="shared" si="206"/>
        <v>1</v>
      </c>
      <c r="EQ179" s="7">
        <f t="shared" si="206"/>
        <v>1</v>
      </c>
      <c r="ER179" s="7">
        <f t="shared" si="206"/>
        <v>1</v>
      </c>
      <c r="ES179" s="7">
        <f t="shared" si="206"/>
        <v>0</v>
      </c>
      <c r="ET179" s="7">
        <f t="shared" si="206"/>
        <v>0</v>
      </c>
      <c r="EU179" s="7">
        <f t="shared" si="206"/>
        <v>0</v>
      </c>
      <c r="EV179" s="7">
        <f t="shared" si="206"/>
        <v>0</v>
      </c>
      <c r="EW179" s="7">
        <f t="shared" si="206"/>
        <v>1</v>
      </c>
      <c r="EX179" s="7">
        <f t="shared" si="206"/>
        <v>0</v>
      </c>
      <c r="EY179" s="7">
        <f t="shared" si="206"/>
        <v>0</v>
      </c>
      <c r="EZ179" s="7">
        <f t="shared" si="206"/>
        <v>0</v>
      </c>
      <c r="FA179" s="7">
        <f t="shared" si="206"/>
        <v>1</v>
      </c>
      <c r="FB179" s="7">
        <f t="shared" si="206"/>
        <v>0</v>
      </c>
      <c r="FC179" s="7">
        <f t="shared" si="206"/>
        <v>1</v>
      </c>
      <c r="FD179" s="7">
        <f t="shared" si="206"/>
        <v>0</v>
      </c>
      <c r="FE179" s="7">
        <f t="shared" si="206"/>
        <v>0</v>
      </c>
      <c r="FF179" s="7">
        <f t="shared" si="206"/>
        <v>0</v>
      </c>
      <c r="FG179" s="7">
        <f t="shared" si="206"/>
        <v>0</v>
      </c>
      <c r="FH179" s="7">
        <f t="shared" si="206"/>
        <v>0</v>
      </c>
      <c r="FI179" s="7">
        <f t="shared" si="206"/>
        <v>0</v>
      </c>
      <c r="FJ179" s="7">
        <f t="shared" si="206"/>
        <v>1</v>
      </c>
      <c r="FK179" s="7">
        <f t="shared" si="206"/>
        <v>0</v>
      </c>
      <c r="FL179" s="7">
        <f t="shared" si="206"/>
        <v>1</v>
      </c>
      <c r="FM179" s="7">
        <f t="shared" si="206"/>
        <v>1</v>
      </c>
      <c r="FN179" s="7">
        <f t="shared" si="206"/>
        <v>0</v>
      </c>
      <c r="FO179" s="7">
        <f t="shared" si="206"/>
        <v>0</v>
      </c>
      <c r="FP179" s="7">
        <f t="shared" si="206"/>
        <v>0</v>
      </c>
      <c r="FQ179" s="7">
        <f t="shared" si="206"/>
        <v>0</v>
      </c>
      <c r="FR179" s="7">
        <f t="shared" si="206"/>
        <v>1</v>
      </c>
      <c r="FS179" s="7">
        <f t="shared" si="206"/>
        <v>1</v>
      </c>
      <c r="FT179" s="7">
        <f t="shared" si="206"/>
        <v>0</v>
      </c>
      <c r="FU179" s="7">
        <f t="shared" si="206"/>
        <v>0</v>
      </c>
      <c r="FV179" s="7">
        <f t="shared" si="206"/>
        <v>0</v>
      </c>
      <c r="FW179" s="7">
        <f t="shared" si="206"/>
        <v>0</v>
      </c>
      <c r="FX179" s="7">
        <f t="shared" si="206"/>
        <v>1</v>
      </c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91"/>
      <c r="GO179" s="91"/>
      <c r="GP179" s="91"/>
      <c r="GQ179" s="91"/>
      <c r="GR179" s="91"/>
      <c r="GS179" s="91"/>
      <c r="GT179" s="91"/>
      <c r="GU179" s="91"/>
      <c r="GV179" s="91"/>
      <c r="GW179" s="91"/>
      <c r="GX179" s="91"/>
      <c r="GY179" s="91"/>
    </row>
    <row r="180" spans="1:217" x14ac:dyDescent="0.35">
      <c r="A180" s="6" t="s">
        <v>697</v>
      </c>
      <c r="B180" s="7" t="s">
        <v>698</v>
      </c>
      <c r="C180" s="92">
        <f t="shared" ref="C180:BN180" si="207">ROUND(IF((OR(C178=1,C179=1))=TRUE(),0,C120/C109),8)</f>
        <v>10187.0746562</v>
      </c>
      <c r="D180" s="92">
        <f t="shared" si="207"/>
        <v>10234.144601399999</v>
      </c>
      <c r="E180" s="92">
        <f t="shared" si="207"/>
        <v>10099.509264640001</v>
      </c>
      <c r="F180" s="92">
        <f t="shared" si="207"/>
        <v>10146.608097529999</v>
      </c>
      <c r="G180" s="92">
        <f t="shared" si="207"/>
        <v>0</v>
      </c>
      <c r="H180" s="92">
        <f t="shared" si="207"/>
        <v>0</v>
      </c>
      <c r="I180" s="92">
        <f t="shared" si="207"/>
        <v>10121.465609839999</v>
      </c>
      <c r="J180" s="92">
        <f t="shared" si="207"/>
        <v>9463.2442541399996</v>
      </c>
      <c r="K180" s="92">
        <f t="shared" si="207"/>
        <v>0</v>
      </c>
      <c r="L180" s="92">
        <f t="shared" si="207"/>
        <v>10277.321505280001</v>
      </c>
      <c r="M180" s="92">
        <f t="shared" si="207"/>
        <v>10235.20325035</v>
      </c>
      <c r="N180" s="92">
        <f t="shared" si="207"/>
        <v>0</v>
      </c>
      <c r="O180" s="92">
        <f t="shared" si="207"/>
        <v>0</v>
      </c>
      <c r="P180" s="92">
        <f t="shared" si="207"/>
        <v>0</v>
      </c>
      <c r="Q180" s="92">
        <f t="shared" si="207"/>
        <v>10372.550631599999</v>
      </c>
      <c r="R180" s="92">
        <f t="shared" si="207"/>
        <v>10115.04234656</v>
      </c>
      <c r="S180" s="92">
        <f t="shared" si="207"/>
        <v>9840.2218376300007</v>
      </c>
      <c r="T180" s="92">
        <f t="shared" si="207"/>
        <v>0</v>
      </c>
      <c r="U180" s="92">
        <f t="shared" si="207"/>
        <v>0</v>
      </c>
      <c r="V180" s="92">
        <f t="shared" si="207"/>
        <v>0</v>
      </c>
      <c r="W180" s="92">
        <f t="shared" si="207"/>
        <v>0</v>
      </c>
      <c r="X180" s="92">
        <f t="shared" si="207"/>
        <v>0</v>
      </c>
      <c r="Y180" s="92">
        <f t="shared" si="207"/>
        <v>9010.4245842100008</v>
      </c>
      <c r="Z180" s="92">
        <f t="shared" si="207"/>
        <v>0</v>
      </c>
      <c r="AA180" s="92">
        <f t="shared" si="207"/>
        <v>0</v>
      </c>
      <c r="AB180" s="92">
        <f t="shared" si="207"/>
        <v>0</v>
      </c>
      <c r="AC180" s="92">
        <f t="shared" si="207"/>
        <v>0</v>
      </c>
      <c r="AD180" s="92">
        <f t="shared" si="207"/>
        <v>0</v>
      </c>
      <c r="AE180" s="92">
        <f t="shared" si="207"/>
        <v>0</v>
      </c>
      <c r="AF180" s="92">
        <f t="shared" si="207"/>
        <v>0</v>
      </c>
      <c r="AG180" s="92">
        <f t="shared" si="207"/>
        <v>0</v>
      </c>
      <c r="AH180" s="92">
        <f t="shared" si="207"/>
        <v>9289.71418902</v>
      </c>
      <c r="AI180" s="92">
        <f t="shared" si="207"/>
        <v>0</v>
      </c>
      <c r="AJ180" s="92">
        <f t="shared" si="207"/>
        <v>0</v>
      </c>
      <c r="AK180" s="92">
        <f t="shared" si="207"/>
        <v>0</v>
      </c>
      <c r="AL180" s="92">
        <f t="shared" si="207"/>
        <v>0</v>
      </c>
      <c r="AM180" s="92">
        <f t="shared" si="207"/>
        <v>0</v>
      </c>
      <c r="AN180" s="92">
        <f t="shared" si="207"/>
        <v>0</v>
      </c>
      <c r="AO180" s="92">
        <f t="shared" si="207"/>
        <v>9936.0032286500009</v>
      </c>
      <c r="AP180" s="92">
        <f t="shared" si="207"/>
        <v>10380.2398555</v>
      </c>
      <c r="AQ180" s="92">
        <f t="shared" si="207"/>
        <v>0</v>
      </c>
      <c r="AR180" s="92">
        <f t="shared" si="207"/>
        <v>0</v>
      </c>
      <c r="AS180" s="92">
        <f t="shared" si="207"/>
        <v>0</v>
      </c>
      <c r="AT180" s="92">
        <f t="shared" si="207"/>
        <v>0</v>
      </c>
      <c r="AU180" s="92">
        <f t="shared" si="207"/>
        <v>0</v>
      </c>
      <c r="AV180" s="92">
        <f t="shared" si="207"/>
        <v>0</v>
      </c>
      <c r="AW180" s="92">
        <f t="shared" si="207"/>
        <v>0</v>
      </c>
      <c r="AX180" s="92">
        <f t="shared" si="207"/>
        <v>0</v>
      </c>
      <c r="AY180" s="92">
        <f t="shared" si="207"/>
        <v>0</v>
      </c>
      <c r="AZ180" s="92">
        <f t="shared" si="207"/>
        <v>10075.193474719999</v>
      </c>
      <c r="BA180" s="92">
        <f t="shared" si="207"/>
        <v>9851.8414869200005</v>
      </c>
      <c r="BB180" s="92">
        <f t="shared" si="207"/>
        <v>9924.7234345600009</v>
      </c>
      <c r="BC180" s="92">
        <f t="shared" si="207"/>
        <v>10089.023032450001</v>
      </c>
      <c r="BD180" s="92">
        <f t="shared" si="207"/>
        <v>0</v>
      </c>
      <c r="BE180" s="92">
        <f t="shared" si="207"/>
        <v>0</v>
      </c>
      <c r="BF180" s="92">
        <f t="shared" si="207"/>
        <v>0</v>
      </c>
      <c r="BG180" s="92">
        <f t="shared" si="207"/>
        <v>9893.2256546200006</v>
      </c>
      <c r="BH180" s="92">
        <f t="shared" si="207"/>
        <v>0</v>
      </c>
      <c r="BI180" s="92">
        <f t="shared" si="207"/>
        <v>0</v>
      </c>
      <c r="BJ180" s="92">
        <f t="shared" si="207"/>
        <v>0</v>
      </c>
      <c r="BK180" s="92">
        <f t="shared" si="207"/>
        <v>10111.117018999999</v>
      </c>
      <c r="BL180" s="92">
        <f t="shared" si="207"/>
        <v>0</v>
      </c>
      <c r="BM180" s="92">
        <f t="shared" si="207"/>
        <v>0</v>
      </c>
      <c r="BN180" s="92">
        <f t="shared" si="207"/>
        <v>9638.9561896399991</v>
      </c>
      <c r="BO180" s="92">
        <f t="shared" ref="BO180:DZ180" si="208">ROUND(IF((OR(BO178=1,BO179=1))=TRUE(),0,BO120/BO109),8)</f>
        <v>9493.9433743499994</v>
      </c>
      <c r="BP180" s="92">
        <f t="shared" si="208"/>
        <v>0</v>
      </c>
      <c r="BQ180" s="92">
        <f t="shared" si="208"/>
        <v>10810.39118359</v>
      </c>
      <c r="BR180" s="92">
        <f t="shared" si="208"/>
        <v>0</v>
      </c>
      <c r="BS180" s="92">
        <f t="shared" si="208"/>
        <v>10033.689508060001</v>
      </c>
      <c r="BT180" s="92">
        <f t="shared" si="208"/>
        <v>0</v>
      </c>
      <c r="BU180" s="92">
        <f t="shared" si="208"/>
        <v>0</v>
      </c>
      <c r="BV180" s="92">
        <f t="shared" si="208"/>
        <v>0</v>
      </c>
      <c r="BW180" s="92">
        <f t="shared" si="208"/>
        <v>0</v>
      </c>
      <c r="BX180" s="92">
        <f t="shared" si="208"/>
        <v>0</v>
      </c>
      <c r="BY180" s="92">
        <f t="shared" si="208"/>
        <v>9092.2608667299992</v>
      </c>
      <c r="BZ180" s="92">
        <f t="shared" si="208"/>
        <v>0</v>
      </c>
      <c r="CA180" s="92">
        <f t="shared" si="208"/>
        <v>0</v>
      </c>
      <c r="CB180" s="92">
        <f t="shared" si="208"/>
        <v>0</v>
      </c>
      <c r="CC180" s="92">
        <f t="shared" si="208"/>
        <v>0</v>
      </c>
      <c r="CD180" s="92">
        <f t="shared" si="208"/>
        <v>0</v>
      </c>
      <c r="CE180" s="92">
        <f t="shared" si="208"/>
        <v>0</v>
      </c>
      <c r="CF180" s="92">
        <f t="shared" si="208"/>
        <v>0</v>
      </c>
      <c r="CG180" s="92">
        <f t="shared" si="208"/>
        <v>0</v>
      </c>
      <c r="CH180" s="92">
        <f t="shared" si="208"/>
        <v>0</v>
      </c>
      <c r="CI180" s="92">
        <f t="shared" si="208"/>
        <v>9048.0924352999991</v>
      </c>
      <c r="CJ180" s="92">
        <f t="shared" si="208"/>
        <v>9828.9259004199994</v>
      </c>
      <c r="CK180" s="92">
        <f t="shared" si="208"/>
        <v>0</v>
      </c>
      <c r="CL180" s="92">
        <f t="shared" si="208"/>
        <v>0</v>
      </c>
      <c r="CM180" s="92">
        <f t="shared" si="208"/>
        <v>10089.9610328</v>
      </c>
      <c r="CN180" s="92">
        <f t="shared" si="208"/>
        <v>0</v>
      </c>
      <c r="CO180" s="92">
        <f t="shared" si="208"/>
        <v>0</v>
      </c>
      <c r="CP180" s="92">
        <f t="shared" si="208"/>
        <v>10096.962049919999</v>
      </c>
      <c r="CQ180" s="92">
        <f t="shared" si="208"/>
        <v>9645.5476812399993</v>
      </c>
      <c r="CR180" s="92">
        <f t="shared" si="208"/>
        <v>0</v>
      </c>
      <c r="CS180" s="92">
        <f t="shared" si="208"/>
        <v>0</v>
      </c>
      <c r="CT180" s="92">
        <f t="shared" si="208"/>
        <v>0</v>
      </c>
      <c r="CU180" s="92">
        <f t="shared" si="208"/>
        <v>0</v>
      </c>
      <c r="CV180" s="92">
        <f t="shared" si="208"/>
        <v>0</v>
      </c>
      <c r="CW180" s="92">
        <f t="shared" si="208"/>
        <v>0</v>
      </c>
      <c r="CX180" s="92">
        <f t="shared" si="208"/>
        <v>9513.0058525200002</v>
      </c>
      <c r="CY180" s="92">
        <f t="shared" si="208"/>
        <v>0</v>
      </c>
      <c r="CZ180" s="92">
        <f t="shared" si="208"/>
        <v>9673.8831085500005</v>
      </c>
      <c r="DA180" s="92">
        <f t="shared" si="208"/>
        <v>0</v>
      </c>
      <c r="DB180" s="92">
        <f t="shared" si="208"/>
        <v>0</v>
      </c>
      <c r="DC180" s="92">
        <f t="shared" si="208"/>
        <v>0</v>
      </c>
      <c r="DD180" s="92">
        <f t="shared" si="208"/>
        <v>0</v>
      </c>
      <c r="DE180" s="92">
        <f t="shared" si="208"/>
        <v>0</v>
      </c>
      <c r="DF180" s="92">
        <f t="shared" si="208"/>
        <v>9609.0829175599993</v>
      </c>
      <c r="DG180" s="92">
        <f t="shared" si="208"/>
        <v>0</v>
      </c>
      <c r="DH180" s="92">
        <f t="shared" si="208"/>
        <v>9491.1565617100005</v>
      </c>
      <c r="DI180" s="92">
        <f t="shared" si="208"/>
        <v>9590.1699756800008</v>
      </c>
      <c r="DJ180" s="92">
        <f t="shared" si="208"/>
        <v>9618.5929156900002</v>
      </c>
      <c r="DK180" s="92">
        <f t="shared" si="208"/>
        <v>9528.5270395000007</v>
      </c>
      <c r="DL180" s="92">
        <f t="shared" si="208"/>
        <v>10186.524090770001</v>
      </c>
      <c r="DM180" s="92">
        <f t="shared" si="208"/>
        <v>0</v>
      </c>
      <c r="DN180" s="92">
        <f t="shared" si="208"/>
        <v>9856.9766990000007</v>
      </c>
      <c r="DO180" s="92">
        <f t="shared" si="208"/>
        <v>9934.1459199799992</v>
      </c>
      <c r="DP180" s="92">
        <f t="shared" si="208"/>
        <v>0</v>
      </c>
      <c r="DQ180" s="92">
        <f t="shared" si="208"/>
        <v>0</v>
      </c>
      <c r="DR180" s="92">
        <f t="shared" si="208"/>
        <v>9539.5179566700008</v>
      </c>
      <c r="DS180" s="92">
        <f t="shared" si="208"/>
        <v>9435.0864011800004</v>
      </c>
      <c r="DT180" s="92">
        <f t="shared" si="208"/>
        <v>0</v>
      </c>
      <c r="DU180" s="92">
        <f t="shared" si="208"/>
        <v>0</v>
      </c>
      <c r="DV180" s="92">
        <f t="shared" si="208"/>
        <v>0</v>
      </c>
      <c r="DW180" s="92">
        <f t="shared" si="208"/>
        <v>0</v>
      </c>
      <c r="DX180" s="92">
        <f t="shared" si="208"/>
        <v>0</v>
      </c>
      <c r="DY180" s="92">
        <f t="shared" si="208"/>
        <v>0</v>
      </c>
      <c r="DZ180" s="92">
        <f t="shared" si="208"/>
        <v>0</v>
      </c>
      <c r="EA180" s="92">
        <f t="shared" ref="EA180:FX180" si="209">ROUND(IF((OR(EA178=1,EA179=1))=TRUE(),0,EA120/EA109),8)</f>
        <v>0</v>
      </c>
      <c r="EB180" s="92">
        <f t="shared" si="209"/>
        <v>9327.0115979399998</v>
      </c>
      <c r="EC180" s="92">
        <f t="shared" si="209"/>
        <v>0</v>
      </c>
      <c r="ED180" s="92">
        <f t="shared" si="209"/>
        <v>0</v>
      </c>
      <c r="EE180" s="92">
        <f t="shared" si="209"/>
        <v>0</v>
      </c>
      <c r="EF180" s="92">
        <f t="shared" si="209"/>
        <v>9461.9808424300008</v>
      </c>
      <c r="EG180" s="92">
        <f t="shared" si="209"/>
        <v>0</v>
      </c>
      <c r="EH180" s="92">
        <f t="shared" si="209"/>
        <v>0</v>
      </c>
      <c r="EI180" s="92">
        <f t="shared" si="209"/>
        <v>9836.0178288000006</v>
      </c>
      <c r="EJ180" s="92">
        <f t="shared" si="209"/>
        <v>9740.2882657099999</v>
      </c>
      <c r="EK180" s="92">
        <f t="shared" si="209"/>
        <v>0</v>
      </c>
      <c r="EL180" s="92">
        <f t="shared" si="209"/>
        <v>9232.91418944</v>
      </c>
      <c r="EM180" s="92">
        <f t="shared" si="209"/>
        <v>0</v>
      </c>
      <c r="EN180" s="92">
        <f t="shared" si="209"/>
        <v>9375.5845527599995</v>
      </c>
      <c r="EO180" s="92">
        <f t="shared" si="209"/>
        <v>0</v>
      </c>
      <c r="EP180" s="92">
        <f t="shared" si="209"/>
        <v>0</v>
      </c>
      <c r="EQ180" s="92">
        <f t="shared" si="209"/>
        <v>0</v>
      </c>
      <c r="ER180" s="92">
        <f t="shared" si="209"/>
        <v>0</v>
      </c>
      <c r="ES180" s="92">
        <f t="shared" si="209"/>
        <v>0</v>
      </c>
      <c r="ET180" s="92">
        <f t="shared" si="209"/>
        <v>0</v>
      </c>
      <c r="EU180" s="92">
        <f t="shared" si="209"/>
        <v>9144.1474097600003</v>
      </c>
      <c r="EV180" s="92">
        <f t="shared" si="209"/>
        <v>0</v>
      </c>
      <c r="EW180" s="92">
        <f t="shared" si="209"/>
        <v>0</v>
      </c>
      <c r="EX180" s="92">
        <f t="shared" si="209"/>
        <v>0</v>
      </c>
      <c r="EY180" s="92">
        <f t="shared" si="209"/>
        <v>9326.5332517499992</v>
      </c>
      <c r="EZ180" s="92">
        <f t="shared" si="209"/>
        <v>0</v>
      </c>
      <c r="FA180" s="92">
        <f t="shared" si="209"/>
        <v>0</v>
      </c>
      <c r="FB180" s="92">
        <f t="shared" si="209"/>
        <v>0</v>
      </c>
      <c r="FC180" s="92">
        <f t="shared" si="209"/>
        <v>0</v>
      </c>
      <c r="FD180" s="92">
        <f t="shared" si="209"/>
        <v>0</v>
      </c>
      <c r="FE180" s="92">
        <f t="shared" si="209"/>
        <v>0</v>
      </c>
      <c r="FF180" s="92">
        <f t="shared" si="209"/>
        <v>0</v>
      </c>
      <c r="FG180" s="92">
        <f t="shared" si="209"/>
        <v>0</v>
      </c>
      <c r="FH180" s="92">
        <f t="shared" si="209"/>
        <v>0</v>
      </c>
      <c r="FI180" s="92">
        <f t="shared" si="209"/>
        <v>9782.8406856599995</v>
      </c>
      <c r="FJ180" s="92">
        <f t="shared" si="209"/>
        <v>0</v>
      </c>
      <c r="FK180" s="92">
        <f t="shared" si="209"/>
        <v>9869.9175353699993</v>
      </c>
      <c r="FL180" s="92">
        <f t="shared" si="209"/>
        <v>0</v>
      </c>
      <c r="FM180" s="92">
        <f t="shared" si="209"/>
        <v>0</v>
      </c>
      <c r="FN180" s="92">
        <f t="shared" si="209"/>
        <v>9907.8836093999998</v>
      </c>
      <c r="FO180" s="92">
        <f t="shared" si="209"/>
        <v>9759.5130247399993</v>
      </c>
      <c r="FP180" s="92">
        <f t="shared" si="209"/>
        <v>10006.84944364</v>
      </c>
      <c r="FQ180" s="92">
        <f t="shared" si="209"/>
        <v>9690.3805295900002</v>
      </c>
      <c r="FR180" s="92">
        <f t="shared" si="209"/>
        <v>0</v>
      </c>
      <c r="FS180" s="92">
        <f t="shared" si="209"/>
        <v>0</v>
      </c>
      <c r="FT180" s="92">
        <f t="shared" si="209"/>
        <v>0</v>
      </c>
      <c r="FU180" s="92">
        <f t="shared" si="209"/>
        <v>9881.6255470100004</v>
      </c>
      <c r="FV180" s="92">
        <f t="shared" si="209"/>
        <v>9539.5179566700008</v>
      </c>
      <c r="FW180" s="92">
        <f t="shared" si="209"/>
        <v>0</v>
      </c>
      <c r="FX180" s="92">
        <f t="shared" si="209"/>
        <v>0</v>
      </c>
      <c r="FY180" s="7"/>
      <c r="FZ180" s="42"/>
      <c r="GA180" s="18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</row>
    <row r="181" spans="1:217" x14ac:dyDescent="0.35">
      <c r="A181" s="7"/>
      <c r="B181" s="7" t="s">
        <v>699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91"/>
      <c r="GO181" s="91"/>
      <c r="GP181" s="91"/>
      <c r="GQ181" s="91"/>
      <c r="GR181" s="91"/>
      <c r="GS181" s="91"/>
      <c r="GT181" s="91"/>
      <c r="GU181" s="91"/>
      <c r="GV181" s="91"/>
      <c r="GW181" s="91"/>
      <c r="GX181" s="91"/>
      <c r="GY181" s="91"/>
    </row>
    <row r="182" spans="1:217" x14ac:dyDescent="0.35">
      <c r="A182" s="6" t="s">
        <v>700</v>
      </c>
      <c r="B182" s="7" t="s">
        <v>701</v>
      </c>
      <c r="C182" s="11">
        <f t="shared" ref="C182:BN182" si="210">ROUND(IF((OR(C178=1,C179=1))=TRUE(),0,((1027-459)*0.00020599)+1.1215),4)</f>
        <v>1.2384999999999999</v>
      </c>
      <c r="D182" s="11">
        <f t="shared" si="210"/>
        <v>1.2384999999999999</v>
      </c>
      <c r="E182" s="11">
        <f t="shared" si="210"/>
        <v>1.2384999999999999</v>
      </c>
      <c r="F182" s="11">
        <f t="shared" si="210"/>
        <v>1.2384999999999999</v>
      </c>
      <c r="G182" s="11">
        <f t="shared" si="210"/>
        <v>0</v>
      </c>
      <c r="H182" s="11">
        <f t="shared" si="210"/>
        <v>0</v>
      </c>
      <c r="I182" s="11">
        <f t="shared" si="210"/>
        <v>1.2384999999999999</v>
      </c>
      <c r="J182" s="11">
        <f t="shared" si="210"/>
        <v>1.2384999999999999</v>
      </c>
      <c r="K182" s="11">
        <f t="shared" si="210"/>
        <v>0</v>
      </c>
      <c r="L182" s="11">
        <f t="shared" si="210"/>
        <v>1.2384999999999999</v>
      </c>
      <c r="M182" s="11">
        <f t="shared" si="210"/>
        <v>1.2384999999999999</v>
      </c>
      <c r="N182" s="11">
        <f t="shared" si="210"/>
        <v>0</v>
      </c>
      <c r="O182" s="11">
        <f t="shared" si="210"/>
        <v>0</v>
      </c>
      <c r="P182" s="11">
        <f t="shared" si="210"/>
        <v>0</v>
      </c>
      <c r="Q182" s="11">
        <f t="shared" si="210"/>
        <v>1.2384999999999999</v>
      </c>
      <c r="R182" s="11">
        <f t="shared" si="210"/>
        <v>1.2384999999999999</v>
      </c>
      <c r="S182" s="11">
        <f t="shared" si="210"/>
        <v>1.2384999999999999</v>
      </c>
      <c r="T182" s="11">
        <f t="shared" si="210"/>
        <v>0</v>
      </c>
      <c r="U182" s="11">
        <f t="shared" si="210"/>
        <v>0</v>
      </c>
      <c r="V182" s="11">
        <f t="shared" si="210"/>
        <v>0</v>
      </c>
      <c r="W182" s="11">
        <f t="shared" si="210"/>
        <v>0</v>
      </c>
      <c r="X182" s="11">
        <f t="shared" si="210"/>
        <v>0</v>
      </c>
      <c r="Y182" s="11">
        <f t="shared" si="210"/>
        <v>1.2384999999999999</v>
      </c>
      <c r="Z182" s="11">
        <f t="shared" si="210"/>
        <v>0</v>
      </c>
      <c r="AA182" s="11">
        <f t="shared" si="210"/>
        <v>0</v>
      </c>
      <c r="AB182" s="11">
        <f t="shared" si="210"/>
        <v>0</v>
      </c>
      <c r="AC182" s="11">
        <f t="shared" si="210"/>
        <v>0</v>
      </c>
      <c r="AD182" s="11">
        <f t="shared" si="210"/>
        <v>0</v>
      </c>
      <c r="AE182" s="11">
        <f t="shared" si="210"/>
        <v>0</v>
      </c>
      <c r="AF182" s="11">
        <f t="shared" si="210"/>
        <v>0</v>
      </c>
      <c r="AG182" s="11">
        <f t="shared" si="210"/>
        <v>0</v>
      </c>
      <c r="AH182" s="11">
        <f t="shared" si="210"/>
        <v>1.2384999999999999</v>
      </c>
      <c r="AI182" s="11">
        <f t="shared" si="210"/>
        <v>0</v>
      </c>
      <c r="AJ182" s="11">
        <f t="shared" si="210"/>
        <v>0</v>
      </c>
      <c r="AK182" s="11">
        <f t="shared" si="210"/>
        <v>0</v>
      </c>
      <c r="AL182" s="11">
        <f t="shared" si="210"/>
        <v>0</v>
      </c>
      <c r="AM182" s="11">
        <f t="shared" si="210"/>
        <v>0</v>
      </c>
      <c r="AN182" s="11">
        <f t="shared" si="210"/>
        <v>0</v>
      </c>
      <c r="AO182" s="11">
        <f t="shared" si="210"/>
        <v>1.2384999999999999</v>
      </c>
      <c r="AP182" s="11">
        <f t="shared" si="210"/>
        <v>1.2384999999999999</v>
      </c>
      <c r="AQ182" s="11">
        <f t="shared" si="210"/>
        <v>0</v>
      </c>
      <c r="AR182" s="11">
        <f t="shared" si="210"/>
        <v>0</v>
      </c>
      <c r="AS182" s="11">
        <f t="shared" si="210"/>
        <v>0</v>
      </c>
      <c r="AT182" s="11">
        <f t="shared" si="210"/>
        <v>0</v>
      </c>
      <c r="AU182" s="11">
        <f t="shared" si="210"/>
        <v>0</v>
      </c>
      <c r="AV182" s="11">
        <f t="shared" si="210"/>
        <v>0</v>
      </c>
      <c r="AW182" s="11">
        <f t="shared" si="210"/>
        <v>0</v>
      </c>
      <c r="AX182" s="11">
        <f t="shared" si="210"/>
        <v>0</v>
      </c>
      <c r="AY182" s="11">
        <f t="shared" si="210"/>
        <v>0</v>
      </c>
      <c r="AZ182" s="11">
        <f t="shared" si="210"/>
        <v>1.2384999999999999</v>
      </c>
      <c r="BA182" s="11">
        <f t="shared" si="210"/>
        <v>1.2384999999999999</v>
      </c>
      <c r="BB182" s="11">
        <f t="shared" si="210"/>
        <v>1.2384999999999999</v>
      </c>
      <c r="BC182" s="11">
        <f t="shared" si="210"/>
        <v>1.2384999999999999</v>
      </c>
      <c r="BD182" s="11">
        <f t="shared" si="210"/>
        <v>0</v>
      </c>
      <c r="BE182" s="11">
        <f t="shared" si="210"/>
        <v>0</v>
      </c>
      <c r="BF182" s="11">
        <f t="shared" si="210"/>
        <v>0</v>
      </c>
      <c r="BG182" s="11">
        <f t="shared" si="210"/>
        <v>1.2384999999999999</v>
      </c>
      <c r="BH182" s="11">
        <f t="shared" si="210"/>
        <v>0</v>
      </c>
      <c r="BI182" s="11">
        <f t="shared" si="210"/>
        <v>0</v>
      </c>
      <c r="BJ182" s="11">
        <f t="shared" si="210"/>
        <v>0</v>
      </c>
      <c r="BK182" s="11">
        <f t="shared" si="210"/>
        <v>1.2384999999999999</v>
      </c>
      <c r="BL182" s="11">
        <f t="shared" si="210"/>
        <v>0</v>
      </c>
      <c r="BM182" s="11">
        <f t="shared" si="210"/>
        <v>0</v>
      </c>
      <c r="BN182" s="11">
        <f t="shared" si="210"/>
        <v>1.2384999999999999</v>
      </c>
      <c r="BO182" s="11">
        <f t="shared" ref="BO182:DZ182" si="211">ROUND(IF((OR(BO178=1,BO179=1))=TRUE(),0,((1027-459)*0.00020599)+1.1215),4)</f>
        <v>1.2384999999999999</v>
      </c>
      <c r="BP182" s="11">
        <f t="shared" si="211"/>
        <v>0</v>
      </c>
      <c r="BQ182" s="11">
        <f t="shared" si="211"/>
        <v>1.2384999999999999</v>
      </c>
      <c r="BR182" s="11">
        <f t="shared" si="211"/>
        <v>0</v>
      </c>
      <c r="BS182" s="11">
        <f t="shared" si="211"/>
        <v>1.2384999999999999</v>
      </c>
      <c r="BT182" s="11">
        <f t="shared" si="211"/>
        <v>0</v>
      </c>
      <c r="BU182" s="11">
        <f t="shared" si="211"/>
        <v>0</v>
      </c>
      <c r="BV182" s="11">
        <f t="shared" si="211"/>
        <v>0</v>
      </c>
      <c r="BW182" s="11">
        <f t="shared" si="211"/>
        <v>0</v>
      </c>
      <c r="BX182" s="11">
        <f t="shared" si="211"/>
        <v>0</v>
      </c>
      <c r="BY182" s="11">
        <f t="shared" si="211"/>
        <v>1.2384999999999999</v>
      </c>
      <c r="BZ182" s="11">
        <f t="shared" si="211"/>
        <v>0</v>
      </c>
      <c r="CA182" s="11">
        <f t="shared" si="211"/>
        <v>0</v>
      </c>
      <c r="CB182" s="11">
        <f t="shared" si="211"/>
        <v>0</v>
      </c>
      <c r="CC182" s="11">
        <f t="shared" si="211"/>
        <v>0</v>
      </c>
      <c r="CD182" s="11">
        <f t="shared" si="211"/>
        <v>0</v>
      </c>
      <c r="CE182" s="11">
        <f t="shared" si="211"/>
        <v>0</v>
      </c>
      <c r="CF182" s="11">
        <f t="shared" si="211"/>
        <v>0</v>
      </c>
      <c r="CG182" s="11">
        <f t="shared" si="211"/>
        <v>0</v>
      </c>
      <c r="CH182" s="11">
        <f t="shared" si="211"/>
        <v>0</v>
      </c>
      <c r="CI182" s="11">
        <f t="shared" si="211"/>
        <v>1.2384999999999999</v>
      </c>
      <c r="CJ182" s="11">
        <f t="shared" si="211"/>
        <v>1.2384999999999999</v>
      </c>
      <c r="CK182" s="11">
        <f t="shared" si="211"/>
        <v>0</v>
      </c>
      <c r="CL182" s="11">
        <f t="shared" si="211"/>
        <v>0</v>
      </c>
      <c r="CM182" s="11">
        <f t="shared" si="211"/>
        <v>1.2384999999999999</v>
      </c>
      <c r="CN182" s="11">
        <f t="shared" si="211"/>
        <v>0</v>
      </c>
      <c r="CO182" s="11">
        <f t="shared" si="211"/>
        <v>0</v>
      </c>
      <c r="CP182" s="11">
        <f t="shared" si="211"/>
        <v>1.2384999999999999</v>
      </c>
      <c r="CQ182" s="11">
        <f t="shared" si="211"/>
        <v>1.2384999999999999</v>
      </c>
      <c r="CR182" s="11">
        <f t="shared" si="211"/>
        <v>0</v>
      </c>
      <c r="CS182" s="11">
        <f t="shared" si="211"/>
        <v>0</v>
      </c>
      <c r="CT182" s="11">
        <f t="shared" si="211"/>
        <v>0</v>
      </c>
      <c r="CU182" s="11">
        <f t="shared" si="211"/>
        <v>0</v>
      </c>
      <c r="CV182" s="11">
        <f t="shared" si="211"/>
        <v>0</v>
      </c>
      <c r="CW182" s="11">
        <f t="shared" si="211"/>
        <v>0</v>
      </c>
      <c r="CX182" s="11">
        <f t="shared" si="211"/>
        <v>1.2384999999999999</v>
      </c>
      <c r="CY182" s="11">
        <f t="shared" si="211"/>
        <v>0</v>
      </c>
      <c r="CZ182" s="11">
        <f t="shared" si="211"/>
        <v>1.2384999999999999</v>
      </c>
      <c r="DA182" s="11">
        <f t="shared" si="211"/>
        <v>0</v>
      </c>
      <c r="DB182" s="11">
        <f t="shared" si="211"/>
        <v>0</v>
      </c>
      <c r="DC182" s="11">
        <f t="shared" si="211"/>
        <v>0</v>
      </c>
      <c r="DD182" s="11">
        <f t="shared" si="211"/>
        <v>0</v>
      </c>
      <c r="DE182" s="11">
        <f t="shared" si="211"/>
        <v>0</v>
      </c>
      <c r="DF182" s="11">
        <f t="shared" si="211"/>
        <v>1.2384999999999999</v>
      </c>
      <c r="DG182" s="11">
        <f t="shared" si="211"/>
        <v>0</v>
      </c>
      <c r="DH182" s="11">
        <f t="shared" si="211"/>
        <v>1.2384999999999999</v>
      </c>
      <c r="DI182" s="11">
        <f t="shared" si="211"/>
        <v>1.2384999999999999</v>
      </c>
      <c r="DJ182" s="11">
        <f t="shared" si="211"/>
        <v>1.2384999999999999</v>
      </c>
      <c r="DK182" s="11">
        <f t="shared" si="211"/>
        <v>1.2384999999999999</v>
      </c>
      <c r="DL182" s="11">
        <f t="shared" si="211"/>
        <v>1.2384999999999999</v>
      </c>
      <c r="DM182" s="11">
        <f t="shared" si="211"/>
        <v>0</v>
      </c>
      <c r="DN182" s="11">
        <f t="shared" si="211"/>
        <v>1.2384999999999999</v>
      </c>
      <c r="DO182" s="11">
        <f t="shared" si="211"/>
        <v>1.2384999999999999</v>
      </c>
      <c r="DP182" s="11">
        <f t="shared" si="211"/>
        <v>0</v>
      </c>
      <c r="DQ182" s="11">
        <f t="shared" si="211"/>
        <v>0</v>
      </c>
      <c r="DR182" s="11">
        <f t="shared" si="211"/>
        <v>1.2384999999999999</v>
      </c>
      <c r="DS182" s="11">
        <f t="shared" si="211"/>
        <v>1.2384999999999999</v>
      </c>
      <c r="DT182" s="11">
        <f t="shared" si="211"/>
        <v>0</v>
      </c>
      <c r="DU182" s="11">
        <f t="shared" si="211"/>
        <v>0</v>
      </c>
      <c r="DV182" s="11">
        <f t="shared" si="211"/>
        <v>0</v>
      </c>
      <c r="DW182" s="11">
        <f t="shared" si="211"/>
        <v>0</v>
      </c>
      <c r="DX182" s="11">
        <f t="shared" si="211"/>
        <v>0</v>
      </c>
      <c r="DY182" s="11">
        <f t="shared" si="211"/>
        <v>0</v>
      </c>
      <c r="DZ182" s="11">
        <f t="shared" si="211"/>
        <v>0</v>
      </c>
      <c r="EA182" s="11">
        <f t="shared" ref="EA182:FX182" si="212">ROUND(IF((OR(EA178=1,EA179=1))=TRUE(),0,((1027-459)*0.00020599)+1.1215),4)</f>
        <v>0</v>
      </c>
      <c r="EB182" s="11">
        <f t="shared" si="212"/>
        <v>1.2384999999999999</v>
      </c>
      <c r="EC182" s="11">
        <f t="shared" si="212"/>
        <v>0</v>
      </c>
      <c r="ED182" s="11">
        <f t="shared" si="212"/>
        <v>0</v>
      </c>
      <c r="EE182" s="11">
        <f t="shared" si="212"/>
        <v>0</v>
      </c>
      <c r="EF182" s="11">
        <f t="shared" si="212"/>
        <v>1.2384999999999999</v>
      </c>
      <c r="EG182" s="11">
        <f t="shared" si="212"/>
        <v>0</v>
      </c>
      <c r="EH182" s="11">
        <f t="shared" si="212"/>
        <v>0</v>
      </c>
      <c r="EI182" s="11">
        <f t="shared" si="212"/>
        <v>1.2384999999999999</v>
      </c>
      <c r="EJ182" s="11">
        <f t="shared" si="212"/>
        <v>1.2384999999999999</v>
      </c>
      <c r="EK182" s="11">
        <f t="shared" si="212"/>
        <v>0</v>
      </c>
      <c r="EL182" s="11">
        <f t="shared" si="212"/>
        <v>1.2384999999999999</v>
      </c>
      <c r="EM182" s="11">
        <f t="shared" si="212"/>
        <v>0</v>
      </c>
      <c r="EN182" s="11">
        <f t="shared" si="212"/>
        <v>1.2384999999999999</v>
      </c>
      <c r="EO182" s="11">
        <f t="shared" si="212"/>
        <v>0</v>
      </c>
      <c r="EP182" s="11">
        <f t="shared" si="212"/>
        <v>0</v>
      </c>
      <c r="EQ182" s="11">
        <f t="shared" si="212"/>
        <v>0</v>
      </c>
      <c r="ER182" s="11">
        <f t="shared" si="212"/>
        <v>0</v>
      </c>
      <c r="ES182" s="11">
        <f t="shared" si="212"/>
        <v>0</v>
      </c>
      <c r="ET182" s="11">
        <f t="shared" si="212"/>
        <v>0</v>
      </c>
      <c r="EU182" s="11">
        <f t="shared" si="212"/>
        <v>1.2384999999999999</v>
      </c>
      <c r="EV182" s="11">
        <f t="shared" si="212"/>
        <v>0</v>
      </c>
      <c r="EW182" s="11">
        <f t="shared" si="212"/>
        <v>0</v>
      </c>
      <c r="EX182" s="11">
        <f t="shared" si="212"/>
        <v>0</v>
      </c>
      <c r="EY182" s="11">
        <f t="shared" si="212"/>
        <v>1.2384999999999999</v>
      </c>
      <c r="EZ182" s="11">
        <f t="shared" si="212"/>
        <v>0</v>
      </c>
      <c r="FA182" s="11">
        <f t="shared" si="212"/>
        <v>0</v>
      </c>
      <c r="FB182" s="11">
        <f t="shared" si="212"/>
        <v>0</v>
      </c>
      <c r="FC182" s="11">
        <f t="shared" si="212"/>
        <v>0</v>
      </c>
      <c r="FD182" s="11">
        <f t="shared" si="212"/>
        <v>0</v>
      </c>
      <c r="FE182" s="11">
        <f t="shared" si="212"/>
        <v>0</v>
      </c>
      <c r="FF182" s="11">
        <f t="shared" si="212"/>
        <v>0</v>
      </c>
      <c r="FG182" s="11">
        <f t="shared" si="212"/>
        <v>0</v>
      </c>
      <c r="FH182" s="11">
        <f t="shared" si="212"/>
        <v>0</v>
      </c>
      <c r="FI182" s="11">
        <f t="shared" si="212"/>
        <v>1.2384999999999999</v>
      </c>
      <c r="FJ182" s="11">
        <f t="shared" si="212"/>
        <v>0</v>
      </c>
      <c r="FK182" s="11">
        <f t="shared" si="212"/>
        <v>1.2384999999999999</v>
      </c>
      <c r="FL182" s="11">
        <f t="shared" si="212"/>
        <v>0</v>
      </c>
      <c r="FM182" s="11">
        <f t="shared" si="212"/>
        <v>0</v>
      </c>
      <c r="FN182" s="11">
        <f t="shared" si="212"/>
        <v>1.2384999999999999</v>
      </c>
      <c r="FO182" s="11">
        <f t="shared" si="212"/>
        <v>1.2384999999999999</v>
      </c>
      <c r="FP182" s="11">
        <f t="shared" si="212"/>
        <v>1.2384999999999999</v>
      </c>
      <c r="FQ182" s="11">
        <f t="shared" si="212"/>
        <v>1.2384999999999999</v>
      </c>
      <c r="FR182" s="11">
        <f t="shared" si="212"/>
        <v>0</v>
      </c>
      <c r="FS182" s="11">
        <f t="shared" si="212"/>
        <v>0</v>
      </c>
      <c r="FT182" s="11">
        <f t="shared" si="212"/>
        <v>0</v>
      </c>
      <c r="FU182" s="11">
        <f t="shared" si="212"/>
        <v>1.2384999999999999</v>
      </c>
      <c r="FV182" s="11">
        <f t="shared" si="212"/>
        <v>1.2384999999999999</v>
      </c>
      <c r="FW182" s="11">
        <f t="shared" si="212"/>
        <v>0</v>
      </c>
      <c r="FX182" s="11">
        <f t="shared" si="212"/>
        <v>0</v>
      </c>
      <c r="FY182" s="92"/>
      <c r="FZ182" s="42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</row>
    <row r="183" spans="1:217" x14ac:dyDescent="0.35">
      <c r="A183" s="7"/>
      <c r="B183" s="7" t="s">
        <v>702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</row>
    <row r="184" spans="1:217" x14ac:dyDescent="0.35">
      <c r="A184" s="6" t="s">
        <v>703</v>
      </c>
      <c r="B184" s="7" t="s">
        <v>704</v>
      </c>
      <c r="C184" s="42">
        <f t="shared" ref="C184:BN184" si="213">ROUND(IF((OR(C178=1,C179=1))=TRUE(),0,C180*C182),8)</f>
        <v>12616.6919617</v>
      </c>
      <c r="D184" s="42">
        <f t="shared" si="213"/>
        <v>12674.988088829999</v>
      </c>
      <c r="E184" s="42">
        <f t="shared" si="213"/>
        <v>12508.242224260001</v>
      </c>
      <c r="F184" s="42">
        <f t="shared" si="213"/>
        <v>12566.57412879</v>
      </c>
      <c r="G184" s="42">
        <f t="shared" si="213"/>
        <v>0</v>
      </c>
      <c r="H184" s="42">
        <f t="shared" si="213"/>
        <v>0</v>
      </c>
      <c r="I184" s="42">
        <f t="shared" si="213"/>
        <v>12535.43515779</v>
      </c>
      <c r="J184" s="42">
        <f t="shared" si="213"/>
        <v>11720.22800875</v>
      </c>
      <c r="K184" s="42">
        <f t="shared" si="213"/>
        <v>0</v>
      </c>
      <c r="L184" s="42">
        <f t="shared" si="213"/>
        <v>12728.46268429</v>
      </c>
      <c r="M184" s="42">
        <f t="shared" si="213"/>
        <v>12676.29922556</v>
      </c>
      <c r="N184" s="42">
        <f t="shared" si="213"/>
        <v>0</v>
      </c>
      <c r="O184" s="42">
        <f t="shared" si="213"/>
        <v>0</v>
      </c>
      <c r="P184" s="42">
        <f t="shared" si="213"/>
        <v>0</v>
      </c>
      <c r="Q184" s="42">
        <f t="shared" si="213"/>
        <v>12846.40395724</v>
      </c>
      <c r="R184" s="42">
        <f t="shared" si="213"/>
        <v>12527.47994621</v>
      </c>
      <c r="S184" s="42">
        <f t="shared" si="213"/>
        <v>12187.1147459</v>
      </c>
      <c r="T184" s="42">
        <f t="shared" si="213"/>
        <v>0</v>
      </c>
      <c r="U184" s="42">
        <f t="shared" si="213"/>
        <v>0</v>
      </c>
      <c r="V184" s="42">
        <f t="shared" si="213"/>
        <v>0</v>
      </c>
      <c r="W184" s="42">
        <f t="shared" si="213"/>
        <v>0</v>
      </c>
      <c r="X184" s="42">
        <f t="shared" si="213"/>
        <v>0</v>
      </c>
      <c r="Y184" s="42">
        <f t="shared" si="213"/>
        <v>11159.410847540001</v>
      </c>
      <c r="Z184" s="42">
        <f t="shared" si="213"/>
        <v>0</v>
      </c>
      <c r="AA184" s="42">
        <f t="shared" si="213"/>
        <v>0</v>
      </c>
      <c r="AB184" s="42">
        <f t="shared" si="213"/>
        <v>0</v>
      </c>
      <c r="AC184" s="42">
        <f t="shared" si="213"/>
        <v>0</v>
      </c>
      <c r="AD184" s="42">
        <f t="shared" si="213"/>
        <v>0</v>
      </c>
      <c r="AE184" s="42">
        <f t="shared" si="213"/>
        <v>0</v>
      </c>
      <c r="AF184" s="42">
        <f t="shared" si="213"/>
        <v>0</v>
      </c>
      <c r="AG184" s="42">
        <f t="shared" si="213"/>
        <v>0</v>
      </c>
      <c r="AH184" s="42">
        <f t="shared" si="213"/>
        <v>11505.311023099999</v>
      </c>
      <c r="AI184" s="42">
        <f t="shared" si="213"/>
        <v>0</v>
      </c>
      <c r="AJ184" s="42">
        <f t="shared" si="213"/>
        <v>0</v>
      </c>
      <c r="AK184" s="42">
        <f t="shared" si="213"/>
        <v>0</v>
      </c>
      <c r="AL184" s="42">
        <f t="shared" si="213"/>
        <v>0</v>
      </c>
      <c r="AM184" s="42">
        <f t="shared" si="213"/>
        <v>0</v>
      </c>
      <c r="AN184" s="42">
        <f t="shared" si="213"/>
        <v>0</v>
      </c>
      <c r="AO184" s="42">
        <f t="shared" si="213"/>
        <v>12305.739998679999</v>
      </c>
      <c r="AP184" s="42">
        <f t="shared" si="213"/>
        <v>12855.92706104</v>
      </c>
      <c r="AQ184" s="42">
        <f t="shared" si="213"/>
        <v>0</v>
      </c>
      <c r="AR184" s="42">
        <f t="shared" si="213"/>
        <v>0</v>
      </c>
      <c r="AS184" s="42">
        <f t="shared" si="213"/>
        <v>0</v>
      </c>
      <c r="AT184" s="42">
        <f t="shared" si="213"/>
        <v>0</v>
      </c>
      <c r="AU184" s="42">
        <f t="shared" si="213"/>
        <v>0</v>
      </c>
      <c r="AV184" s="42">
        <f t="shared" si="213"/>
        <v>0</v>
      </c>
      <c r="AW184" s="42">
        <f t="shared" si="213"/>
        <v>0</v>
      </c>
      <c r="AX184" s="42">
        <f t="shared" si="213"/>
        <v>0</v>
      </c>
      <c r="AY184" s="42">
        <f t="shared" si="213"/>
        <v>0</v>
      </c>
      <c r="AZ184" s="42">
        <f t="shared" si="213"/>
        <v>12478.127118439999</v>
      </c>
      <c r="BA184" s="42">
        <f t="shared" si="213"/>
        <v>12201.505681549999</v>
      </c>
      <c r="BB184" s="42">
        <f t="shared" si="213"/>
        <v>12291.7699737</v>
      </c>
      <c r="BC184" s="42">
        <f t="shared" si="213"/>
        <v>12495.255025689999</v>
      </c>
      <c r="BD184" s="42">
        <f t="shared" si="213"/>
        <v>0</v>
      </c>
      <c r="BE184" s="42">
        <f t="shared" si="213"/>
        <v>0</v>
      </c>
      <c r="BF184" s="42">
        <f t="shared" si="213"/>
        <v>0</v>
      </c>
      <c r="BG184" s="42">
        <f t="shared" si="213"/>
        <v>12252.75997325</v>
      </c>
      <c r="BH184" s="42">
        <f t="shared" si="213"/>
        <v>0</v>
      </c>
      <c r="BI184" s="42">
        <f t="shared" si="213"/>
        <v>0</v>
      </c>
      <c r="BJ184" s="42">
        <f t="shared" si="213"/>
        <v>0</v>
      </c>
      <c r="BK184" s="42">
        <f t="shared" si="213"/>
        <v>12522.61842803</v>
      </c>
      <c r="BL184" s="42">
        <f t="shared" si="213"/>
        <v>0</v>
      </c>
      <c r="BM184" s="42">
        <f t="shared" si="213"/>
        <v>0</v>
      </c>
      <c r="BN184" s="42">
        <f t="shared" si="213"/>
        <v>11937.84724087</v>
      </c>
      <c r="BO184" s="42">
        <f t="shared" ref="BO184:DZ184" si="214">ROUND(IF((OR(BO178=1,BO179=1))=TRUE(),0,BO180*BO182),8)</f>
        <v>11758.24886913</v>
      </c>
      <c r="BP184" s="42">
        <f t="shared" si="214"/>
        <v>0</v>
      </c>
      <c r="BQ184" s="42">
        <f t="shared" si="214"/>
        <v>13388.66948088</v>
      </c>
      <c r="BR184" s="42">
        <f t="shared" si="214"/>
        <v>0</v>
      </c>
      <c r="BS184" s="42">
        <f t="shared" si="214"/>
        <v>12426.72445573</v>
      </c>
      <c r="BT184" s="42">
        <f t="shared" si="214"/>
        <v>0</v>
      </c>
      <c r="BU184" s="42">
        <f t="shared" si="214"/>
        <v>0</v>
      </c>
      <c r="BV184" s="42">
        <f t="shared" si="214"/>
        <v>0</v>
      </c>
      <c r="BW184" s="42">
        <f t="shared" si="214"/>
        <v>0</v>
      </c>
      <c r="BX184" s="42">
        <f t="shared" si="214"/>
        <v>0</v>
      </c>
      <c r="BY184" s="42">
        <f t="shared" si="214"/>
        <v>11260.76508345</v>
      </c>
      <c r="BZ184" s="42">
        <f t="shared" si="214"/>
        <v>0</v>
      </c>
      <c r="CA184" s="42">
        <f t="shared" si="214"/>
        <v>0</v>
      </c>
      <c r="CB184" s="42">
        <f t="shared" si="214"/>
        <v>0</v>
      </c>
      <c r="CC184" s="42">
        <f t="shared" si="214"/>
        <v>0</v>
      </c>
      <c r="CD184" s="42">
        <f t="shared" si="214"/>
        <v>0</v>
      </c>
      <c r="CE184" s="42">
        <f t="shared" si="214"/>
        <v>0</v>
      </c>
      <c r="CF184" s="42">
        <f t="shared" si="214"/>
        <v>0</v>
      </c>
      <c r="CG184" s="42">
        <f t="shared" si="214"/>
        <v>0</v>
      </c>
      <c r="CH184" s="42">
        <f t="shared" si="214"/>
        <v>0</v>
      </c>
      <c r="CI184" s="42">
        <f t="shared" si="214"/>
        <v>11206.06248112</v>
      </c>
      <c r="CJ184" s="42">
        <f t="shared" si="214"/>
        <v>12173.12472767</v>
      </c>
      <c r="CK184" s="42">
        <f t="shared" si="214"/>
        <v>0</v>
      </c>
      <c r="CL184" s="42">
        <f t="shared" si="214"/>
        <v>0</v>
      </c>
      <c r="CM184" s="42">
        <f t="shared" si="214"/>
        <v>12496.416739120001</v>
      </c>
      <c r="CN184" s="42">
        <f t="shared" si="214"/>
        <v>0</v>
      </c>
      <c r="CO184" s="42">
        <f t="shared" si="214"/>
        <v>0</v>
      </c>
      <c r="CP184" s="42">
        <f t="shared" si="214"/>
        <v>12505.08749883</v>
      </c>
      <c r="CQ184" s="42">
        <f t="shared" si="214"/>
        <v>11946.010803220001</v>
      </c>
      <c r="CR184" s="42">
        <f t="shared" si="214"/>
        <v>0</v>
      </c>
      <c r="CS184" s="42">
        <f t="shared" si="214"/>
        <v>0</v>
      </c>
      <c r="CT184" s="42">
        <f t="shared" si="214"/>
        <v>0</v>
      </c>
      <c r="CU184" s="42">
        <f t="shared" si="214"/>
        <v>0</v>
      </c>
      <c r="CV184" s="42">
        <f t="shared" si="214"/>
        <v>0</v>
      </c>
      <c r="CW184" s="42">
        <f t="shared" si="214"/>
        <v>0</v>
      </c>
      <c r="CX184" s="42">
        <f t="shared" si="214"/>
        <v>11781.857748349999</v>
      </c>
      <c r="CY184" s="42">
        <f t="shared" si="214"/>
        <v>0</v>
      </c>
      <c r="CZ184" s="42">
        <f t="shared" si="214"/>
        <v>11981.10422994</v>
      </c>
      <c r="DA184" s="42">
        <f t="shared" si="214"/>
        <v>0</v>
      </c>
      <c r="DB184" s="42">
        <f t="shared" si="214"/>
        <v>0</v>
      </c>
      <c r="DC184" s="42">
        <f t="shared" si="214"/>
        <v>0</v>
      </c>
      <c r="DD184" s="42">
        <f t="shared" si="214"/>
        <v>0</v>
      </c>
      <c r="DE184" s="42">
        <f t="shared" si="214"/>
        <v>0</v>
      </c>
      <c r="DF184" s="42">
        <f t="shared" si="214"/>
        <v>11900.849193399999</v>
      </c>
      <c r="DG184" s="42">
        <f t="shared" si="214"/>
        <v>0</v>
      </c>
      <c r="DH184" s="42">
        <f t="shared" si="214"/>
        <v>11754.79740168</v>
      </c>
      <c r="DI184" s="42">
        <f t="shared" si="214"/>
        <v>11877.42551488</v>
      </c>
      <c r="DJ184" s="42">
        <f t="shared" si="214"/>
        <v>11912.627326080001</v>
      </c>
      <c r="DK184" s="42">
        <f t="shared" si="214"/>
        <v>11801.08073842</v>
      </c>
      <c r="DL184" s="42">
        <f t="shared" si="214"/>
        <v>12616.010086419999</v>
      </c>
      <c r="DM184" s="42">
        <f t="shared" si="214"/>
        <v>0</v>
      </c>
      <c r="DN184" s="42">
        <f t="shared" si="214"/>
        <v>12207.865641709999</v>
      </c>
      <c r="DO184" s="42">
        <f t="shared" si="214"/>
        <v>12303.4397219</v>
      </c>
      <c r="DP184" s="42">
        <f t="shared" si="214"/>
        <v>0</v>
      </c>
      <c r="DQ184" s="42">
        <f t="shared" si="214"/>
        <v>0</v>
      </c>
      <c r="DR184" s="42">
        <f t="shared" si="214"/>
        <v>11814.692989339999</v>
      </c>
      <c r="DS184" s="42">
        <f t="shared" si="214"/>
        <v>11685.35450786</v>
      </c>
      <c r="DT184" s="42">
        <f t="shared" si="214"/>
        <v>0</v>
      </c>
      <c r="DU184" s="42">
        <f t="shared" si="214"/>
        <v>0</v>
      </c>
      <c r="DV184" s="42">
        <f t="shared" si="214"/>
        <v>0</v>
      </c>
      <c r="DW184" s="42">
        <f t="shared" si="214"/>
        <v>0</v>
      </c>
      <c r="DX184" s="42">
        <f t="shared" si="214"/>
        <v>0</v>
      </c>
      <c r="DY184" s="42">
        <f t="shared" si="214"/>
        <v>0</v>
      </c>
      <c r="DZ184" s="42">
        <f t="shared" si="214"/>
        <v>0</v>
      </c>
      <c r="EA184" s="42">
        <f t="shared" ref="EA184:FX184" si="215">ROUND(IF((OR(EA178=1,EA179=1))=TRUE(),0,EA180*EA182),8)</f>
        <v>0</v>
      </c>
      <c r="EB184" s="42">
        <f t="shared" si="215"/>
        <v>11551.503864050001</v>
      </c>
      <c r="EC184" s="42">
        <f t="shared" si="215"/>
        <v>0</v>
      </c>
      <c r="ED184" s="42">
        <f t="shared" si="215"/>
        <v>0</v>
      </c>
      <c r="EE184" s="42">
        <f t="shared" si="215"/>
        <v>0</v>
      </c>
      <c r="EF184" s="42">
        <f t="shared" si="215"/>
        <v>11718.663273349999</v>
      </c>
      <c r="EG184" s="42">
        <f t="shared" si="215"/>
        <v>0</v>
      </c>
      <c r="EH184" s="42">
        <f t="shared" si="215"/>
        <v>0</v>
      </c>
      <c r="EI184" s="42">
        <f t="shared" si="215"/>
        <v>12181.908080970001</v>
      </c>
      <c r="EJ184" s="42">
        <f t="shared" si="215"/>
        <v>12063.347017079999</v>
      </c>
      <c r="EK184" s="42">
        <f t="shared" si="215"/>
        <v>0</v>
      </c>
      <c r="EL184" s="42">
        <f t="shared" si="215"/>
        <v>11434.96422362</v>
      </c>
      <c r="EM184" s="42">
        <f t="shared" si="215"/>
        <v>0</v>
      </c>
      <c r="EN184" s="42">
        <f t="shared" si="215"/>
        <v>11611.66146859</v>
      </c>
      <c r="EO184" s="42">
        <f t="shared" si="215"/>
        <v>0</v>
      </c>
      <c r="EP184" s="42">
        <f t="shared" si="215"/>
        <v>0</v>
      </c>
      <c r="EQ184" s="42">
        <f t="shared" si="215"/>
        <v>0</v>
      </c>
      <c r="ER184" s="42">
        <f t="shared" si="215"/>
        <v>0</v>
      </c>
      <c r="ES184" s="42">
        <f t="shared" si="215"/>
        <v>0</v>
      </c>
      <c r="ET184" s="42">
        <f t="shared" si="215"/>
        <v>0</v>
      </c>
      <c r="EU184" s="42">
        <f t="shared" si="215"/>
        <v>11325.02656699</v>
      </c>
      <c r="EV184" s="42">
        <f t="shared" si="215"/>
        <v>0</v>
      </c>
      <c r="EW184" s="42">
        <f t="shared" si="215"/>
        <v>0</v>
      </c>
      <c r="EX184" s="42">
        <f t="shared" si="215"/>
        <v>0</v>
      </c>
      <c r="EY184" s="42">
        <f t="shared" si="215"/>
        <v>11550.91143229</v>
      </c>
      <c r="EZ184" s="42">
        <f t="shared" si="215"/>
        <v>0</v>
      </c>
      <c r="FA184" s="42">
        <f t="shared" si="215"/>
        <v>0</v>
      </c>
      <c r="FB184" s="42">
        <f t="shared" si="215"/>
        <v>0</v>
      </c>
      <c r="FC184" s="42">
        <f t="shared" si="215"/>
        <v>0</v>
      </c>
      <c r="FD184" s="42">
        <f t="shared" si="215"/>
        <v>0</v>
      </c>
      <c r="FE184" s="42">
        <f t="shared" si="215"/>
        <v>0</v>
      </c>
      <c r="FF184" s="42">
        <f t="shared" si="215"/>
        <v>0</v>
      </c>
      <c r="FG184" s="42">
        <f t="shared" si="215"/>
        <v>0</v>
      </c>
      <c r="FH184" s="42">
        <f t="shared" si="215"/>
        <v>0</v>
      </c>
      <c r="FI184" s="42">
        <f t="shared" si="215"/>
        <v>12116.04818919</v>
      </c>
      <c r="FJ184" s="42">
        <f t="shared" si="215"/>
        <v>0</v>
      </c>
      <c r="FK184" s="42">
        <f t="shared" si="215"/>
        <v>12223.89286756</v>
      </c>
      <c r="FL184" s="42">
        <f t="shared" si="215"/>
        <v>0</v>
      </c>
      <c r="FM184" s="42">
        <f t="shared" si="215"/>
        <v>0</v>
      </c>
      <c r="FN184" s="42">
        <f t="shared" si="215"/>
        <v>12270.91385024</v>
      </c>
      <c r="FO184" s="42">
        <f t="shared" si="215"/>
        <v>12087.156881139999</v>
      </c>
      <c r="FP184" s="42">
        <f t="shared" si="215"/>
        <v>12393.483035949999</v>
      </c>
      <c r="FQ184" s="42">
        <f t="shared" si="215"/>
        <v>12001.5362859</v>
      </c>
      <c r="FR184" s="42">
        <f t="shared" si="215"/>
        <v>0</v>
      </c>
      <c r="FS184" s="42">
        <f t="shared" si="215"/>
        <v>0</v>
      </c>
      <c r="FT184" s="42">
        <f t="shared" si="215"/>
        <v>0</v>
      </c>
      <c r="FU184" s="42">
        <f t="shared" si="215"/>
        <v>12238.393239970001</v>
      </c>
      <c r="FV184" s="42">
        <f t="shared" si="215"/>
        <v>11814.692989339999</v>
      </c>
      <c r="FW184" s="42">
        <f t="shared" si="215"/>
        <v>0</v>
      </c>
      <c r="FX184" s="42">
        <f t="shared" si="215"/>
        <v>0</v>
      </c>
      <c r="FY184" s="11"/>
      <c r="FZ184" s="42"/>
      <c r="GA184" s="7"/>
      <c r="GB184" s="42"/>
      <c r="GC184" s="42"/>
      <c r="GD184" s="42"/>
      <c r="GE184" s="42"/>
      <c r="GF184" s="42"/>
      <c r="GG184" s="7"/>
      <c r="GH184" s="42"/>
      <c r="GI184" s="42"/>
      <c r="GJ184" s="42"/>
      <c r="GK184" s="42"/>
      <c r="GL184" s="42"/>
      <c r="GM184" s="42"/>
    </row>
    <row r="185" spans="1:217" x14ac:dyDescent="0.35">
      <c r="A185" s="7"/>
      <c r="B185" s="7" t="s">
        <v>705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</row>
    <row r="186" spans="1:217" x14ac:dyDescent="0.35">
      <c r="A186" s="6" t="s">
        <v>706</v>
      </c>
      <c r="B186" s="7" t="s">
        <v>707</v>
      </c>
      <c r="C186" s="7">
        <f t="shared" ref="C186:BN186" si="216">ROUND(IF((OR(C178=1,C179=1))=TRUE(),0,(C184*459)+(C41*C184*C133)),2)</f>
        <v>13556988.779999999</v>
      </c>
      <c r="D186" s="7">
        <f t="shared" si="216"/>
        <v>35597146.350000001</v>
      </c>
      <c r="E186" s="7">
        <f t="shared" si="216"/>
        <v>12946030.699999999</v>
      </c>
      <c r="F186" s="7">
        <f t="shared" si="216"/>
        <v>23829692.920000002</v>
      </c>
      <c r="G186" s="7">
        <f t="shared" si="216"/>
        <v>0</v>
      </c>
      <c r="H186" s="7">
        <f t="shared" si="216"/>
        <v>0</v>
      </c>
      <c r="I186" s="7">
        <f t="shared" si="216"/>
        <v>15227996.49</v>
      </c>
      <c r="J186" s="7">
        <f t="shared" si="216"/>
        <v>7530855.9500000002</v>
      </c>
      <c r="K186" s="7">
        <f t="shared" si="216"/>
        <v>0</v>
      </c>
      <c r="L186" s="7">
        <f t="shared" si="216"/>
        <v>8060171.71</v>
      </c>
      <c r="M186" s="7">
        <f t="shared" si="216"/>
        <v>7070789</v>
      </c>
      <c r="N186" s="7">
        <f t="shared" si="216"/>
        <v>0</v>
      </c>
      <c r="O186" s="7">
        <f t="shared" si="216"/>
        <v>0</v>
      </c>
      <c r="P186" s="7">
        <f t="shared" si="216"/>
        <v>0</v>
      </c>
      <c r="Q186" s="7">
        <f t="shared" si="216"/>
        <v>53956900.659999996</v>
      </c>
      <c r="R186" s="7">
        <f t="shared" si="216"/>
        <v>11033001.699999999</v>
      </c>
      <c r="S186" s="7">
        <f t="shared" si="216"/>
        <v>7009102.1799999997</v>
      </c>
      <c r="T186" s="7">
        <f t="shared" si="216"/>
        <v>0</v>
      </c>
      <c r="U186" s="7">
        <f t="shared" si="216"/>
        <v>0</v>
      </c>
      <c r="V186" s="7">
        <f t="shared" si="216"/>
        <v>0</v>
      </c>
      <c r="W186" s="7">
        <f t="shared" si="216"/>
        <v>0</v>
      </c>
      <c r="X186" s="7">
        <f t="shared" si="216"/>
        <v>0</v>
      </c>
      <c r="Y186" s="7">
        <f t="shared" si="216"/>
        <v>6165217.3899999997</v>
      </c>
      <c r="Z186" s="7">
        <f t="shared" si="216"/>
        <v>0</v>
      </c>
      <c r="AA186" s="7">
        <f t="shared" si="216"/>
        <v>0</v>
      </c>
      <c r="AB186" s="7">
        <f t="shared" si="216"/>
        <v>0</v>
      </c>
      <c r="AC186" s="7">
        <f t="shared" si="216"/>
        <v>0</v>
      </c>
      <c r="AD186" s="7">
        <f t="shared" si="216"/>
        <v>0</v>
      </c>
      <c r="AE186" s="7">
        <f t="shared" si="216"/>
        <v>0</v>
      </c>
      <c r="AF186" s="7">
        <f t="shared" si="216"/>
        <v>0</v>
      </c>
      <c r="AG186" s="7">
        <f t="shared" si="216"/>
        <v>0</v>
      </c>
      <c r="AH186" s="7">
        <f t="shared" si="216"/>
        <v>6164959.8399999999</v>
      </c>
      <c r="AI186" s="7">
        <f t="shared" si="216"/>
        <v>0</v>
      </c>
      <c r="AJ186" s="7">
        <f t="shared" si="216"/>
        <v>0</v>
      </c>
      <c r="AK186" s="7">
        <f t="shared" si="216"/>
        <v>0</v>
      </c>
      <c r="AL186" s="7">
        <f t="shared" si="216"/>
        <v>0</v>
      </c>
      <c r="AM186" s="7">
        <f t="shared" si="216"/>
        <v>0</v>
      </c>
      <c r="AN186" s="7">
        <f t="shared" si="216"/>
        <v>0</v>
      </c>
      <c r="AO186" s="7">
        <f t="shared" si="216"/>
        <v>9601725.9100000001</v>
      </c>
      <c r="AP186" s="7">
        <f t="shared" si="216"/>
        <v>86971735.010000005</v>
      </c>
      <c r="AQ186" s="7">
        <f t="shared" si="216"/>
        <v>0</v>
      </c>
      <c r="AR186" s="7">
        <f t="shared" si="216"/>
        <v>0</v>
      </c>
      <c r="AS186" s="7">
        <f t="shared" si="216"/>
        <v>0</v>
      </c>
      <c r="AT186" s="7">
        <f t="shared" si="216"/>
        <v>0</v>
      </c>
      <c r="AU186" s="7">
        <f t="shared" si="216"/>
        <v>0</v>
      </c>
      <c r="AV186" s="7">
        <f t="shared" si="216"/>
        <v>0</v>
      </c>
      <c r="AW186" s="7">
        <f t="shared" si="216"/>
        <v>0</v>
      </c>
      <c r="AX186" s="7">
        <f t="shared" si="216"/>
        <v>0</v>
      </c>
      <c r="AY186" s="7">
        <f t="shared" si="216"/>
        <v>0</v>
      </c>
      <c r="AZ186" s="7">
        <f t="shared" si="216"/>
        <v>18689938.449999999</v>
      </c>
      <c r="BA186" s="7">
        <f t="shared" si="216"/>
        <v>12626069.27</v>
      </c>
      <c r="BB186" s="7">
        <f t="shared" si="216"/>
        <v>11397420.789999999</v>
      </c>
      <c r="BC186" s="7">
        <f t="shared" si="216"/>
        <v>29133936.620000001</v>
      </c>
      <c r="BD186" s="7">
        <f t="shared" si="216"/>
        <v>0</v>
      </c>
      <c r="BE186" s="7">
        <f t="shared" si="216"/>
        <v>0</v>
      </c>
      <c r="BF186" s="7">
        <f t="shared" si="216"/>
        <v>0</v>
      </c>
      <c r="BG186" s="7">
        <f t="shared" si="216"/>
        <v>6469751.3300000001</v>
      </c>
      <c r="BH186" s="7">
        <f t="shared" si="216"/>
        <v>0</v>
      </c>
      <c r="BI186" s="7">
        <f t="shared" si="216"/>
        <v>0</v>
      </c>
      <c r="BJ186" s="7">
        <f t="shared" si="216"/>
        <v>0</v>
      </c>
      <c r="BK186" s="7">
        <f t="shared" si="216"/>
        <v>25032664.149999999</v>
      </c>
      <c r="BL186" s="7">
        <f t="shared" si="216"/>
        <v>0</v>
      </c>
      <c r="BM186" s="7">
        <f t="shared" si="216"/>
        <v>0</v>
      </c>
      <c r="BN186" s="7">
        <f t="shared" si="216"/>
        <v>8297997.6200000001</v>
      </c>
      <c r="BO186" s="7">
        <f t="shared" ref="BO186:DZ186" si="217">ROUND(IF((OR(BO178=1,BO179=1))=TRUE(),0,(BO184*459)+(BO41*BO184*BO133)),2)</f>
        <v>6416476.4100000001</v>
      </c>
      <c r="BP186" s="7">
        <f t="shared" si="217"/>
        <v>0</v>
      </c>
      <c r="BQ186" s="7">
        <f t="shared" si="217"/>
        <v>11050793.57</v>
      </c>
      <c r="BR186" s="7">
        <f t="shared" si="217"/>
        <v>0</v>
      </c>
      <c r="BS186" s="7">
        <f t="shared" si="217"/>
        <v>6858806.2999999998</v>
      </c>
      <c r="BT186" s="7">
        <f t="shared" si="217"/>
        <v>0</v>
      </c>
      <c r="BU186" s="7">
        <f t="shared" si="217"/>
        <v>0</v>
      </c>
      <c r="BV186" s="7">
        <f t="shared" si="217"/>
        <v>0</v>
      </c>
      <c r="BW186" s="7">
        <f t="shared" si="217"/>
        <v>0</v>
      </c>
      <c r="BX186" s="7">
        <f t="shared" si="217"/>
        <v>0</v>
      </c>
      <c r="BY186" s="7">
        <f t="shared" si="217"/>
        <v>5677317.4100000001</v>
      </c>
      <c r="BZ186" s="7">
        <f t="shared" si="217"/>
        <v>0</v>
      </c>
      <c r="CA186" s="7">
        <f t="shared" si="217"/>
        <v>0</v>
      </c>
      <c r="CB186" s="7">
        <f t="shared" si="217"/>
        <v>0</v>
      </c>
      <c r="CC186" s="7">
        <f t="shared" si="217"/>
        <v>0</v>
      </c>
      <c r="CD186" s="7">
        <f t="shared" si="217"/>
        <v>0</v>
      </c>
      <c r="CE186" s="7">
        <f t="shared" si="217"/>
        <v>0</v>
      </c>
      <c r="CF186" s="7">
        <f t="shared" si="217"/>
        <v>0</v>
      </c>
      <c r="CG186" s="7">
        <f t="shared" si="217"/>
        <v>0</v>
      </c>
      <c r="CH186" s="7">
        <f t="shared" si="217"/>
        <v>0</v>
      </c>
      <c r="CI186" s="7">
        <f t="shared" si="217"/>
        <v>5768343.0700000003</v>
      </c>
      <c r="CJ186" s="7">
        <f t="shared" si="217"/>
        <v>6268477.54</v>
      </c>
      <c r="CK186" s="7">
        <f t="shared" si="217"/>
        <v>0</v>
      </c>
      <c r="CL186" s="7">
        <f t="shared" si="217"/>
        <v>0</v>
      </c>
      <c r="CM186" s="7">
        <f t="shared" si="217"/>
        <v>6364175.1200000001</v>
      </c>
      <c r="CN186" s="7">
        <f t="shared" si="217"/>
        <v>0</v>
      </c>
      <c r="CO186" s="7">
        <f t="shared" si="217"/>
        <v>0</v>
      </c>
      <c r="CP186" s="7">
        <f t="shared" si="217"/>
        <v>6456976.9199999999</v>
      </c>
      <c r="CQ186" s="7">
        <f t="shared" si="217"/>
        <v>6383757.04</v>
      </c>
      <c r="CR186" s="7">
        <f t="shared" si="217"/>
        <v>0</v>
      </c>
      <c r="CS186" s="7">
        <f t="shared" si="217"/>
        <v>0</v>
      </c>
      <c r="CT186" s="7">
        <f t="shared" si="217"/>
        <v>0</v>
      </c>
      <c r="CU186" s="7">
        <f t="shared" si="217"/>
        <v>0</v>
      </c>
      <c r="CV186" s="7">
        <f t="shared" si="217"/>
        <v>0</v>
      </c>
      <c r="CW186" s="7">
        <f t="shared" si="217"/>
        <v>0</v>
      </c>
      <c r="CX186" s="7">
        <f t="shared" si="217"/>
        <v>5752279.9699999997</v>
      </c>
      <c r="CY186" s="7">
        <f t="shared" si="217"/>
        <v>0</v>
      </c>
      <c r="CZ186" s="7">
        <f t="shared" si="217"/>
        <v>7068324.3300000001</v>
      </c>
      <c r="DA186" s="7">
        <f t="shared" si="217"/>
        <v>0</v>
      </c>
      <c r="DB186" s="7">
        <f t="shared" si="217"/>
        <v>0</v>
      </c>
      <c r="DC186" s="7">
        <f t="shared" si="217"/>
        <v>0</v>
      </c>
      <c r="DD186" s="7">
        <f t="shared" si="217"/>
        <v>0</v>
      </c>
      <c r="DE186" s="7">
        <f t="shared" si="217"/>
        <v>0</v>
      </c>
      <c r="DF186" s="7">
        <f t="shared" si="217"/>
        <v>21138193.129999999</v>
      </c>
      <c r="DG186" s="7">
        <f t="shared" si="217"/>
        <v>0</v>
      </c>
      <c r="DH186" s="7">
        <f t="shared" si="217"/>
        <v>6934813.2599999998</v>
      </c>
      <c r="DI186" s="7">
        <f t="shared" si="217"/>
        <v>7709256.8200000003</v>
      </c>
      <c r="DJ186" s="7">
        <f t="shared" si="217"/>
        <v>5925912.6399999997</v>
      </c>
      <c r="DK186" s="7">
        <f t="shared" si="217"/>
        <v>5817319.1500000004</v>
      </c>
      <c r="DL186" s="7">
        <f t="shared" si="217"/>
        <v>11087050.59</v>
      </c>
      <c r="DM186" s="7">
        <f t="shared" si="217"/>
        <v>0</v>
      </c>
      <c r="DN186" s="7">
        <f t="shared" si="217"/>
        <v>6915707.0499999998</v>
      </c>
      <c r="DO186" s="7">
        <f t="shared" si="217"/>
        <v>8929049.1300000008</v>
      </c>
      <c r="DP186" s="7">
        <f t="shared" si="217"/>
        <v>0</v>
      </c>
      <c r="DQ186" s="7">
        <f t="shared" si="217"/>
        <v>0</v>
      </c>
      <c r="DR186" s="7">
        <f t="shared" si="217"/>
        <v>6935697.3700000001</v>
      </c>
      <c r="DS186" s="7">
        <f t="shared" si="217"/>
        <v>6041561.9900000002</v>
      </c>
      <c r="DT186" s="7">
        <f t="shared" si="217"/>
        <v>0</v>
      </c>
      <c r="DU186" s="7">
        <f t="shared" si="217"/>
        <v>0</v>
      </c>
      <c r="DV186" s="7">
        <f t="shared" si="217"/>
        <v>0</v>
      </c>
      <c r="DW186" s="7">
        <f t="shared" si="217"/>
        <v>0</v>
      </c>
      <c r="DX186" s="7">
        <f t="shared" si="217"/>
        <v>0</v>
      </c>
      <c r="DY186" s="7">
        <f t="shared" si="217"/>
        <v>0</v>
      </c>
      <c r="DZ186" s="7">
        <f t="shared" si="217"/>
        <v>0</v>
      </c>
      <c r="EA186" s="7">
        <f t="shared" ref="EA186:FX186" si="218">ROUND(IF((OR(EA178=1,EA179=1))=TRUE(),0,(EA184*459)+(EA41*EA184*EA133)),2)</f>
        <v>0</v>
      </c>
      <c r="EB186" s="7">
        <f t="shared" si="218"/>
        <v>5807541.6699999999</v>
      </c>
      <c r="EC186" s="7">
        <f t="shared" si="218"/>
        <v>0</v>
      </c>
      <c r="ED186" s="7">
        <f t="shared" si="218"/>
        <v>0</v>
      </c>
      <c r="EE186" s="7">
        <f t="shared" si="218"/>
        <v>0</v>
      </c>
      <c r="EF186" s="7">
        <f t="shared" si="218"/>
        <v>6846699.3300000001</v>
      </c>
      <c r="EG186" s="7">
        <f t="shared" si="218"/>
        <v>0</v>
      </c>
      <c r="EH186" s="7">
        <f t="shared" si="218"/>
        <v>0</v>
      </c>
      <c r="EI186" s="7">
        <f t="shared" si="218"/>
        <v>22781435.030000001</v>
      </c>
      <c r="EJ186" s="7">
        <f t="shared" si="218"/>
        <v>13688665.890000001</v>
      </c>
      <c r="EK186" s="7">
        <f t="shared" si="218"/>
        <v>0</v>
      </c>
      <c r="EL186" s="7">
        <f t="shared" si="218"/>
        <v>5583738.7699999996</v>
      </c>
      <c r="EM186" s="7">
        <f t="shared" si="218"/>
        <v>0</v>
      </c>
      <c r="EN186" s="7">
        <f t="shared" si="218"/>
        <v>6305689.54</v>
      </c>
      <c r="EO186" s="7">
        <f t="shared" si="218"/>
        <v>0</v>
      </c>
      <c r="EP186" s="7">
        <f t="shared" si="218"/>
        <v>0</v>
      </c>
      <c r="EQ186" s="7">
        <f t="shared" si="218"/>
        <v>0</v>
      </c>
      <c r="ER186" s="7">
        <f t="shared" si="218"/>
        <v>0</v>
      </c>
      <c r="ES186" s="7">
        <f t="shared" si="218"/>
        <v>0</v>
      </c>
      <c r="ET186" s="7">
        <f t="shared" si="218"/>
        <v>0</v>
      </c>
      <c r="EU186" s="7">
        <f t="shared" si="218"/>
        <v>5914653.6699999999</v>
      </c>
      <c r="EV186" s="7">
        <f t="shared" si="218"/>
        <v>0</v>
      </c>
      <c r="EW186" s="7">
        <f t="shared" si="218"/>
        <v>0</v>
      </c>
      <c r="EX186" s="7">
        <f t="shared" si="218"/>
        <v>0</v>
      </c>
      <c r="EY186" s="7">
        <f t="shared" si="218"/>
        <v>6076010.4299999997</v>
      </c>
      <c r="EZ186" s="7">
        <f t="shared" si="218"/>
        <v>0</v>
      </c>
      <c r="FA186" s="7">
        <f t="shared" si="218"/>
        <v>0</v>
      </c>
      <c r="FB186" s="7">
        <f t="shared" si="218"/>
        <v>0</v>
      </c>
      <c r="FC186" s="7">
        <f t="shared" si="218"/>
        <v>0</v>
      </c>
      <c r="FD186" s="7">
        <f t="shared" si="218"/>
        <v>0</v>
      </c>
      <c r="FE186" s="7">
        <f t="shared" si="218"/>
        <v>0</v>
      </c>
      <c r="FF186" s="7">
        <f t="shared" si="218"/>
        <v>0</v>
      </c>
      <c r="FG186" s="7">
        <f t="shared" si="218"/>
        <v>0</v>
      </c>
      <c r="FH186" s="7">
        <f t="shared" si="218"/>
        <v>0</v>
      </c>
      <c r="FI186" s="7">
        <f t="shared" si="218"/>
        <v>6904548.1500000004</v>
      </c>
      <c r="FJ186" s="7">
        <f t="shared" si="218"/>
        <v>0</v>
      </c>
      <c r="FK186" s="7">
        <f t="shared" si="218"/>
        <v>7754593.1600000001</v>
      </c>
      <c r="FL186" s="7">
        <f t="shared" si="218"/>
        <v>0</v>
      </c>
      <c r="FM186" s="7">
        <f t="shared" si="218"/>
        <v>0</v>
      </c>
      <c r="FN186" s="7">
        <f t="shared" si="218"/>
        <v>30000322.850000001</v>
      </c>
      <c r="FO186" s="7">
        <f t="shared" si="218"/>
        <v>6407982.0499999998</v>
      </c>
      <c r="FP186" s="7">
        <f t="shared" si="218"/>
        <v>7632253.8700000001</v>
      </c>
      <c r="FQ186" s="7">
        <f t="shared" si="218"/>
        <v>6181127.2300000004</v>
      </c>
      <c r="FR186" s="7">
        <f t="shared" si="218"/>
        <v>0</v>
      </c>
      <c r="FS186" s="7">
        <f t="shared" si="218"/>
        <v>0</v>
      </c>
      <c r="FT186" s="7">
        <f t="shared" si="218"/>
        <v>0</v>
      </c>
      <c r="FU186" s="7">
        <f t="shared" si="218"/>
        <v>6435142.9800000004</v>
      </c>
      <c r="FV186" s="7">
        <f t="shared" si="218"/>
        <v>6102052.6399999997</v>
      </c>
      <c r="FW186" s="7">
        <f t="shared" si="218"/>
        <v>0</v>
      </c>
      <c r="FX186" s="7">
        <f t="shared" si="218"/>
        <v>0</v>
      </c>
      <c r="FY186" s="42"/>
      <c r="FZ186" s="79"/>
      <c r="GA186" s="7"/>
      <c r="GB186" s="42"/>
      <c r="GC186" s="42"/>
      <c r="GD186" s="42"/>
      <c r="GE186" s="42"/>
      <c r="GF186" s="42"/>
      <c r="GG186" s="7"/>
      <c r="GH186" s="42"/>
      <c r="GI186" s="42"/>
      <c r="GJ186" s="42"/>
      <c r="GK186" s="42"/>
      <c r="GL186" s="42"/>
      <c r="GM186" s="42"/>
    </row>
    <row r="187" spans="1:217" x14ac:dyDescent="0.35">
      <c r="A187" s="7"/>
      <c r="B187" s="7" t="s">
        <v>708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</row>
    <row r="188" spans="1:217" x14ac:dyDescent="0.35">
      <c r="A188" s="6" t="s">
        <v>709</v>
      </c>
      <c r="B188" s="7" t="s">
        <v>710</v>
      </c>
      <c r="C188" s="18">
        <f t="shared" ref="C188:BN188" si="219">IF((OR(C178=1,C179=1))=TRUE(),0,C94)</f>
        <v>6387</v>
      </c>
      <c r="D188" s="18">
        <f t="shared" si="219"/>
        <v>38741.200000000004</v>
      </c>
      <c r="E188" s="18">
        <f t="shared" si="219"/>
        <v>6031.66</v>
      </c>
      <c r="F188" s="18">
        <f t="shared" si="219"/>
        <v>21913.3</v>
      </c>
      <c r="G188" s="18">
        <f t="shared" si="219"/>
        <v>0</v>
      </c>
      <c r="H188" s="18">
        <f t="shared" si="219"/>
        <v>0</v>
      </c>
      <c r="I188" s="18">
        <f t="shared" si="219"/>
        <v>8309.48</v>
      </c>
      <c r="J188" s="18">
        <f t="shared" si="219"/>
        <v>2101.4</v>
      </c>
      <c r="K188" s="18">
        <f t="shared" si="219"/>
        <v>0</v>
      </c>
      <c r="L188" s="18">
        <f t="shared" si="219"/>
        <v>2169.1</v>
      </c>
      <c r="M188" s="18">
        <f t="shared" si="219"/>
        <v>1002.8</v>
      </c>
      <c r="N188" s="18">
        <f t="shared" si="219"/>
        <v>0</v>
      </c>
      <c r="O188" s="18">
        <f t="shared" si="219"/>
        <v>0</v>
      </c>
      <c r="P188" s="18">
        <f t="shared" si="219"/>
        <v>0</v>
      </c>
      <c r="Q188" s="18">
        <f t="shared" si="219"/>
        <v>37757.26</v>
      </c>
      <c r="R188" s="18">
        <f t="shared" si="219"/>
        <v>505</v>
      </c>
      <c r="S188" s="18">
        <f t="shared" si="219"/>
        <v>1600.3</v>
      </c>
      <c r="T188" s="18">
        <f t="shared" si="219"/>
        <v>0</v>
      </c>
      <c r="U188" s="18">
        <f t="shared" si="219"/>
        <v>0</v>
      </c>
      <c r="V188" s="18">
        <f t="shared" si="219"/>
        <v>0</v>
      </c>
      <c r="W188" s="18">
        <f t="shared" si="219"/>
        <v>0</v>
      </c>
      <c r="X188" s="18">
        <f t="shared" si="219"/>
        <v>0</v>
      </c>
      <c r="Y188" s="18">
        <f t="shared" si="219"/>
        <v>436.7</v>
      </c>
      <c r="Z188" s="18">
        <f t="shared" si="219"/>
        <v>0</v>
      </c>
      <c r="AA188" s="18">
        <f t="shared" si="219"/>
        <v>0</v>
      </c>
      <c r="AB188" s="18">
        <f t="shared" si="219"/>
        <v>0</v>
      </c>
      <c r="AC188" s="18">
        <f t="shared" si="219"/>
        <v>0</v>
      </c>
      <c r="AD188" s="18">
        <f t="shared" si="219"/>
        <v>0</v>
      </c>
      <c r="AE188" s="18">
        <f t="shared" si="219"/>
        <v>0</v>
      </c>
      <c r="AF188" s="18">
        <f t="shared" si="219"/>
        <v>0</v>
      </c>
      <c r="AG188" s="18">
        <f t="shared" si="219"/>
        <v>0</v>
      </c>
      <c r="AH188" s="18">
        <f t="shared" si="219"/>
        <v>977.5</v>
      </c>
      <c r="AI188" s="18">
        <f t="shared" si="219"/>
        <v>0</v>
      </c>
      <c r="AJ188" s="18">
        <f t="shared" si="219"/>
        <v>0</v>
      </c>
      <c r="AK188" s="18">
        <f t="shared" si="219"/>
        <v>0</v>
      </c>
      <c r="AL188" s="18">
        <f t="shared" si="219"/>
        <v>0</v>
      </c>
      <c r="AM188" s="18">
        <f t="shared" si="219"/>
        <v>0</v>
      </c>
      <c r="AN188" s="18">
        <f t="shared" si="219"/>
        <v>0</v>
      </c>
      <c r="AO188" s="18">
        <f t="shared" si="219"/>
        <v>4244.8600000000006</v>
      </c>
      <c r="AP188" s="18">
        <f t="shared" si="219"/>
        <v>83062.98</v>
      </c>
      <c r="AQ188" s="18">
        <f t="shared" si="219"/>
        <v>0</v>
      </c>
      <c r="AR188" s="18">
        <f t="shared" si="219"/>
        <v>0</v>
      </c>
      <c r="AS188" s="18">
        <f t="shared" si="219"/>
        <v>0</v>
      </c>
      <c r="AT188" s="18">
        <f t="shared" si="219"/>
        <v>0</v>
      </c>
      <c r="AU188" s="18">
        <f t="shared" si="219"/>
        <v>0</v>
      </c>
      <c r="AV188" s="18">
        <f t="shared" si="219"/>
        <v>0</v>
      </c>
      <c r="AW188" s="18">
        <f t="shared" si="219"/>
        <v>0</v>
      </c>
      <c r="AX188" s="18">
        <f t="shared" si="219"/>
        <v>0</v>
      </c>
      <c r="AY188" s="18">
        <f t="shared" si="219"/>
        <v>0</v>
      </c>
      <c r="AZ188" s="18">
        <f t="shared" si="219"/>
        <v>12262.039999999999</v>
      </c>
      <c r="BA188" s="18">
        <f t="shared" si="219"/>
        <v>8927.2999999999993</v>
      </c>
      <c r="BB188" s="18">
        <f t="shared" si="219"/>
        <v>7555.48</v>
      </c>
      <c r="BC188" s="18">
        <f t="shared" si="219"/>
        <v>25280.82</v>
      </c>
      <c r="BD188" s="18">
        <f t="shared" si="219"/>
        <v>0</v>
      </c>
      <c r="BE188" s="18">
        <f t="shared" si="219"/>
        <v>0</v>
      </c>
      <c r="BF188" s="18">
        <f t="shared" si="219"/>
        <v>0</v>
      </c>
      <c r="BG188" s="18">
        <f t="shared" si="219"/>
        <v>899.7</v>
      </c>
      <c r="BH188" s="18">
        <f t="shared" si="219"/>
        <v>0</v>
      </c>
      <c r="BI188" s="18">
        <f t="shared" si="219"/>
        <v>0</v>
      </c>
      <c r="BJ188" s="18">
        <f t="shared" si="219"/>
        <v>0</v>
      </c>
      <c r="BK188" s="18">
        <f t="shared" si="219"/>
        <v>20326.400000000001</v>
      </c>
      <c r="BL188" s="18">
        <f t="shared" si="219"/>
        <v>0</v>
      </c>
      <c r="BM188" s="18">
        <f t="shared" si="219"/>
        <v>0</v>
      </c>
      <c r="BN188" s="18">
        <f t="shared" si="219"/>
        <v>3147.58</v>
      </c>
      <c r="BO188" s="18">
        <f t="shared" ref="BO188:DZ188" si="220">IF((OR(BO178=1,BO179=1))=TRUE(),0,BO94)</f>
        <v>1284.7</v>
      </c>
      <c r="BP188" s="18">
        <f t="shared" si="220"/>
        <v>0</v>
      </c>
      <c r="BQ188" s="18">
        <f t="shared" si="220"/>
        <v>5969.1</v>
      </c>
      <c r="BR188" s="18">
        <f t="shared" si="220"/>
        <v>0</v>
      </c>
      <c r="BS188" s="18">
        <f t="shared" si="220"/>
        <v>1116.0999999999999</v>
      </c>
      <c r="BT188" s="18">
        <f t="shared" si="220"/>
        <v>0</v>
      </c>
      <c r="BU188" s="18">
        <f t="shared" si="220"/>
        <v>0</v>
      </c>
      <c r="BV188" s="18">
        <f t="shared" si="220"/>
        <v>0</v>
      </c>
      <c r="BW188" s="18">
        <f t="shared" si="220"/>
        <v>0</v>
      </c>
      <c r="BX188" s="18">
        <f t="shared" si="220"/>
        <v>0</v>
      </c>
      <c r="BY188" s="18">
        <f t="shared" si="220"/>
        <v>459.3</v>
      </c>
      <c r="BZ188" s="18">
        <f t="shared" si="220"/>
        <v>0</v>
      </c>
      <c r="CA188" s="18">
        <f t="shared" si="220"/>
        <v>0</v>
      </c>
      <c r="CB188" s="18">
        <f t="shared" si="220"/>
        <v>0</v>
      </c>
      <c r="CC188" s="18">
        <f t="shared" si="220"/>
        <v>0</v>
      </c>
      <c r="CD188" s="18">
        <f t="shared" si="220"/>
        <v>0</v>
      </c>
      <c r="CE188" s="18">
        <f t="shared" si="220"/>
        <v>0</v>
      </c>
      <c r="CF188" s="18">
        <f t="shared" si="220"/>
        <v>0</v>
      </c>
      <c r="CG188" s="18">
        <f t="shared" si="220"/>
        <v>0</v>
      </c>
      <c r="CH188" s="18">
        <f t="shared" si="220"/>
        <v>0</v>
      </c>
      <c r="CI188" s="18">
        <f t="shared" si="220"/>
        <v>697.5</v>
      </c>
      <c r="CJ188" s="18">
        <f t="shared" si="220"/>
        <v>894.7</v>
      </c>
      <c r="CK188" s="18">
        <f t="shared" si="220"/>
        <v>0</v>
      </c>
      <c r="CL188" s="18">
        <f t="shared" si="220"/>
        <v>0</v>
      </c>
      <c r="CM188" s="18">
        <f t="shared" si="220"/>
        <v>706.2</v>
      </c>
      <c r="CN188" s="18">
        <f t="shared" si="220"/>
        <v>0</v>
      </c>
      <c r="CO188" s="18">
        <f t="shared" si="220"/>
        <v>0</v>
      </c>
      <c r="CP188" s="18">
        <f t="shared" si="220"/>
        <v>964.74</v>
      </c>
      <c r="CQ188" s="18">
        <f t="shared" si="220"/>
        <v>771</v>
      </c>
      <c r="CR188" s="18">
        <f t="shared" si="220"/>
        <v>0</v>
      </c>
      <c r="CS188" s="18">
        <f t="shared" si="220"/>
        <v>0</v>
      </c>
      <c r="CT188" s="18">
        <f t="shared" si="220"/>
        <v>0</v>
      </c>
      <c r="CU188" s="18">
        <f t="shared" si="220"/>
        <v>0</v>
      </c>
      <c r="CV188" s="18">
        <f t="shared" si="220"/>
        <v>0</v>
      </c>
      <c r="CW188" s="18">
        <f t="shared" si="220"/>
        <v>0</v>
      </c>
      <c r="CX188" s="18">
        <f t="shared" si="220"/>
        <v>462.5</v>
      </c>
      <c r="CY188" s="18">
        <f t="shared" si="220"/>
        <v>0</v>
      </c>
      <c r="CZ188" s="18">
        <f t="shared" si="220"/>
        <v>1843.3</v>
      </c>
      <c r="DA188" s="18">
        <f t="shared" si="220"/>
        <v>0</v>
      </c>
      <c r="DB188" s="18">
        <f t="shared" si="220"/>
        <v>0</v>
      </c>
      <c r="DC188" s="18">
        <f t="shared" si="220"/>
        <v>0</v>
      </c>
      <c r="DD188" s="18">
        <f t="shared" si="220"/>
        <v>0</v>
      </c>
      <c r="DE188" s="18">
        <f t="shared" si="220"/>
        <v>0</v>
      </c>
      <c r="DF188" s="18">
        <f t="shared" si="220"/>
        <v>21022.12</v>
      </c>
      <c r="DG188" s="18">
        <f t="shared" si="220"/>
        <v>0</v>
      </c>
      <c r="DH188" s="18">
        <f t="shared" si="220"/>
        <v>1860.6</v>
      </c>
      <c r="DI188" s="18">
        <f t="shared" si="220"/>
        <v>2478.3399999999997</v>
      </c>
      <c r="DJ188" s="18">
        <f t="shared" si="220"/>
        <v>638.5</v>
      </c>
      <c r="DK188" s="18">
        <f t="shared" si="220"/>
        <v>500</v>
      </c>
      <c r="DL188" s="18">
        <f t="shared" si="220"/>
        <v>5720.38</v>
      </c>
      <c r="DM188" s="18">
        <f t="shared" si="220"/>
        <v>0</v>
      </c>
      <c r="DN188" s="18">
        <f t="shared" si="220"/>
        <v>1318</v>
      </c>
      <c r="DO188" s="18">
        <f t="shared" si="220"/>
        <v>3247</v>
      </c>
      <c r="DP188" s="18">
        <f t="shared" si="220"/>
        <v>0</v>
      </c>
      <c r="DQ188" s="18">
        <f t="shared" si="220"/>
        <v>0</v>
      </c>
      <c r="DR188" s="18">
        <f t="shared" si="220"/>
        <v>1343.6</v>
      </c>
      <c r="DS188" s="18">
        <f t="shared" si="220"/>
        <v>639</v>
      </c>
      <c r="DT188" s="18">
        <f t="shared" si="220"/>
        <v>0</v>
      </c>
      <c r="DU188" s="18">
        <f t="shared" si="220"/>
        <v>0</v>
      </c>
      <c r="DV188" s="18">
        <f t="shared" si="220"/>
        <v>0</v>
      </c>
      <c r="DW188" s="18">
        <f t="shared" si="220"/>
        <v>0</v>
      </c>
      <c r="DX188" s="18">
        <f t="shared" si="220"/>
        <v>0</v>
      </c>
      <c r="DY188" s="18">
        <f t="shared" si="220"/>
        <v>0</v>
      </c>
      <c r="DZ188" s="18">
        <f t="shared" si="220"/>
        <v>0</v>
      </c>
      <c r="EA188" s="18">
        <f t="shared" ref="EA188:FX188" si="221">IF((OR(EA178=1,EA179=1))=TRUE(),0,EA94)</f>
        <v>0</v>
      </c>
      <c r="EB188" s="18">
        <f t="shared" si="221"/>
        <v>552.1</v>
      </c>
      <c r="EC188" s="18">
        <f t="shared" si="221"/>
        <v>0</v>
      </c>
      <c r="ED188" s="18">
        <f t="shared" si="221"/>
        <v>0</v>
      </c>
      <c r="EE188" s="18">
        <f t="shared" si="221"/>
        <v>0</v>
      </c>
      <c r="EF188" s="18">
        <f t="shared" si="221"/>
        <v>1402.7</v>
      </c>
      <c r="EG188" s="18">
        <f t="shared" si="221"/>
        <v>0</v>
      </c>
      <c r="EH188" s="18">
        <f t="shared" si="221"/>
        <v>0</v>
      </c>
      <c r="EI188" s="18">
        <f t="shared" si="221"/>
        <v>14166.4</v>
      </c>
      <c r="EJ188" s="18">
        <f t="shared" si="221"/>
        <v>10053.98</v>
      </c>
      <c r="EK188" s="18">
        <f t="shared" si="221"/>
        <v>0</v>
      </c>
      <c r="EL188" s="18">
        <f t="shared" si="221"/>
        <v>474.5</v>
      </c>
      <c r="EM188" s="18">
        <f t="shared" si="221"/>
        <v>0</v>
      </c>
      <c r="EN188" s="18">
        <f t="shared" si="221"/>
        <v>924.8</v>
      </c>
      <c r="EO188" s="18">
        <f t="shared" si="221"/>
        <v>0</v>
      </c>
      <c r="EP188" s="18">
        <f t="shared" si="221"/>
        <v>0</v>
      </c>
      <c r="EQ188" s="18">
        <f t="shared" si="221"/>
        <v>0</v>
      </c>
      <c r="ER188" s="18">
        <f t="shared" si="221"/>
        <v>0</v>
      </c>
      <c r="ES188" s="18">
        <f t="shared" si="221"/>
        <v>0</v>
      </c>
      <c r="ET188" s="18">
        <f t="shared" si="221"/>
        <v>0</v>
      </c>
      <c r="EU188" s="18">
        <f t="shared" si="221"/>
        <v>572.6</v>
      </c>
      <c r="EV188" s="18">
        <f t="shared" si="221"/>
        <v>0</v>
      </c>
      <c r="EW188" s="18">
        <f t="shared" si="221"/>
        <v>0</v>
      </c>
      <c r="EX188" s="18">
        <f t="shared" si="221"/>
        <v>0</v>
      </c>
      <c r="EY188" s="18">
        <f t="shared" si="221"/>
        <v>214</v>
      </c>
      <c r="EZ188" s="18">
        <f t="shared" si="221"/>
        <v>0</v>
      </c>
      <c r="FA188" s="18">
        <f t="shared" si="221"/>
        <v>0</v>
      </c>
      <c r="FB188" s="18">
        <f t="shared" si="221"/>
        <v>0</v>
      </c>
      <c r="FC188" s="18">
        <f t="shared" si="221"/>
        <v>0</v>
      </c>
      <c r="FD188" s="18">
        <f t="shared" si="221"/>
        <v>0</v>
      </c>
      <c r="FE188" s="18">
        <f t="shared" si="221"/>
        <v>0</v>
      </c>
      <c r="FF188" s="18">
        <f t="shared" si="221"/>
        <v>0</v>
      </c>
      <c r="FG188" s="18">
        <f t="shared" si="221"/>
        <v>0</v>
      </c>
      <c r="FH188" s="18">
        <f t="shared" si="221"/>
        <v>0</v>
      </c>
      <c r="FI188" s="18">
        <f t="shared" si="221"/>
        <v>1739.1</v>
      </c>
      <c r="FJ188" s="18">
        <f t="shared" si="221"/>
        <v>0</v>
      </c>
      <c r="FK188" s="18">
        <f t="shared" si="221"/>
        <v>2573.5</v>
      </c>
      <c r="FL188" s="18">
        <f t="shared" si="221"/>
        <v>0</v>
      </c>
      <c r="FM188" s="18">
        <f t="shared" si="221"/>
        <v>0</v>
      </c>
      <c r="FN188" s="18">
        <f t="shared" si="221"/>
        <v>21869.360000000001</v>
      </c>
      <c r="FO188" s="18">
        <f t="shared" si="221"/>
        <v>1088.0999999999999</v>
      </c>
      <c r="FP188" s="18">
        <f t="shared" si="221"/>
        <v>2280</v>
      </c>
      <c r="FQ188" s="18">
        <f t="shared" si="221"/>
        <v>986.9</v>
      </c>
      <c r="FR188" s="18">
        <f t="shared" si="221"/>
        <v>0</v>
      </c>
      <c r="FS188" s="18">
        <f t="shared" si="221"/>
        <v>0</v>
      </c>
      <c r="FT188" s="18">
        <f t="shared" si="221"/>
        <v>0</v>
      </c>
      <c r="FU188" s="18">
        <f t="shared" si="221"/>
        <v>813.7</v>
      </c>
      <c r="FV188" s="18">
        <f t="shared" si="221"/>
        <v>782</v>
      </c>
      <c r="FW188" s="18">
        <f t="shared" si="221"/>
        <v>0</v>
      </c>
      <c r="FX188" s="18">
        <f t="shared" si="221"/>
        <v>0</v>
      </c>
      <c r="FY188" s="7"/>
      <c r="FZ188" s="18"/>
      <c r="GA188" s="7"/>
      <c r="GB188" s="42"/>
      <c r="GC188" s="42"/>
      <c r="GD188" s="42"/>
      <c r="GE188" s="42"/>
      <c r="GF188" s="42"/>
      <c r="GG188" s="7"/>
      <c r="GH188" s="42"/>
      <c r="GI188" s="42"/>
      <c r="GJ188" s="42"/>
      <c r="GK188" s="42"/>
      <c r="GL188" s="42"/>
      <c r="GM188" s="42"/>
    </row>
    <row r="189" spans="1:217" x14ac:dyDescent="0.35">
      <c r="A189" s="6" t="s">
        <v>711</v>
      </c>
      <c r="B189" s="7" t="s">
        <v>712</v>
      </c>
      <c r="C189" s="7">
        <f t="shared" ref="C189:BN189" si="222">ROUND(IF((OR(C178=1,C179=1))=TRUE(),0,(C186/459*C188)+C175+C165),2)</f>
        <v>191419427.62</v>
      </c>
      <c r="D189" s="7">
        <f t="shared" si="222"/>
        <v>3012675735.6100001</v>
      </c>
      <c r="E189" s="7">
        <f t="shared" si="222"/>
        <v>171336782.81999999</v>
      </c>
      <c r="F189" s="7">
        <f t="shared" si="222"/>
        <v>1156511643</v>
      </c>
      <c r="G189" s="7">
        <f t="shared" si="222"/>
        <v>0</v>
      </c>
      <c r="H189" s="7">
        <f t="shared" si="222"/>
        <v>0</v>
      </c>
      <c r="I189" s="7">
        <f t="shared" si="222"/>
        <v>277095138.85000002</v>
      </c>
      <c r="J189" s="7">
        <f t="shared" si="222"/>
        <v>34627635.219999999</v>
      </c>
      <c r="K189" s="7">
        <f t="shared" si="222"/>
        <v>0</v>
      </c>
      <c r="L189" s="7">
        <f t="shared" si="222"/>
        <v>38440428.869999997</v>
      </c>
      <c r="M189" s="7">
        <f t="shared" si="222"/>
        <v>15655858.220000001</v>
      </c>
      <c r="N189" s="7">
        <f t="shared" si="222"/>
        <v>0</v>
      </c>
      <c r="O189" s="7">
        <f t="shared" si="222"/>
        <v>0</v>
      </c>
      <c r="P189" s="7">
        <f t="shared" si="222"/>
        <v>0</v>
      </c>
      <c r="Q189" s="7">
        <f t="shared" si="222"/>
        <v>4448921791.9200001</v>
      </c>
      <c r="R189" s="7">
        <f t="shared" si="222"/>
        <v>69245990.719999999</v>
      </c>
      <c r="S189" s="7">
        <f t="shared" si="222"/>
        <v>24544993.690000001</v>
      </c>
      <c r="T189" s="7">
        <f t="shared" si="222"/>
        <v>0</v>
      </c>
      <c r="U189" s="7">
        <f t="shared" si="222"/>
        <v>0</v>
      </c>
      <c r="V189" s="7">
        <f t="shared" si="222"/>
        <v>0</v>
      </c>
      <c r="W189" s="7">
        <f t="shared" si="222"/>
        <v>0</v>
      </c>
      <c r="X189" s="7">
        <f t="shared" si="222"/>
        <v>0</v>
      </c>
      <c r="Y189" s="7">
        <f t="shared" si="222"/>
        <v>11113075.279999999</v>
      </c>
      <c r="Z189" s="7">
        <f t="shared" si="222"/>
        <v>0</v>
      </c>
      <c r="AA189" s="7">
        <f t="shared" si="222"/>
        <v>0</v>
      </c>
      <c r="AB189" s="7">
        <f t="shared" si="222"/>
        <v>0</v>
      </c>
      <c r="AC189" s="7">
        <f t="shared" si="222"/>
        <v>0</v>
      </c>
      <c r="AD189" s="7">
        <f t="shared" si="222"/>
        <v>0</v>
      </c>
      <c r="AE189" s="7">
        <f t="shared" si="222"/>
        <v>0</v>
      </c>
      <c r="AF189" s="7">
        <f t="shared" si="222"/>
        <v>0</v>
      </c>
      <c r="AG189" s="7">
        <f t="shared" si="222"/>
        <v>0</v>
      </c>
      <c r="AH189" s="7">
        <f t="shared" si="222"/>
        <v>13129081.140000001</v>
      </c>
      <c r="AI189" s="7">
        <f t="shared" si="222"/>
        <v>0</v>
      </c>
      <c r="AJ189" s="7">
        <f t="shared" si="222"/>
        <v>0</v>
      </c>
      <c r="AK189" s="7">
        <f t="shared" si="222"/>
        <v>0</v>
      </c>
      <c r="AL189" s="7">
        <f t="shared" si="222"/>
        <v>0</v>
      </c>
      <c r="AM189" s="7">
        <f t="shared" si="222"/>
        <v>0</v>
      </c>
      <c r="AN189" s="7">
        <f t="shared" si="222"/>
        <v>0</v>
      </c>
      <c r="AO189" s="7">
        <f t="shared" si="222"/>
        <v>90001588.549999997</v>
      </c>
      <c r="AP189" s="7">
        <f t="shared" si="222"/>
        <v>15758633002.07</v>
      </c>
      <c r="AQ189" s="7">
        <f t="shared" si="222"/>
        <v>0</v>
      </c>
      <c r="AR189" s="7">
        <f t="shared" si="222"/>
        <v>0</v>
      </c>
      <c r="AS189" s="7">
        <f t="shared" si="222"/>
        <v>0</v>
      </c>
      <c r="AT189" s="7">
        <f t="shared" si="222"/>
        <v>0</v>
      </c>
      <c r="AU189" s="7">
        <f t="shared" si="222"/>
        <v>0</v>
      </c>
      <c r="AV189" s="7">
        <f t="shared" si="222"/>
        <v>0</v>
      </c>
      <c r="AW189" s="7">
        <f t="shared" si="222"/>
        <v>0</v>
      </c>
      <c r="AX189" s="7">
        <f t="shared" si="222"/>
        <v>0</v>
      </c>
      <c r="AY189" s="7">
        <f t="shared" si="222"/>
        <v>0</v>
      </c>
      <c r="AZ189" s="7">
        <f t="shared" si="222"/>
        <v>501304408.39999998</v>
      </c>
      <c r="BA189" s="7">
        <f t="shared" si="222"/>
        <v>248221972.53999999</v>
      </c>
      <c r="BB189" s="7">
        <f t="shared" si="222"/>
        <v>187913646.31</v>
      </c>
      <c r="BC189" s="7">
        <f t="shared" si="222"/>
        <v>1611394211.1900001</v>
      </c>
      <c r="BD189" s="7">
        <f t="shared" si="222"/>
        <v>0</v>
      </c>
      <c r="BE189" s="7">
        <f t="shared" si="222"/>
        <v>0</v>
      </c>
      <c r="BF189" s="7">
        <f t="shared" si="222"/>
        <v>0</v>
      </c>
      <c r="BG189" s="7">
        <f t="shared" si="222"/>
        <v>12736968.07</v>
      </c>
      <c r="BH189" s="7">
        <f t="shared" si="222"/>
        <v>0</v>
      </c>
      <c r="BI189" s="7">
        <f t="shared" si="222"/>
        <v>0</v>
      </c>
      <c r="BJ189" s="7">
        <f t="shared" si="222"/>
        <v>0</v>
      </c>
      <c r="BK189" s="7">
        <f t="shared" si="222"/>
        <v>1218084155.78</v>
      </c>
      <c r="BL189" s="7">
        <f t="shared" si="222"/>
        <v>0</v>
      </c>
      <c r="BM189" s="7">
        <f t="shared" si="222"/>
        <v>0</v>
      </c>
      <c r="BN189" s="7">
        <f t="shared" si="222"/>
        <v>57492513.219999999</v>
      </c>
      <c r="BO189" s="7">
        <f t="shared" ref="BO189:DZ189" si="223">ROUND(IF((OR(BO178=1,BO179=1))=TRUE(),0,(BO186/459*BO188)+BO175+BO165),2)</f>
        <v>17992324.789999999</v>
      </c>
      <c r="BP189" s="7">
        <f t="shared" si="223"/>
        <v>0</v>
      </c>
      <c r="BQ189" s="7">
        <f t="shared" si="223"/>
        <v>144768146.24000001</v>
      </c>
      <c r="BR189" s="7">
        <f t="shared" si="223"/>
        <v>0</v>
      </c>
      <c r="BS189" s="7">
        <f t="shared" si="223"/>
        <v>16837361.449999999</v>
      </c>
      <c r="BT189" s="7">
        <f t="shared" si="223"/>
        <v>0</v>
      </c>
      <c r="BU189" s="7">
        <f t="shared" si="223"/>
        <v>0</v>
      </c>
      <c r="BV189" s="7">
        <f t="shared" si="223"/>
        <v>0</v>
      </c>
      <c r="BW189" s="7">
        <f t="shared" si="223"/>
        <v>0</v>
      </c>
      <c r="BX189" s="7">
        <f t="shared" si="223"/>
        <v>0</v>
      </c>
      <c r="BY189" s="7">
        <f>ROUND(IF((OR(BY178=1,BY179=1))=TRUE(),0,(BY186/459*BY188)+BY175+BY165),2)</f>
        <v>5681028.0700000003</v>
      </c>
      <c r="BZ189" s="7">
        <f t="shared" si="223"/>
        <v>0</v>
      </c>
      <c r="CA189" s="7">
        <f t="shared" si="223"/>
        <v>0</v>
      </c>
      <c r="CB189" s="7">
        <f t="shared" si="223"/>
        <v>0</v>
      </c>
      <c r="CC189" s="7">
        <f t="shared" si="223"/>
        <v>0</v>
      </c>
      <c r="CD189" s="7">
        <f t="shared" si="223"/>
        <v>0</v>
      </c>
      <c r="CE189" s="7">
        <f t="shared" si="223"/>
        <v>0</v>
      </c>
      <c r="CF189" s="7">
        <f t="shared" si="223"/>
        <v>0</v>
      </c>
      <c r="CG189" s="7">
        <f t="shared" si="223"/>
        <v>0</v>
      </c>
      <c r="CH189" s="7">
        <f t="shared" si="223"/>
        <v>0</v>
      </c>
      <c r="CI189" s="7">
        <f t="shared" si="223"/>
        <v>8831912.0700000003</v>
      </c>
      <c r="CJ189" s="7">
        <f t="shared" si="223"/>
        <v>12395757.08</v>
      </c>
      <c r="CK189" s="7">
        <f t="shared" si="223"/>
        <v>0</v>
      </c>
      <c r="CL189" s="7">
        <f t="shared" si="223"/>
        <v>0</v>
      </c>
      <c r="CM189" s="7">
        <f t="shared" si="223"/>
        <v>10070778.08</v>
      </c>
      <c r="CN189" s="7">
        <f t="shared" si="223"/>
        <v>0</v>
      </c>
      <c r="CO189" s="7">
        <f t="shared" si="223"/>
        <v>0</v>
      </c>
      <c r="CP189" s="7">
        <f t="shared" si="223"/>
        <v>13773121.539999999</v>
      </c>
      <c r="CQ189" s="7">
        <f t="shared" si="223"/>
        <v>10745342.380000001</v>
      </c>
      <c r="CR189" s="7">
        <f t="shared" si="223"/>
        <v>0</v>
      </c>
      <c r="CS189" s="7">
        <f t="shared" si="223"/>
        <v>0</v>
      </c>
      <c r="CT189" s="7">
        <f t="shared" si="223"/>
        <v>0</v>
      </c>
      <c r="CU189" s="7">
        <f t="shared" si="223"/>
        <v>0</v>
      </c>
      <c r="CV189" s="7">
        <f t="shared" si="223"/>
        <v>0</v>
      </c>
      <c r="CW189" s="7">
        <f t="shared" si="223"/>
        <v>0</v>
      </c>
      <c r="CX189" s="7">
        <f t="shared" si="223"/>
        <v>5814040.9699999997</v>
      </c>
      <c r="CY189" s="7">
        <f t="shared" si="223"/>
        <v>0</v>
      </c>
      <c r="CZ189" s="7">
        <f t="shared" si="223"/>
        <v>28411563.489999998</v>
      </c>
      <c r="DA189" s="7">
        <f t="shared" si="223"/>
        <v>0</v>
      </c>
      <c r="DB189" s="7">
        <f t="shared" si="223"/>
        <v>0</v>
      </c>
      <c r="DC189" s="7">
        <f t="shared" si="223"/>
        <v>0</v>
      </c>
      <c r="DD189" s="7">
        <f t="shared" si="223"/>
        <v>0</v>
      </c>
      <c r="DE189" s="7">
        <f t="shared" si="223"/>
        <v>0</v>
      </c>
      <c r="DF189" s="7">
        <f t="shared" si="223"/>
        <v>969012864.39999998</v>
      </c>
      <c r="DG189" s="7">
        <f t="shared" si="223"/>
        <v>0</v>
      </c>
      <c r="DH189" s="7">
        <f t="shared" si="223"/>
        <v>28200025.289999999</v>
      </c>
      <c r="DI189" s="7">
        <f t="shared" si="223"/>
        <v>41757030.049999997</v>
      </c>
      <c r="DJ189" s="7">
        <f t="shared" si="223"/>
        <v>8261908.1799999997</v>
      </c>
      <c r="DK189" s="7">
        <f t="shared" si="223"/>
        <v>6355702.6399999997</v>
      </c>
      <c r="DL189" s="7">
        <f t="shared" si="223"/>
        <v>138486125.58000001</v>
      </c>
      <c r="DM189" s="7">
        <f t="shared" si="223"/>
        <v>0</v>
      </c>
      <c r="DN189" s="7">
        <f t="shared" si="223"/>
        <v>19936208.039999999</v>
      </c>
      <c r="DO189" s="7">
        <f t="shared" si="223"/>
        <v>63583378.82</v>
      </c>
      <c r="DP189" s="7">
        <f t="shared" si="223"/>
        <v>0</v>
      </c>
      <c r="DQ189" s="7">
        <f t="shared" si="223"/>
        <v>0</v>
      </c>
      <c r="DR189" s="7">
        <f t="shared" si="223"/>
        <v>20323473.91</v>
      </c>
      <c r="DS189" s="7">
        <f t="shared" si="223"/>
        <v>8436193.0899999999</v>
      </c>
      <c r="DT189" s="7">
        <f t="shared" si="223"/>
        <v>0</v>
      </c>
      <c r="DU189" s="7">
        <f t="shared" si="223"/>
        <v>0</v>
      </c>
      <c r="DV189" s="7">
        <f t="shared" si="223"/>
        <v>0</v>
      </c>
      <c r="DW189" s="7">
        <f t="shared" si="223"/>
        <v>0</v>
      </c>
      <c r="DX189" s="7">
        <f t="shared" si="223"/>
        <v>0</v>
      </c>
      <c r="DY189" s="7">
        <f t="shared" si="223"/>
        <v>0</v>
      </c>
      <c r="DZ189" s="7">
        <f t="shared" si="223"/>
        <v>0</v>
      </c>
      <c r="EA189" s="7">
        <f t="shared" ref="EA189:ET189" si="224">ROUND(IF((OR(EA178=1,EA179=1))=TRUE(),0,(EA186/459*EA188)+EA175+EA165),2)</f>
        <v>0</v>
      </c>
      <c r="EB189" s="7">
        <f t="shared" si="224"/>
        <v>7219520.4199999999</v>
      </c>
      <c r="EC189" s="7">
        <f t="shared" si="224"/>
        <v>0</v>
      </c>
      <c r="ED189" s="7">
        <f t="shared" si="224"/>
        <v>0</v>
      </c>
      <c r="EE189" s="7">
        <f t="shared" si="224"/>
        <v>0</v>
      </c>
      <c r="EF189" s="7">
        <f t="shared" si="224"/>
        <v>20996455.940000001</v>
      </c>
      <c r="EG189" s="7">
        <f t="shared" si="224"/>
        <v>0</v>
      </c>
      <c r="EH189" s="7">
        <f t="shared" si="224"/>
        <v>0</v>
      </c>
      <c r="EI189" s="7">
        <f t="shared" si="224"/>
        <v>703546939.07000005</v>
      </c>
      <c r="EJ189" s="7">
        <f t="shared" si="224"/>
        <v>302342781.07999998</v>
      </c>
      <c r="EK189" s="7">
        <f t="shared" si="224"/>
        <v>0</v>
      </c>
      <c r="EL189" s="7">
        <f t="shared" si="224"/>
        <v>5773208.8300000001</v>
      </c>
      <c r="EM189" s="7">
        <f t="shared" si="224"/>
        <v>0</v>
      </c>
      <c r="EN189" s="7">
        <f t="shared" si="224"/>
        <v>13277549.68</v>
      </c>
      <c r="EO189" s="7">
        <f t="shared" si="224"/>
        <v>0</v>
      </c>
      <c r="EP189" s="7">
        <f t="shared" si="224"/>
        <v>0</v>
      </c>
      <c r="EQ189" s="7">
        <f t="shared" si="224"/>
        <v>0</v>
      </c>
      <c r="ER189" s="7">
        <f t="shared" si="224"/>
        <v>0</v>
      </c>
      <c r="ES189" s="7">
        <f t="shared" si="224"/>
        <v>0</v>
      </c>
      <c r="ET189" s="7">
        <f t="shared" si="224"/>
        <v>0</v>
      </c>
      <c r="EU189" s="7">
        <f>ROUND(IF((OR(EU178=1,EU179=1))=TRUE(),0,(EU186/459*EU188)+EU175+EU165),2)</f>
        <v>7480736.6699999999</v>
      </c>
      <c r="EV189" s="7">
        <f t="shared" ref="EV189:FX189" si="225">ROUND(IF((OR(EV178=1,EV179=1))=TRUE(),0,(EV186/459*EV188)+EV175+EV165),2)</f>
        <v>0</v>
      </c>
      <c r="EW189" s="7">
        <f t="shared" si="225"/>
        <v>0</v>
      </c>
      <c r="EX189" s="7">
        <f t="shared" si="225"/>
        <v>0</v>
      </c>
      <c r="EY189" s="7">
        <f t="shared" si="225"/>
        <v>8631182.8699999992</v>
      </c>
      <c r="EZ189" s="7">
        <f t="shared" si="225"/>
        <v>0</v>
      </c>
      <c r="FA189" s="7">
        <f t="shared" si="225"/>
        <v>0</v>
      </c>
      <c r="FB189" s="7">
        <f t="shared" si="225"/>
        <v>0</v>
      </c>
      <c r="FC189" s="7">
        <f t="shared" si="225"/>
        <v>0</v>
      </c>
      <c r="FD189" s="7">
        <f t="shared" si="225"/>
        <v>0</v>
      </c>
      <c r="FE189" s="7">
        <f t="shared" si="225"/>
        <v>0</v>
      </c>
      <c r="FF189" s="7">
        <f t="shared" si="225"/>
        <v>0</v>
      </c>
      <c r="FG189" s="7">
        <f t="shared" si="225"/>
        <v>0</v>
      </c>
      <c r="FH189" s="7">
        <f t="shared" si="225"/>
        <v>0</v>
      </c>
      <c r="FI189" s="7">
        <f t="shared" si="225"/>
        <v>26283476.989999998</v>
      </c>
      <c r="FJ189" s="7">
        <f t="shared" si="225"/>
        <v>0</v>
      </c>
      <c r="FK189" s="7">
        <f t="shared" si="225"/>
        <v>43667862.100000001</v>
      </c>
      <c r="FL189" s="7">
        <f t="shared" si="225"/>
        <v>0</v>
      </c>
      <c r="FM189" s="7">
        <f t="shared" si="225"/>
        <v>0</v>
      </c>
      <c r="FN189" s="7">
        <f t="shared" si="225"/>
        <v>1435036882.25</v>
      </c>
      <c r="FO189" s="7">
        <f t="shared" si="225"/>
        <v>15238471.880000001</v>
      </c>
      <c r="FP189" s="7">
        <f t="shared" si="225"/>
        <v>38154013.450000003</v>
      </c>
      <c r="FQ189" s="7">
        <f t="shared" si="225"/>
        <v>13339144.77</v>
      </c>
      <c r="FR189" s="7">
        <f t="shared" si="225"/>
        <v>0</v>
      </c>
      <c r="FS189" s="7">
        <f t="shared" si="225"/>
        <v>0</v>
      </c>
      <c r="FT189" s="7">
        <f t="shared" si="225"/>
        <v>0</v>
      </c>
      <c r="FU189" s="7">
        <f t="shared" si="225"/>
        <v>11527775.25</v>
      </c>
      <c r="FV189" s="7">
        <f t="shared" si="225"/>
        <v>10498836.710000001</v>
      </c>
      <c r="FW189" s="7">
        <f t="shared" si="225"/>
        <v>0</v>
      </c>
      <c r="FX189" s="7">
        <f t="shared" si="225"/>
        <v>0</v>
      </c>
      <c r="FY189" s="7"/>
      <c r="FZ189" s="7">
        <f>SUM(C189:FX189)</f>
        <v>33393189173.210018</v>
      </c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</row>
    <row r="190" spans="1:217" x14ac:dyDescent="0.35">
      <c r="A190" s="7"/>
      <c r="B190" s="7" t="s">
        <v>713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18"/>
      <c r="FZ190" s="7"/>
      <c r="GA190" s="7"/>
      <c r="GB190" s="79"/>
      <c r="GC190" s="79"/>
      <c r="GD190" s="79"/>
      <c r="GE190" s="79"/>
      <c r="GF190" s="79"/>
      <c r="GG190" s="7"/>
      <c r="GH190" s="79"/>
      <c r="GI190" s="79"/>
      <c r="GJ190" s="79"/>
      <c r="GK190" s="79"/>
      <c r="GL190" s="7"/>
      <c r="GM190" s="7"/>
    </row>
    <row r="191" spans="1:217" x14ac:dyDescent="0.35">
      <c r="A191" s="6" t="s">
        <v>594</v>
      </c>
      <c r="B191" s="7" t="s">
        <v>594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</row>
    <row r="192" spans="1:217" x14ac:dyDescent="0.35">
      <c r="A192" s="6" t="s">
        <v>594</v>
      </c>
      <c r="B192" s="43" t="s">
        <v>714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18"/>
      <c r="GC192" s="18"/>
      <c r="GD192" s="18"/>
      <c r="GE192" s="18"/>
      <c r="GF192" s="18"/>
      <c r="GG192" s="7"/>
      <c r="GH192" s="7"/>
      <c r="GI192" s="7"/>
      <c r="GJ192" s="7"/>
      <c r="GK192" s="7"/>
      <c r="GL192" s="7"/>
      <c r="GM192" s="7"/>
    </row>
    <row r="193" spans="1:195" x14ac:dyDescent="0.35">
      <c r="A193" s="6" t="s">
        <v>715</v>
      </c>
      <c r="B193" s="7" t="s">
        <v>716</v>
      </c>
      <c r="C193" s="7">
        <f t="shared" ref="C193:BN193" si="226">+C51</f>
        <v>72225443.189999998</v>
      </c>
      <c r="D193" s="7">
        <f t="shared" si="226"/>
        <v>430377415.88</v>
      </c>
      <c r="E193" s="7">
        <f t="shared" si="226"/>
        <v>70558702.670000002</v>
      </c>
      <c r="F193" s="7">
        <f t="shared" si="226"/>
        <v>244845510.41999999</v>
      </c>
      <c r="G193" s="7">
        <f t="shared" si="226"/>
        <v>17348871.469999999</v>
      </c>
      <c r="H193" s="7">
        <f t="shared" si="226"/>
        <v>12444842.1</v>
      </c>
      <c r="I193" s="7">
        <f t="shared" si="226"/>
        <v>98542346.109999999</v>
      </c>
      <c r="J193" s="7">
        <f t="shared" si="226"/>
        <v>23005070.420000002</v>
      </c>
      <c r="K193" s="7">
        <f t="shared" si="226"/>
        <v>3999988.45</v>
      </c>
      <c r="L193" s="7">
        <f t="shared" si="226"/>
        <v>25394533.5</v>
      </c>
      <c r="M193" s="7">
        <f t="shared" si="226"/>
        <v>13468737.029999999</v>
      </c>
      <c r="N193" s="7">
        <f t="shared" si="226"/>
        <v>562335337.53999996</v>
      </c>
      <c r="O193" s="7">
        <f t="shared" si="226"/>
        <v>139764829.44999999</v>
      </c>
      <c r="P193" s="7">
        <f t="shared" si="226"/>
        <v>4946935.5</v>
      </c>
      <c r="Q193" s="7">
        <f t="shared" si="226"/>
        <v>443274217.29000002</v>
      </c>
      <c r="R193" s="7">
        <f t="shared" si="226"/>
        <v>63508387.649999999</v>
      </c>
      <c r="S193" s="7">
        <f t="shared" si="226"/>
        <v>17992781.960000001</v>
      </c>
      <c r="T193" s="7">
        <f t="shared" si="226"/>
        <v>3025903.33</v>
      </c>
      <c r="U193" s="7">
        <f t="shared" si="226"/>
        <v>1161742.24</v>
      </c>
      <c r="V193" s="7">
        <f t="shared" si="226"/>
        <v>3931927.29</v>
      </c>
      <c r="W193" s="7">
        <f t="shared" si="226"/>
        <v>3433578.72</v>
      </c>
      <c r="X193" s="7">
        <f t="shared" si="226"/>
        <v>1059857.6599999999</v>
      </c>
      <c r="Y193" s="7">
        <f t="shared" si="226"/>
        <v>10558833.970000001</v>
      </c>
      <c r="Z193" s="7">
        <f t="shared" si="226"/>
        <v>3530879.47</v>
      </c>
      <c r="AA193" s="7">
        <f t="shared" si="226"/>
        <v>327337458.30000001</v>
      </c>
      <c r="AB193" s="7">
        <f t="shared" si="226"/>
        <v>298593371.56</v>
      </c>
      <c r="AC193" s="7">
        <f t="shared" si="226"/>
        <v>10369637.310000001</v>
      </c>
      <c r="AD193" s="7">
        <f t="shared" si="226"/>
        <v>14859962.42</v>
      </c>
      <c r="AE193" s="7">
        <f t="shared" si="226"/>
        <v>1913049.93</v>
      </c>
      <c r="AF193" s="7">
        <f t="shared" si="226"/>
        <v>3131922.74</v>
      </c>
      <c r="AG193" s="7">
        <f t="shared" si="226"/>
        <v>7430644.4400000004</v>
      </c>
      <c r="AH193" s="7">
        <f t="shared" si="226"/>
        <v>10894529.74</v>
      </c>
      <c r="AI193" s="7">
        <f t="shared" si="226"/>
        <v>4958540.28</v>
      </c>
      <c r="AJ193" s="7">
        <f t="shared" si="226"/>
        <v>3130997.82</v>
      </c>
      <c r="AK193" s="7">
        <f t="shared" si="226"/>
        <v>3251395.59</v>
      </c>
      <c r="AL193" s="7">
        <f t="shared" si="226"/>
        <v>4119445.99</v>
      </c>
      <c r="AM193" s="7">
        <f t="shared" si="226"/>
        <v>4995277.1500000004</v>
      </c>
      <c r="AN193" s="7">
        <f t="shared" si="226"/>
        <v>4595356.92</v>
      </c>
      <c r="AO193" s="7">
        <f t="shared" si="226"/>
        <v>47005121.740000002</v>
      </c>
      <c r="AP193" s="7">
        <f t="shared" si="226"/>
        <v>946359094.11000001</v>
      </c>
      <c r="AQ193" s="7">
        <f t="shared" si="226"/>
        <v>3954193.91</v>
      </c>
      <c r="AR193" s="7">
        <f t="shared" si="226"/>
        <v>664896516.5</v>
      </c>
      <c r="AS193" s="7">
        <f t="shared" si="226"/>
        <v>75843323.340000004</v>
      </c>
      <c r="AT193" s="7">
        <f t="shared" si="226"/>
        <v>24877667.48</v>
      </c>
      <c r="AU193" s="7">
        <f t="shared" si="226"/>
        <v>4413146.24</v>
      </c>
      <c r="AV193" s="7">
        <f t="shared" si="226"/>
        <v>4667979.7699999996</v>
      </c>
      <c r="AW193" s="7">
        <f t="shared" si="226"/>
        <v>4091537.9</v>
      </c>
      <c r="AX193" s="7">
        <f t="shared" si="226"/>
        <v>1553475.09</v>
      </c>
      <c r="AY193" s="7">
        <f t="shared" si="226"/>
        <v>5581936.5199999996</v>
      </c>
      <c r="AZ193" s="7">
        <f t="shared" si="226"/>
        <v>137242438.63999999</v>
      </c>
      <c r="BA193" s="7">
        <f t="shared" si="226"/>
        <v>95077896.5</v>
      </c>
      <c r="BB193" s="7">
        <f t="shared" si="226"/>
        <v>80574775.75</v>
      </c>
      <c r="BC193" s="7">
        <f t="shared" si="226"/>
        <v>282971290.93000001</v>
      </c>
      <c r="BD193" s="7">
        <f t="shared" si="226"/>
        <v>37098370.640000001</v>
      </c>
      <c r="BE193" s="7">
        <f t="shared" si="226"/>
        <v>14329457.960000001</v>
      </c>
      <c r="BF193" s="7">
        <f t="shared" si="226"/>
        <v>261766920.91999999</v>
      </c>
      <c r="BG193" s="7">
        <f t="shared" si="226"/>
        <v>10866858.25</v>
      </c>
      <c r="BH193" s="7">
        <f t="shared" si="226"/>
        <v>7062954.5800000001</v>
      </c>
      <c r="BI193" s="7">
        <f t="shared" si="226"/>
        <v>4227395.8</v>
      </c>
      <c r="BJ193" s="7">
        <f t="shared" si="226"/>
        <v>64719696.420000002</v>
      </c>
      <c r="BK193" s="7">
        <f t="shared" si="226"/>
        <v>314600707.14999998</v>
      </c>
      <c r="BL193" s="7">
        <f t="shared" si="226"/>
        <v>2450693.84</v>
      </c>
      <c r="BM193" s="7">
        <f t="shared" si="226"/>
        <v>5066707.46</v>
      </c>
      <c r="BN193" s="7">
        <f t="shared" si="226"/>
        <v>33933308.479999997</v>
      </c>
      <c r="BO193" s="7">
        <f t="shared" ref="BO193:DZ193" si="227">+BO51</f>
        <v>13905792.810000001</v>
      </c>
      <c r="BP193" s="7">
        <f t="shared" si="227"/>
        <v>3294924.2</v>
      </c>
      <c r="BQ193" s="7">
        <f t="shared" si="227"/>
        <v>67702048.359999999</v>
      </c>
      <c r="BR193" s="7">
        <f t="shared" si="227"/>
        <v>46722410.539999999</v>
      </c>
      <c r="BS193" s="7">
        <f t="shared" si="227"/>
        <v>13452288.17</v>
      </c>
      <c r="BT193" s="7">
        <f t="shared" si="227"/>
        <v>5423377.0899999999</v>
      </c>
      <c r="BU193" s="7">
        <f t="shared" si="227"/>
        <v>5522574.6100000003</v>
      </c>
      <c r="BV193" s="7">
        <f t="shared" si="227"/>
        <v>13576300.4</v>
      </c>
      <c r="BW193" s="7">
        <f t="shared" si="227"/>
        <v>21478613.25</v>
      </c>
      <c r="BX193" s="7">
        <f t="shared" si="227"/>
        <v>1620405.31</v>
      </c>
      <c r="BY193" s="7">
        <f t="shared" si="227"/>
        <v>5529200.6100000003</v>
      </c>
      <c r="BZ193" s="7">
        <f t="shared" si="227"/>
        <v>3408168.08</v>
      </c>
      <c r="CA193" s="7">
        <f t="shared" si="227"/>
        <v>2936115.31</v>
      </c>
      <c r="CB193" s="7">
        <f t="shared" si="227"/>
        <v>805022082.52999997</v>
      </c>
      <c r="CC193" s="7">
        <f t="shared" si="227"/>
        <v>3282593.38</v>
      </c>
      <c r="CD193" s="7">
        <f t="shared" si="227"/>
        <v>3241087.15</v>
      </c>
      <c r="CE193" s="7">
        <f t="shared" si="227"/>
        <v>2814070.95</v>
      </c>
      <c r="CF193" s="7">
        <f t="shared" si="227"/>
        <v>2337021.67</v>
      </c>
      <c r="CG193" s="7">
        <f t="shared" si="227"/>
        <v>3417682.2</v>
      </c>
      <c r="CH193" s="7">
        <f t="shared" si="227"/>
        <v>2150336.34</v>
      </c>
      <c r="CI193" s="7">
        <f t="shared" si="227"/>
        <v>7916031.3399999999</v>
      </c>
      <c r="CJ193" s="7">
        <f t="shared" si="227"/>
        <v>10679861.119999999</v>
      </c>
      <c r="CK193" s="7">
        <f t="shared" si="227"/>
        <v>60797600.640000001</v>
      </c>
      <c r="CL193" s="7">
        <f t="shared" si="227"/>
        <v>14765318.27</v>
      </c>
      <c r="CM193" s="7">
        <f t="shared" si="227"/>
        <v>9023749.3200000003</v>
      </c>
      <c r="CN193" s="7">
        <f t="shared" si="227"/>
        <v>335002462.63999999</v>
      </c>
      <c r="CO193" s="7">
        <f t="shared" si="227"/>
        <v>151393185.50999999</v>
      </c>
      <c r="CP193" s="7">
        <f t="shared" si="227"/>
        <v>11620330.720000001</v>
      </c>
      <c r="CQ193" s="7">
        <f t="shared" si="227"/>
        <v>9747395.7699999996</v>
      </c>
      <c r="CR193" s="7">
        <f t="shared" si="227"/>
        <v>3758831.73</v>
      </c>
      <c r="CS193" s="7">
        <f t="shared" si="227"/>
        <v>4390796.87</v>
      </c>
      <c r="CT193" s="7">
        <f t="shared" si="227"/>
        <v>2135019.34</v>
      </c>
      <c r="CU193" s="7">
        <f t="shared" si="227"/>
        <v>4272068.5599999996</v>
      </c>
      <c r="CV193" s="7">
        <f t="shared" si="227"/>
        <v>995989.57</v>
      </c>
      <c r="CW193" s="7">
        <f t="shared" si="227"/>
        <v>3492858.88</v>
      </c>
      <c r="CX193" s="7">
        <f t="shared" si="227"/>
        <v>5627096.8700000001</v>
      </c>
      <c r="CY193" s="7">
        <f t="shared" si="227"/>
        <v>1078636.19</v>
      </c>
      <c r="CZ193" s="7">
        <f t="shared" si="227"/>
        <v>20302331.23</v>
      </c>
      <c r="DA193" s="7">
        <f t="shared" si="227"/>
        <v>3375932.94</v>
      </c>
      <c r="DB193" s="7">
        <f t="shared" si="227"/>
        <v>4475640.01</v>
      </c>
      <c r="DC193" s="7">
        <f t="shared" si="227"/>
        <v>3185469.79</v>
      </c>
      <c r="DD193" s="7">
        <f t="shared" si="227"/>
        <v>3031083.9</v>
      </c>
      <c r="DE193" s="7">
        <f t="shared" si="227"/>
        <v>4420160.03</v>
      </c>
      <c r="DF193" s="7">
        <f t="shared" si="227"/>
        <v>220024386.97999999</v>
      </c>
      <c r="DG193" s="7">
        <f t="shared" si="227"/>
        <v>2048529.01</v>
      </c>
      <c r="DH193" s="7">
        <f t="shared" si="227"/>
        <v>19948796.43</v>
      </c>
      <c r="DI193" s="7">
        <f t="shared" si="227"/>
        <v>26410194.329999998</v>
      </c>
      <c r="DJ193" s="7">
        <f t="shared" si="227"/>
        <v>7451121.25</v>
      </c>
      <c r="DK193" s="7">
        <f t="shared" si="227"/>
        <v>5822729.2699999996</v>
      </c>
      <c r="DL193" s="7">
        <f t="shared" si="227"/>
        <v>61877408.799999997</v>
      </c>
      <c r="DM193" s="7">
        <f t="shared" si="227"/>
        <v>4025197.77</v>
      </c>
      <c r="DN193" s="7">
        <f t="shared" si="227"/>
        <v>14812623.84</v>
      </c>
      <c r="DO193" s="7">
        <f t="shared" si="227"/>
        <v>35185875.240000002</v>
      </c>
      <c r="DP193" s="7">
        <f t="shared" si="227"/>
        <v>3563941.39</v>
      </c>
      <c r="DQ193" s="7">
        <f t="shared" si="227"/>
        <v>9249359.6099999994</v>
      </c>
      <c r="DR193" s="7">
        <f t="shared" si="227"/>
        <v>15476582.01</v>
      </c>
      <c r="DS193" s="7">
        <f t="shared" si="227"/>
        <v>8103293.5300000003</v>
      </c>
      <c r="DT193" s="7">
        <f t="shared" si="227"/>
        <v>3410038.08</v>
      </c>
      <c r="DU193" s="7">
        <f t="shared" si="227"/>
        <v>4815715.75</v>
      </c>
      <c r="DV193" s="7">
        <f t="shared" si="227"/>
        <v>3582082.77</v>
      </c>
      <c r="DW193" s="7">
        <f t="shared" si="227"/>
        <v>4411751.32</v>
      </c>
      <c r="DX193" s="7">
        <f t="shared" si="227"/>
        <v>3429291.84</v>
      </c>
      <c r="DY193" s="7">
        <f t="shared" si="227"/>
        <v>4766315.9400000004</v>
      </c>
      <c r="DZ193" s="7">
        <f t="shared" si="227"/>
        <v>8782452.1799999997</v>
      </c>
      <c r="EA193" s="7">
        <f t="shared" ref="EA193:FX193" si="228">+EA51</f>
        <v>6721729.6699999999</v>
      </c>
      <c r="EB193" s="7">
        <f t="shared" si="228"/>
        <v>6747983.3200000003</v>
      </c>
      <c r="EC193" s="7">
        <f t="shared" si="228"/>
        <v>4042403.85</v>
      </c>
      <c r="ED193" s="7">
        <f t="shared" si="228"/>
        <v>22024031.41</v>
      </c>
      <c r="EE193" s="7">
        <f t="shared" si="228"/>
        <v>3354536.51</v>
      </c>
      <c r="EF193" s="7">
        <f t="shared" si="228"/>
        <v>15879734.029999999</v>
      </c>
      <c r="EG193" s="7">
        <f t="shared" si="228"/>
        <v>3779193.05</v>
      </c>
      <c r="EH193" s="7">
        <f t="shared" si="228"/>
        <v>3768897.74</v>
      </c>
      <c r="EI193" s="7">
        <f t="shared" si="228"/>
        <v>159791904.53</v>
      </c>
      <c r="EJ193" s="7">
        <f t="shared" si="228"/>
        <v>105701643.53</v>
      </c>
      <c r="EK193" s="7">
        <f t="shared" si="228"/>
        <v>7666837.54</v>
      </c>
      <c r="EL193" s="7">
        <f t="shared" si="228"/>
        <v>5391848.4299999997</v>
      </c>
      <c r="EM193" s="7">
        <f t="shared" si="228"/>
        <v>5061055.28</v>
      </c>
      <c r="EN193" s="7">
        <f t="shared" si="228"/>
        <v>11114620.039999999</v>
      </c>
      <c r="EO193" s="7">
        <f t="shared" si="228"/>
        <v>4455954.99</v>
      </c>
      <c r="EP193" s="7">
        <f t="shared" si="228"/>
        <v>5521676.2800000003</v>
      </c>
      <c r="EQ193" s="7">
        <f t="shared" si="228"/>
        <v>28955555.170000002</v>
      </c>
      <c r="ER193" s="7">
        <f t="shared" si="228"/>
        <v>4663394.6900000004</v>
      </c>
      <c r="ES193" s="7">
        <f t="shared" si="228"/>
        <v>3170530.44</v>
      </c>
      <c r="ET193" s="7">
        <f t="shared" si="228"/>
        <v>3844495.52</v>
      </c>
      <c r="EU193" s="7">
        <f t="shared" si="228"/>
        <v>7165352.3200000003</v>
      </c>
      <c r="EV193" s="7">
        <f t="shared" si="228"/>
        <v>1738611.73</v>
      </c>
      <c r="EW193" s="7">
        <f t="shared" si="228"/>
        <v>12484856.939999999</v>
      </c>
      <c r="EX193" s="7">
        <f t="shared" si="228"/>
        <v>3360757.33</v>
      </c>
      <c r="EY193" s="7">
        <f t="shared" si="228"/>
        <v>8332261.3600000003</v>
      </c>
      <c r="EZ193" s="7">
        <f t="shared" si="228"/>
        <v>2561323</v>
      </c>
      <c r="FA193" s="7">
        <f t="shared" si="228"/>
        <v>39559467.450000003</v>
      </c>
      <c r="FB193" s="7">
        <f t="shared" si="228"/>
        <v>4469002.29</v>
      </c>
      <c r="FC193" s="7">
        <f t="shared" si="228"/>
        <v>21987105.210000001</v>
      </c>
      <c r="FD193" s="7">
        <f t="shared" si="228"/>
        <v>5221553.29</v>
      </c>
      <c r="FE193" s="7">
        <f t="shared" si="228"/>
        <v>1859462.77</v>
      </c>
      <c r="FF193" s="7">
        <f t="shared" si="228"/>
        <v>3461080.95</v>
      </c>
      <c r="FG193" s="7">
        <f t="shared" si="228"/>
        <v>2578197.79</v>
      </c>
      <c r="FH193" s="7">
        <f t="shared" si="228"/>
        <v>1531203.36</v>
      </c>
      <c r="FI193" s="7">
        <f t="shared" si="228"/>
        <v>19112473.530000001</v>
      </c>
      <c r="FJ193" s="7">
        <f t="shared" si="228"/>
        <v>20853140.969999999</v>
      </c>
      <c r="FK193" s="7">
        <f t="shared" si="228"/>
        <v>27306135.34</v>
      </c>
      <c r="FL193" s="7">
        <f t="shared" si="228"/>
        <v>83834123.879999995</v>
      </c>
      <c r="FM193" s="7">
        <f t="shared" si="228"/>
        <v>39185979.979999997</v>
      </c>
      <c r="FN193" s="7">
        <f t="shared" si="228"/>
        <v>239728245.94999999</v>
      </c>
      <c r="FO193" s="7">
        <f t="shared" si="228"/>
        <v>12134518.720000001</v>
      </c>
      <c r="FP193" s="7">
        <f t="shared" si="228"/>
        <v>24838213.27</v>
      </c>
      <c r="FQ193" s="7">
        <f t="shared" si="228"/>
        <v>10905792.33</v>
      </c>
      <c r="FR193" s="7">
        <f t="shared" si="228"/>
        <v>3137048.98</v>
      </c>
      <c r="FS193" s="7">
        <f t="shared" si="228"/>
        <v>3295490.11</v>
      </c>
      <c r="FT193" s="7">
        <f t="shared" si="228"/>
        <v>1387050.77</v>
      </c>
      <c r="FU193" s="7">
        <f t="shared" si="228"/>
        <v>10024315.800000001</v>
      </c>
      <c r="FV193" s="7">
        <f t="shared" si="228"/>
        <v>8198785.04</v>
      </c>
      <c r="FW193" s="7">
        <f t="shared" si="228"/>
        <v>3155076.85</v>
      </c>
      <c r="FX193" s="7">
        <f t="shared" si="228"/>
        <v>1344738.69</v>
      </c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</row>
    <row r="194" spans="1:195" x14ac:dyDescent="0.35">
      <c r="A194" s="6" t="s">
        <v>717</v>
      </c>
      <c r="B194" s="7" t="s">
        <v>718</v>
      </c>
      <c r="C194" s="48">
        <f t="shared" ref="C194:BN194" si="229">C65</f>
        <v>5.1999999999999998E-2</v>
      </c>
      <c r="D194" s="48">
        <f t="shared" si="229"/>
        <v>5.1999999999999998E-2</v>
      </c>
      <c r="E194" s="48">
        <f t="shared" si="229"/>
        <v>5.1999999999999998E-2</v>
      </c>
      <c r="F194" s="48">
        <f t="shared" si="229"/>
        <v>5.1999999999999998E-2</v>
      </c>
      <c r="G194" s="48">
        <f t="shared" si="229"/>
        <v>5.1999999999999998E-2</v>
      </c>
      <c r="H194" s="48">
        <f t="shared" si="229"/>
        <v>5.1999999999999998E-2</v>
      </c>
      <c r="I194" s="48">
        <f t="shared" si="229"/>
        <v>5.1999999999999998E-2</v>
      </c>
      <c r="J194" s="48">
        <f t="shared" si="229"/>
        <v>5.1999999999999998E-2</v>
      </c>
      <c r="K194" s="48">
        <f t="shared" si="229"/>
        <v>5.1999999999999998E-2</v>
      </c>
      <c r="L194" s="48">
        <f t="shared" si="229"/>
        <v>5.1999999999999998E-2</v>
      </c>
      <c r="M194" s="48">
        <f t="shared" si="229"/>
        <v>5.1999999999999998E-2</v>
      </c>
      <c r="N194" s="48">
        <f t="shared" si="229"/>
        <v>5.1999999999999998E-2</v>
      </c>
      <c r="O194" s="48">
        <f t="shared" si="229"/>
        <v>5.1999999999999998E-2</v>
      </c>
      <c r="P194" s="48">
        <f t="shared" si="229"/>
        <v>5.1999999999999998E-2</v>
      </c>
      <c r="Q194" s="48">
        <f t="shared" si="229"/>
        <v>5.1999999999999998E-2</v>
      </c>
      <c r="R194" s="48">
        <f t="shared" si="229"/>
        <v>5.1999999999999998E-2</v>
      </c>
      <c r="S194" s="48">
        <f t="shared" si="229"/>
        <v>5.1999999999999998E-2</v>
      </c>
      <c r="T194" s="48">
        <f t="shared" si="229"/>
        <v>5.1999999999999998E-2</v>
      </c>
      <c r="U194" s="48">
        <f t="shared" si="229"/>
        <v>5.1999999999999998E-2</v>
      </c>
      <c r="V194" s="48">
        <f t="shared" si="229"/>
        <v>5.1999999999999998E-2</v>
      </c>
      <c r="W194" s="48">
        <f t="shared" si="229"/>
        <v>5.1999999999999998E-2</v>
      </c>
      <c r="X194" s="48">
        <f t="shared" si="229"/>
        <v>5.1999999999999998E-2</v>
      </c>
      <c r="Y194" s="48">
        <f t="shared" si="229"/>
        <v>5.1999999999999998E-2</v>
      </c>
      <c r="Z194" s="48">
        <f t="shared" si="229"/>
        <v>5.1999999999999998E-2</v>
      </c>
      <c r="AA194" s="48">
        <f t="shared" si="229"/>
        <v>5.1999999999999998E-2</v>
      </c>
      <c r="AB194" s="48">
        <f t="shared" si="229"/>
        <v>5.1999999999999998E-2</v>
      </c>
      <c r="AC194" s="48">
        <f t="shared" si="229"/>
        <v>5.1999999999999998E-2</v>
      </c>
      <c r="AD194" s="48">
        <f t="shared" si="229"/>
        <v>5.1999999999999998E-2</v>
      </c>
      <c r="AE194" s="48">
        <f t="shared" si="229"/>
        <v>5.1999999999999998E-2</v>
      </c>
      <c r="AF194" s="48">
        <f t="shared" si="229"/>
        <v>5.1999999999999998E-2</v>
      </c>
      <c r="AG194" s="48">
        <f t="shared" si="229"/>
        <v>5.1999999999999998E-2</v>
      </c>
      <c r="AH194" s="48">
        <f t="shared" si="229"/>
        <v>5.1999999999999998E-2</v>
      </c>
      <c r="AI194" s="48">
        <f t="shared" si="229"/>
        <v>5.1999999999999998E-2</v>
      </c>
      <c r="AJ194" s="48">
        <f t="shared" si="229"/>
        <v>5.1999999999999998E-2</v>
      </c>
      <c r="AK194" s="48">
        <f t="shared" si="229"/>
        <v>5.1999999999999998E-2</v>
      </c>
      <c r="AL194" s="48">
        <f t="shared" si="229"/>
        <v>5.1999999999999998E-2</v>
      </c>
      <c r="AM194" s="48">
        <f t="shared" si="229"/>
        <v>5.1999999999999998E-2</v>
      </c>
      <c r="AN194" s="48">
        <f t="shared" si="229"/>
        <v>5.1999999999999998E-2</v>
      </c>
      <c r="AO194" s="48">
        <f t="shared" si="229"/>
        <v>5.1999999999999998E-2</v>
      </c>
      <c r="AP194" s="48">
        <f t="shared" si="229"/>
        <v>5.1999999999999998E-2</v>
      </c>
      <c r="AQ194" s="48">
        <f t="shared" si="229"/>
        <v>5.1999999999999998E-2</v>
      </c>
      <c r="AR194" s="48">
        <f t="shared" si="229"/>
        <v>5.1999999999999998E-2</v>
      </c>
      <c r="AS194" s="48">
        <f t="shared" si="229"/>
        <v>5.1999999999999998E-2</v>
      </c>
      <c r="AT194" s="48">
        <f t="shared" si="229"/>
        <v>5.1999999999999998E-2</v>
      </c>
      <c r="AU194" s="48">
        <f t="shared" si="229"/>
        <v>5.1999999999999998E-2</v>
      </c>
      <c r="AV194" s="48">
        <f t="shared" si="229"/>
        <v>5.1999999999999998E-2</v>
      </c>
      <c r="AW194" s="48">
        <f t="shared" si="229"/>
        <v>5.1999999999999998E-2</v>
      </c>
      <c r="AX194" s="48">
        <f t="shared" si="229"/>
        <v>5.1999999999999998E-2</v>
      </c>
      <c r="AY194" s="48">
        <f t="shared" si="229"/>
        <v>5.1999999999999998E-2</v>
      </c>
      <c r="AZ194" s="93">
        <f t="shared" si="229"/>
        <v>5.1999999999999998E-2</v>
      </c>
      <c r="BA194" s="48">
        <f t="shared" si="229"/>
        <v>5.1999999999999998E-2</v>
      </c>
      <c r="BB194" s="48">
        <f t="shared" si="229"/>
        <v>5.1999999999999998E-2</v>
      </c>
      <c r="BC194" s="48">
        <f t="shared" si="229"/>
        <v>5.1999999999999998E-2</v>
      </c>
      <c r="BD194" s="48">
        <f t="shared" si="229"/>
        <v>5.1999999999999998E-2</v>
      </c>
      <c r="BE194" s="48">
        <f t="shared" si="229"/>
        <v>5.1999999999999998E-2</v>
      </c>
      <c r="BF194" s="48">
        <f t="shared" si="229"/>
        <v>5.1999999999999998E-2</v>
      </c>
      <c r="BG194" s="48">
        <f t="shared" si="229"/>
        <v>5.1999999999999998E-2</v>
      </c>
      <c r="BH194" s="48">
        <f t="shared" si="229"/>
        <v>5.1999999999999998E-2</v>
      </c>
      <c r="BI194" s="48">
        <f t="shared" si="229"/>
        <v>5.1999999999999998E-2</v>
      </c>
      <c r="BJ194" s="48">
        <f t="shared" si="229"/>
        <v>5.1999999999999998E-2</v>
      </c>
      <c r="BK194" s="48">
        <f t="shared" si="229"/>
        <v>5.1999999999999998E-2</v>
      </c>
      <c r="BL194" s="48">
        <f t="shared" si="229"/>
        <v>5.1999999999999998E-2</v>
      </c>
      <c r="BM194" s="48">
        <f t="shared" si="229"/>
        <v>5.1999999999999998E-2</v>
      </c>
      <c r="BN194" s="48">
        <f t="shared" si="229"/>
        <v>5.1999999999999998E-2</v>
      </c>
      <c r="BO194" s="48">
        <f t="shared" ref="BO194:DZ194" si="230">BO65</f>
        <v>5.1999999999999998E-2</v>
      </c>
      <c r="BP194" s="48">
        <f t="shared" si="230"/>
        <v>5.1999999999999998E-2</v>
      </c>
      <c r="BQ194" s="48">
        <f t="shared" si="230"/>
        <v>5.1999999999999998E-2</v>
      </c>
      <c r="BR194" s="48">
        <f t="shared" si="230"/>
        <v>5.1999999999999998E-2</v>
      </c>
      <c r="BS194" s="48">
        <f t="shared" si="230"/>
        <v>5.1999999999999998E-2</v>
      </c>
      <c r="BT194" s="48">
        <f t="shared" si="230"/>
        <v>5.1999999999999998E-2</v>
      </c>
      <c r="BU194" s="48">
        <f t="shared" si="230"/>
        <v>5.1999999999999998E-2</v>
      </c>
      <c r="BV194" s="48">
        <f t="shared" si="230"/>
        <v>5.1999999999999998E-2</v>
      </c>
      <c r="BW194" s="48">
        <f t="shared" si="230"/>
        <v>5.1999999999999998E-2</v>
      </c>
      <c r="BX194" s="48">
        <f t="shared" si="230"/>
        <v>5.1999999999999998E-2</v>
      </c>
      <c r="BY194" s="48">
        <f t="shared" si="230"/>
        <v>5.1999999999999998E-2</v>
      </c>
      <c r="BZ194" s="48">
        <f t="shared" si="230"/>
        <v>5.1999999999999998E-2</v>
      </c>
      <c r="CA194" s="48">
        <f t="shared" si="230"/>
        <v>5.1999999999999998E-2</v>
      </c>
      <c r="CB194" s="48">
        <f t="shared" si="230"/>
        <v>5.1999999999999998E-2</v>
      </c>
      <c r="CC194" s="48">
        <f t="shared" si="230"/>
        <v>5.1999999999999998E-2</v>
      </c>
      <c r="CD194" s="48">
        <f t="shared" si="230"/>
        <v>5.1999999999999998E-2</v>
      </c>
      <c r="CE194" s="48">
        <f t="shared" si="230"/>
        <v>5.1999999999999998E-2</v>
      </c>
      <c r="CF194" s="48">
        <f t="shared" si="230"/>
        <v>5.1999999999999998E-2</v>
      </c>
      <c r="CG194" s="48">
        <f t="shared" si="230"/>
        <v>5.1999999999999998E-2</v>
      </c>
      <c r="CH194" s="48">
        <f t="shared" si="230"/>
        <v>5.1999999999999998E-2</v>
      </c>
      <c r="CI194" s="48">
        <f t="shared" si="230"/>
        <v>5.1999999999999998E-2</v>
      </c>
      <c r="CJ194" s="48">
        <f t="shared" si="230"/>
        <v>5.1999999999999998E-2</v>
      </c>
      <c r="CK194" s="48">
        <f t="shared" si="230"/>
        <v>5.1999999999999998E-2</v>
      </c>
      <c r="CL194" s="48">
        <f t="shared" si="230"/>
        <v>5.1999999999999998E-2</v>
      </c>
      <c r="CM194" s="48">
        <f t="shared" si="230"/>
        <v>5.1999999999999998E-2</v>
      </c>
      <c r="CN194" s="48">
        <f t="shared" si="230"/>
        <v>5.1999999999999998E-2</v>
      </c>
      <c r="CO194" s="48">
        <f t="shared" si="230"/>
        <v>5.1999999999999998E-2</v>
      </c>
      <c r="CP194" s="48">
        <f t="shared" si="230"/>
        <v>5.1999999999999998E-2</v>
      </c>
      <c r="CQ194" s="48">
        <f t="shared" si="230"/>
        <v>5.1999999999999998E-2</v>
      </c>
      <c r="CR194" s="48">
        <f t="shared" si="230"/>
        <v>5.1999999999999998E-2</v>
      </c>
      <c r="CS194" s="48">
        <f t="shared" si="230"/>
        <v>5.1999999999999998E-2</v>
      </c>
      <c r="CT194" s="48">
        <f t="shared" si="230"/>
        <v>5.1999999999999998E-2</v>
      </c>
      <c r="CU194" s="48">
        <f t="shared" si="230"/>
        <v>5.1999999999999998E-2</v>
      </c>
      <c r="CV194" s="48">
        <f t="shared" si="230"/>
        <v>5.1999999999999998E-2</v>
      </c>
      <c r="CW194" s="48">
        <f t="shared" si="230"/>
        <v>5.1999999999999998E-2</v>
      </c>
      <c r="CX194" s="48">
        <f t="shared" si="230"/>
        <v>5.1999999999999998E-2</v>
      </c>
      <c r="CY194" s="48">
        <f t="shared" si="230"/>
        <v>5.1999999999999998E-2</v>
      </c>
      <c r="CZ194" s="48">
        <f t="shared" si="230"/>
        <v>5.1999999999999998E-2</v>
      </c>
      <c r="DA194" s="48">
        <f t="shared" si="230"/>
        <v>5.1999999999999998E-2</v>
      </c>
      <c r="DB194" s="48">
        <f t="shared" si="230"/>
        <v>5.1999999999999998E-2</v>
      </c>
      <c r="DC194" s="48">
        <f t="shared" si="230"/>
        <v>5.1999999999999998E-2</v>
      </c>
      <c r="DD194" s="48">
        <f t="shared" si="230"/>
        <v>5.1999999999999998E-2</v>
      </c>
      <c r="DE194" s="48">
        <f t="shared" si="230"/>
        <v>5.1999999999999998E-2</v>
      </c>
      <c r="DF194" s="48">
        <f t="shared" si="230"/>
        <v>5.1999999999999998E-2</v>
      </c>
      <c r="DG194" s="48">
        <f t="shared" si="230"/>
        <v>5.1999999999999998E-2</v>
      </c>
      <c r="DH194" s="48">
        <f t="shared" si="230"/>
        <v>5.1999999999999998E-2</v>
      </c>
      <c r="DI194" s="48">
        <f t="shared" si="230"/>
        <v>5.1999999999999998E-2</v>
      </c>
      <c r="DJ194" s="48">
        <f t="shared" si="230"/>
        <v>5.1999999999999998E-2</v>
      </c>
      <c r="DK194" s="48">
        <f t="shared" si="230"/>
        <v>5.1999999999999998E-2</v>
      </c>
      <c r="DL194" s="48">
        <f t="shared" si="230"/>
        <v>5.1999999999999998E-2</v>
      </c>
      <c r="DM194" s="48">
        <f t="shared" si="230"/>
        <v>5.1999999999999998E-2</v>
      </c>
      <c r="DN194" s="48">
        <f t="shared" si="230"/>
        <v>5.1999999999999998E-2</v>
      </c>
      <c r="DO194" s="48">
        <f t="shared" si="230"/>
        <v>5.1999999999999998E-2</v>
      </c>
      <c r="DP194" s="48">
        <f t="shared" si="230"/>
        <v>5.1999999999999998E-2</v>
      </c>
      <c r="DQ194" s="48">
        <f t="shared" si="230"/>
        <v>5.1999999999999998E-2</v>
      </c>
      <c r="DR194" s="48">
        <f t="shared" si="230"/>
        <v>5.1999999999999998E-2</v>
      </c>
      <c r="DS194" s="48">
        <f t="shared" si="230"/>
        <v>5.1999999999999998E-2</v>
      </c>
      <c r="DT194" s="48">
        <f t="shared" si="230"/>
        <v>5.1999999999999998E-2</v>
      </c>
      <c r="DU194" s="48">
        <f t="shared" si="230"/>
        <v>5.1999999999999998E-2</v>
      </c>
      <c r="DV194" s="48">
        <f t="shared" si="230"/>
        <v>5.1999999999999998E-2</v>
      </c>
      <c r="DW194" s="48">
        <f t="shared" si="230"/>
        <v>5.1999999999999998E-2</v>
      </c>
      <c r="DX194" s="48">
        <f t="shared" si="230"/>
        <v>5.1999999999999998E-2</v>
      </c>
      <c r="DY194" s="48">
        <f t="shared" si="230"/>
        <v>5.1999999999999998E-2</v>
      </c>
      <c r="DZ194" s="48">
        <f t="shared" si="230"/>
        <v>5.1999999999999998E-2</v>
      </c>
      <c r="EA194" s="48">
        <f t="shared" ref="EA194:FX194" si="231">EA65</f>
        <v>5.1999999999999998E-2</v>
      </c>
      <c r="EB194" s="48">
        <f t="shared" si="231"/>
        <v>5.1999999999999998E-2</v>
      </c>
      <c r="EC194" s="48">
        <f t="shared" si="231"/>
        <v>5.1999999999999998E-2</v>
      </c>
      <c r="ED194" s="48">
        <f t="shared" si="231"/>
        <v>5.1999999999999998E-2</v>
      </c>
      <c r="EE194" s="48">
        <f t="shared" si="231"/>
        <v>5.1999999999999998E-2</v>
      </c>
      <c r="EF194" s="48">
        <f t="shared" si="231"/>
        <v>5.1999999999999998E-2</v>
      </c>
      <c r="EG194" s="48">
        <f t="shared" si="231"/>
        <v>5.1999999999999998E-2</v>
      </c>
      <c r="EH194" s="48">
        <f t="shared" si="231"/>
        <v>5.1999999999999998E-2</v>
      </c>
      <c r="EI194" s="48">
        <f t="shared" si="231"/>
        <v>5.1999999999999998E-2</v>
      </c>
      <c r="EJ194" s="48">
        <f t="shared" si="231"/>
        <v>5.1999999999999998E-2</v>
      </c>
      <c r="EK194" s="48">
        <f t="shared" si="231"/>
        <v>5.1999999999999998E-2</v>
      </c>
      <c r="EL194" s="48">
        <f t="shared" si="231"/>
        <v>5.1999999999999998E-2</v>
      </c>
      <c r="EM194" s="48">
        <f t="shared" si="231"/>
        <v>5.1999999999999998E-2</v>
      </c>
      <c r="EN194" s="48">
        <f t="shared" si="231"/>
        <v>5.1999999999999998E-2</v>
      </c>
      <c r="EO194" s="48">
        <f t="shared" si="231"/>
        <v>5.1999999999999998E-2</v>
      </c>
      <c r="EP194" s="48">
        <f t="shared" si="231"/>
        <v>5.1999999999999998E-2</v>
      </c>
      <c r="EQ194" s="33">
        <f t="shared" si="231"/>
        <v>5.1999999999999998E-2</v>
      </c>
      <c r="ER194" s="48">
        <f t="shared" si="231"/>
        <v>5.1999999999999998E-2</v>
      </c>
      <c r="ES194" s="48">
        <f t="shared" si="231"/>
        <v>5.1999999999999998E-2</v>
      </c>
      <c r="ET194" s="48">
        <f t="shared" si="231"/>
        <v>5.1999999999999998E-2</v>
      </c>
      <c r="EU194" s="48">
        <f t="shared" si="231"/>
        <v>5.1999999999999998E-2</v>
      </c>
      <c r="EV194" s="48">
        <f t="shared" si="231"/>
        <v>5.1999999999999998E-2</v>
      </c>
      <c r="EW194" s="48">
        <f t="shared" si="231"/>
        <v>5.1999999999999998E-2</v>
      </c>
      <c r="EX194" s="48">
        <f t="shared" si="231"/>
        <v>5.1999999999999998E-2</v>
      </c>
      <c r="EY194" s="48">
        <f t="shared" si="231"/>
        <v>5.1999999999999998E-2</v>
      </c>
      <c r="EZ194" s="48">
        <f t="shared" si="231"/>
        <v>5.1999999999999998E-2</v>
      </c>
      <c r="FA194" s="48">
        <f t="shared" si="231"/>
        <v>5.1999999999999998E-2</v>
      </c>
      <c r="FB194" s="48">
        <f t="shared" si="231"/>
        <v>5.1999999999999998E-2</v>
      </c>
      <c r="FC194" s="48">
        <f t="shared" si="231"/>
        <v>5.1999999999999998E-2</v>
      </c>
      <c r="FD194" s="48">
        <f t="shared" si="231"/>
        <v>5.1999999999999998E-2</v>
      </c>
      <c r="FE194" s="48">
        <f t="shared" si="231"/>
        <v>5.1999999999999998E-2</v>
      </c>
      <c r="FF194" s="48">
        <f t="shared" si="231"/>
        <v>5.1999999999999998E-2</v>
      </c>
      <c r="FG194" s="48">
        <f t="shared" si="231"/>
        <v>5.1999999999999998E-2</v>
      </c>
      <c r="FH194" s="48">
        <f t="shared" si="231"/>
        <v>5.1999999999999998E-2</v>
      </c>
      <c r="FI194" s="48">
        <f t="shared" si="231"/>
        <v>5.1999999999999998E-2</v>
      </c>
      <c r="FJ194" s="48">
        <f t="shared" si="231"/>
        <v>5.1999999999999998E-2</v>
      </c>
      <c r="FK194" s="48">
        <f t="shared" si="231"/>
        <v>5.1999999999999998E-2</v>
      </c>
      <c r="FL194" s="48">
        <f t="shared" si="231"/>
        <v>5.1999999999999998E-2</v>
      </c>
      <c r="FM194" s="48">
        <f t="shared" si="231"/>
        <v>5.1999999999999998E-2</v>
      </c>
      <c r="FN194" s="48">
        <f t="shared" si="231"/>
        <v>5.1999999999999998E-2</v>
      </c>
      <c r="FO194" s="48">
        <f t="shared" si="231"/>
        <v>5.1999999999999998E-2</v>
      </c>
      <c r="FP194" s="48">
        <f t="shared" si="231"/>
        <v>5.1999999999999998E-2</v>
      </c>
      <c r="FQ194" s="48">
        <f t="shared" si="231"/>
        <v>5.1999999999999998E-2</v>
      </c>
      <c r="FR194" s="48">
        <f t="shared" si="231"/>
        <v>5.1999999999999998E-2</v>
      </c>
      <c r="FS194" s="48">
        <f t="shared" si="231"/>
        <v>5.1999999999999998E-2</v>
      </c>
      <c r="FT194" s="48">
        <f t="shared" si="231"/>
        <v>5.1999999999999998E-2</v>
      </c>
      <c r="FU194" s="48">
        <f t="shared" si="231"/>
        <v>5.1999999999999998E-2</v>
      </c>
      <c r="FV194" s="48">
        <f t="shared" si="231"/>
        <v>5.1999999999999998E-2</v>
      </c>
      <c r="FW194" s="48">
        <f t="shared" si="231"/>
        <v>5.1999999999999998E-2</v>
      </c>
      <c r="FX194" s="48">
        <f t="shared" si="231"/>
        <v>5.1999999999999998E-2</v>
      </c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</row>
    <row r="195" spans="1:195" x14ac:dyDescent="0.35">
      <c r="A195" s="6" t="s">
        <v>719</v>
      </c>
      <c r="B195" s="7" t="s">
        <v>720</v>
      </c>
      <c r="C195" s="33">
        <f t="shared" ref="C195:BN195" si="232">ROUND((C99-C22)/C22,4)</f>
        <v>5.1000000000000004E-3</v>
      </c>
      <c r="D195" s="33">
        <f t="shared" si="232"/>
        <v>-2.5600000000000001E-2</v>
      </c>
      <c r="E195" s="33">
        <f t="shared" si="232"/>
        <v>-1.8200000000000001E-2</v>
      </c>
      <c r="F195" s="33">
        <f t="shared" si="232"/>
        <v>1.9E-2</v>
      </c>
      <c r="G195" s="33">
        <f t="shared" si="232"/>
        <v>-1.43E-2</v>
      </c>
      <c r="H195" s="33">
        <f t="shared" si="232"/>
        <v>-1.2999999999999999E-3</v>
      </c>
      <c r="I195" s="33">
        <f t="shared" si="232"/>
        <v>-4.2999999999999997E-2</v>
      </c>
      <c r="J195" s="33">
        <f t="shared" si="232"/>
        <v>-2.69E-2</v>
      </c>
      <c r="K195" s="33">
        <f t="shared" si="232"/>
        <v>2.6599999999999999E-2</v>
      </c>
      <c r="L195" s="33">
        <f t="shared" si="232"/>
        <v>-2.3699999999999999E-2</v>
      </c>
      <c r="M195" s="33">
        <f t="shared" si="232"/>
        <v>-5.62E-2</v>
      </c>
      <c r="N195" s="33">
        <f t="shared" si="232"/>
        <v>-1.8200000000000001E-2</v>
      </c>
      <c r="O195" s="33">
        <f t="shared" si="232"/>
        <v>-2.46E-2</v>
      </c>
      <c r="P195" s="33">
        <f t="shared" si="232"/>
        <v>5.1499999999999997E-2</v>
      </c>
      <c r="Q195" s="33">
        <f t="shared" si="232"/>
        <v>3.7000000000000002E-3</v>
      </c>
      <c r="R195" s="33">
        <f t="shared" si="232"/>
        <v>1.2999999999999999E-3</v>
      </c>
      <c r="S195" s="33">
        <f t="shared" si="232"/>
        <v>-1.54E-2</v>
      </c>
      <c r="T195" s="33">
        <f t="shared" si="232"/>
        <v>-3.0999999999999999E-3</v>
      </c>
      <c r="U195" s="33">
        <f t="shared" si="232"/>
        <v>-1.15E-2</v>
      </c>
      <c r="V195" s="33">
        <f t="shared" si="232"/>
        <v>-1.29E-2</v>
      </c>
      <c r="W195" s="33">
        <f t="shared" si="232"/>
        <v>-7.1000000000000004E-3</v>
      </c>
      <c r="X195" s="33">
        <f t="shared" si="232"/>
        <v>0</v>
      </c>
      <c r="Y195" s="33">
        <f t="shared" si="232"/>
        <v>-5.5999999999999999E-3</v>
      </c>
      <c r="Z195" s="33">
        <f t="shared" si="232"/>
        <v>-3.5000000000000001E-3</v>
      </c>
      <c r="AA195" s="33">
        <f t="shared" si="232"/>
        <v>-2.7000000000000001E-3</v>
      </c>
      <c r="AB195" s="33">
        <f t="shared" si="232"/>
        <v>-2.2800000000000001E-2</v>
      </c>
      <c r="AC195" s="33">
        <f t="shared" si="232"/>
        <v>-8.0000000000000002E-3</v>
      </c>
      <c r="AD195" s="33">
        <f t="shared" si="232"/>
        <v>8.9999999999999998E-4</v>
      </c>
      <c r="AE195" s="33">
        <f t="shared" si="232"/>
        <v>-6.3E-3</v>
      </c>
      <c r="AF195" s="33">
        <f t="shared" si="232"/>
        <v>5.7999999999999996E-3</v>
      </c>
      <c r="AG195" s="33">
        <f t="shared" si="232"/>
        <v>-0.02</v>
      </c>
      <c r="AH195" s="33">
        <f t="shared" si="232"/>
        <v>-2.6700000000000002E-2</v>
      </c>
      <c r="AI195" s="33">
        <f t="shared" si="232"/>
        <v>3.7600000000000001E-2</v>
      </c>
      <c r="AJ195" s="33">
        <f t="shared" si="232"/>
        <v>1.2200000000000001E-2</v>
      </c>
      <c r="AK195" s="33">
        <f t="shared" si="232"/>
        <v>-3.95E-2</v>
      </c>
      <c r="AL195" s="33">
        <f t="shared" si="232"/>
        <v>2.1700000000000001E-2</v>
      </c>
      <c r="AM195" s="33">
        <f t="shared" si="232"/>
        <v>-4.2000000000000003E-2</v>
      </c>
      <c r="AN195" s="33">
        <f t="shared" si="232"/>
        <v>-4.2599999999999999E-2</v>
      </c>
      <c r="AO195" s="33">
        <f t="shared" si="232"/>
        <v>-2.7699999999999999E-2</v>
      </c>
      <c r="AP195" s="33">
        <f t="shared" si="232"/>
        <v>-1.18E-2</v>
      </c>
      <c r="AQ195" s="33">
        <f t="shared" si="232"/>
        <v>-0.01</v>
      </c>
      <c r="AR195" s="33">
        <f t="shared" si="232"/>
        <v>-1.66E-2</v>
      </c>
      <c r="AS195" s="33">
        <f t="shared" si="232"/>
        <v>-1.3299999999999999E-2</v>
      </c>
      <c r="AT195" s="33">
        <f t="shared" si="232"/>
        <v>0.1351</v>
      </c>
      <c r="AU195" s="33">
        <f t="shared" si="232"/>
        <v>4.9799999999999997E-2</v>
      </c>
      <c r="AV195" s="33">
        <f t="shared" si="232"/>
        <v>-1.8499999999999999E-2</v>
      </c>
      <c r="AW195" s="33">
        <f t="shared" si="232"/>
        <v>-8.0000000000000004E-4</v>
      </c>
      <c r="AX195" s="33">
        <f t="shared" si="232"/>
        <v>-2.5000000000000001E-2</v>
      </c>
      <c r="AY195" s="33">
        <f t="shared" si="232"/>
        <v>-3.0999999999999999E-3</v>
      </c>
      <c r="AZ195" s="93">
        <f t="shared" si="232"/>
        <v>-1.5299999999999999E-2</v>
      </c>
      <c r="BA195" s="33">
        <f t="shared" si="232"/>
        <v>-9.1000000000000004E-3</v>
      </c>
      <c r="BB195" s="33">
        <f t="shared" si="232"/>
        <v>-2.6499999999999999E-2</v>
      </c>
      <c r="BC195" s="33">
        <f t="shared" si="232"/>
        <v>-2.7099999999999999E-2</v>
      </c>
      <c r="BD195" s="33">
        <f t="shared" si="232"/>
        <v>3.8999999999999998E-3</v>
      </c>
      <c r="BE195" s="33">
        <f t="shared" si="232"/>
        <v>-3.0499999999999999E-2</v>
      </c>
      <c r="BF195" s="33">
        <f t="shared" si="232"/>
        <v>2.3E-3</v>
      </c>
      <c r="BG195" s="33">
        <f t="shared" si="232"/>
        <v>-3.2599999999999997E-2</v>
      </c>
      <c r="BH195" s="33">
        <f t="shared" si="232"/>
        <v>-5.1000000000000004E-3</v>
      </c>
      <c r="BI195" s="33">
        <f t="shared" si="232"/>
        <v>-1.7999999999999999E-2</v>
      </c>
      <c r="BJ195" s="33">
        <f t="shared" si="232"/>
        <v>-2.2000000000000001E-3</v>
      </c>
      <c r="BK195" s="33">
        <f t="shared" si="232"/>
        <v>1.9300000000000001E-2</v>
      </c>
      <c r="BL195" s="33">
        <f t="shared" si="232"/>
        <v>-0.19350000000000001</v>
      </c>
      <c r="BM195" s="33">
        <f t="shared" si="232"/>
        <v>0.15229999999999999</v>
      </c>
      <c r="BN195" s="33">
        <f t="shared" si="232"/>
        <v>-2.75E-2</v>
      </c>
      <c r="BO195" s="33">
        <f t="shared" ref="BO195:DZ195" si="233">ROUND((BO99-BO22)/BO22,4)</f>
        <v>-9.1999999999999998E-3</v>
      </c>
      <c r="BP195" s="33">
        <f t="shared" si="233"/>
        <v>-6.7100000000000007E-2</v>
      </c>
      <c r="BQ195" s="33">
        <f t="shared" si="233"/>
        <v>5.7999999999999996E-3</v>
      </c>
      <c r="BR195" s="33">
        <f t="shared" si="233"/>
        <v>-1.1999999999999999E-3</v>
      </c>
      <c r="BS195" s="33">
        <f t="shared" si="233"/>
        <v>-1.7899999999999999E-2</v>
      </c>
      <c r="BT195" s="33">
        <f t="shared" si="233"/>
        <v>-4.3299999999999998E-2</v>
      </c>
      <c r="BU195" s="33">
        <f t="shared" si="233"/>
        <v>1.7100000000000001E-2</v>
      </c>
      <c r="BV195" s="33">
        <f t="shared" si="233"/>
        <v>-1.2500000000000001E-2</v>
      </c>
      <c r="BW195" s="33">
        <f t="shared" si="233"/>
        <v>-4.7999999999999996E-3</v>
      </c>
      <c r="BX195" s="33">
        <f t="shared" si="233"/>
        <v>-8.6E-3</v>
      </c>
      <c r="BY195" s="33">
        <f t="shared" si="233"/>
        <v>-2.3400000000000001E-2</v>
      </c>
      <c r="BZ195" s="33">
        <f t="shared" si="233"/>
        <v>-1.12E-2</v>
      </c>
      <c r="CA195" s="33">
        <f t="shared" si="233"/>
        <v>-1.7600000000000001E-2</v>
      </c>
      <c r="CB195" s="33">
        <f t="shared" si="233"/>
        <v>-2.52E-2</v>
      </c>
      <c r="CC195" s="33">
        <f t="shared" si="233"/>
        <v>-2.0799999999999999E-2</v>
      </c>
      <c r="CD195" s="33">
        <f t="shared" si="233"/>
        <v>-1.8599999999999998E-2</v>
      </c>
      <c r="CE195" s="33">
        <f t="shared" si="233"/>
        <v>-1.2999999999999999E-2</v>
      </c>
      <c r="CF195" s="33">
        <f t="shared" si="233"/>
        <v>-9.4600000000000004E-2</v>
      </c>
      <c r="CG195" s="33">
        <f t="shared" si="233"/>
        <v>-1.37E-2</v>
      </c>
      <c r="CH195" s="33">
        <f t="shared" si="233"/>
        <v>-2.9100000000000001E-2</v>
      </c>
      <c r="CI195" s="33">
        <f t="shared" si="233"/>
        <v>-8.2000000000000007E-3</v>
      </c>
      <c r="CJ195" s="33">
        <f t="shared" si="233"/>
        <v>-3.3099999999999997E-2</v>
      </c>
      <c r="CK195" s="33">
        <f t="shared" si="233"/>
        <v>-7.6E-3</v>
      </c>
      <c r="CL195" s="33">
        <f t="shared" si="233"/>
        <v>-2.1999999999999999E-2</v>
      </c>
      <c r="CM195" s="33">
        <f t="shared" si="233"/>
        <v>-1.5800000000000002E-2</v>
      </c>
      <c r="CN195" s="33">
        <f t="shared" si="233"/>
        <v>-4.7000000000000002E-3</v>
      </c>
      <c r="CO195" s="33">
        <f t="shared" si="233"/>
        <v>-1.6199999999999999E-2</v>
      </c>
      <c r="CP195" s="33">
        <f t="shared" si="233"/>
        <v>-3.3300000000000003E-2</v>
      </c>
      <c r="CQ195" s="33">
        <f t="shared" si="233"/>
        <v>-3.6299999999999999E-2</v>
      </c>
      <c r="CR195" s="33">
        <f t="shared" si="233"/>
        <v>-4.7000000000000002E-3</v>
      </c>
      <c r="CS195" s="33">
        <f t="shared" si="233"/>
        <v>-5.57E-2</v>
      </c>
      <c r="CT195" s="33">
        <f t="shared" si="233"/>
        <v>-4.7999999999999996E-3</v>
      </c>
      <c r="CU195" s="33">
        <f t="shared" si="233"/>
        <v>1E-3</v>
      </c>
      <c r="CV195" s="33">
        <f t="shared" si="233"/>
        <v>0</v>
      </c>
      <c r="CW195" s="33">
        <f t="shared" si="233"/>
        <v>4.8999999999999998E-3</v>
      </c>
      <c r="CX195" s="33">
        <f t="shared" si="233"/>
        <v>-1.7000000000000001E-2</v>
      </c>
      <c r="CY195" s="33">
        <f t="shared" si="233"/>
        <v>0</v>
      </c>
      <c r="CZ195" s="33">
        <f t="shared" si="233"/>
        <v>-3.4500000000000003E-2</v>
      </c>
      <c r="DA195" s="33">
        <f t="shared" si="233"/>
        <v>-1.38E-2</v>
      </c>
      <c r="DB195" s="33">
        <f t="shared" si="233"/>
        <v>-6.1999999999999998E-3</v>
      </c>
      <c r="DC195" s="33">
        <f t="shared" si="233"/>
        <v>5.4999999999999997E-3</v>
      </c>
      <c r="DD195" s="33">
        <f t="shared" si="233"/>
        <v>-6.4000000000000003E-3</v>
      </c>
      <c r="DE195" s="33">
        <f t="shared" si="233"/>
        <v>-5.9700000000000003E-2</v>
      </c>
      <c r="DF195" s="33">
        <f t="shared" si="233"/>
        <v>-1.9099999999999999E-2</v>
      </c>
      <c r="DG195" s="33">
        <f t="shared" si="233"/>
        <v>9.4700000000000006E-2</v>
      </c>
      <c r="DH195" s="33">
        <f t="shared" si="233"/>
        <v>-2.41E-2</v>
      </c>
      <c r="DI195" s="33">
        <f t="shared" si="233"/>
        <v>-2.06E-2</v>
      </c>
      <c r="DJ195" s="33">
        <f t="shared" si="233"/>
        <v>-8.0000000000000004E-4</v>
      </c>
      <c r="DK195" s="33">
        <f t="shared" si="233"/>
        <v>2.9899999999999999E-2</v>
      </c>
      <c r="DL195" s="33">
        <f t="shared" si="233"/>
        <v>-4.0000000000000002E-4</v>
      </c>
      <c r="DM195" s="33">
        <f t="shared" si="233"/>
        <v>-8.5000000000000006E-3</v>
      </c>
      <c r="DN195" s="33">
        <f t="shared" si="233"/>
        <v>1.2999999999999999E-2</v>
      </c>
      <c r="DO195" s="33">
        <f t="shared" si="233"/>
        <v>5.3E-3</v>
      </c>
      <c r="DP195" s="33">
        <f t="shared" si="233"/>
        <v>-1.34E-2</v>
      </c>
      <c r="DQ195" s="33">
        <f t="shared" si="233"/>
        <v>2.0799999999999999E-2</v>
      </c>
      <c r="DR195" s="33">
        <f t="shared" si="233"/>
        <v>-1.77E-2</v>
      </c>
      <c r="DS195" s="33">
        <f t="shared" si="233"/>
        <v>-4.8000000000000001E-2</v>
      </c>
      <c r="DT195" s="33">
        <f t="shared" si="233"/>
        <v>-3.0499999999999999E-2</v>
      </c>
      <c r="DU195" s="33">
        <f t="shared" si="233"/>
        <v>3.5999999999999999E-3</v>
      </c>
      <c r="DV195" s="33">
        <f t="shared" si="233"/>
        <v>8.9999999999999998E-4</v>
      </c>
      <c r="DW195" s="33">
        <f t="shared" si="233"/>
        <v>-1.35E-2</v>
      </c>
      <c r="DX195" s="33">
        <f t="shared" si="233"/>
        <v>-1.5599999999999999E-2</v>
      </c>
      <c r="DY195" s="33">
        <f t="shared" si="233"/>
        <v>-2.3699999999999999E-2</v>
      </c>
      <c r="DZ195" s="33">
        <f t="shared" si="233"/>
        <v>-3.0599999999999999E-2</v>
      </c>
      <c r="EA195" s="33">
        <f t="shared" ref="EA195:FX195" si="234">ROUND((EA99-EA22)/EA22,4)</f>
        <v>-3.7199999999999997E-2</v>
      </c>
      <c r="EB195" s="33">
        <f t="shared" si="234"/>
        <v>-3.2000000000000002E-3</v>
      </c>
      <c r="EC195" s="33">
        <f t="shared" si="234"/>
        <v>-1.6899999999999998E-2</v>
      </c>
      <c r="ED195" s="33">
        <f t="shared" si="234"/>
        <v>-1.5299999999999999E-2</v>
      </c>
      <c r="EE195" s="33">
        <f t="shared" si="234"/>
        <v>-1.7100000000000001E-2</v>
      </c>
      <c r="EF195" s="33">
        <f t="shared" si="234"/>
        <v>-2.0799999999999999E-2</v>
      </c>
      <c r="EG195" s="33">
        <f t="shared" si="234"/>
        <v>-2.6100000000000002E-2</v>
      </c>
      <c r="EH195" s="33">
        <f t="shared" si="234"/>
        <v>-1.2E-2</v>
      </c>
      <c r="EI195" s="33">
        <f t="shared" si="234"/>
        <v>-2.1700000000000001E-2</v>
      </c>
      <c r="EJ195" s="33">
        <f t="shared" si="234"/>
        <v>-4.4000000000000003E-3</v>
      </c>
      <c r="EK195" s="33">
        <f t="shared" si="234"/>
        <v>-4.7000000000000002E-3</v>
      </c>
      <c r="EL195" s="33">
        <f t="shared" si="234"/>
        <v>1.4999999999999999E-2</v>
      </c>
      <c r="EM195" s="33">
        <f t="shared" si="234"/>
        <v>-2.7799999999999998E-2</v>
      </c>
      <c r="EN195" s="33">
        <f t="shared" si="234"/>
        <v>-2.18E-2</v>
      </c>
      <c r="EO195" s="33">
        <f t="shared" si="234"/>
        <v>-4.0599999999999997E-2</v>
      </c>
      <c r="EP195" s="33">
        <f t="shared" si="234"/>
        <v>-3.0999999999999999E-3</v>
      </c>
      <c r="EQ195" s="33">
        <f t="shared" si="234"/>
        <v>-1.3599999999999999E-2</v>
      </c>
      <c r="ER195" s="33">
        <f t="shared" si="234"/>
        <v>8.0000000000000002E-3</v>
      </c>
      <c r="ES195" s="33">
        <f t="shared" si="234"/>
        <v>3.4200000000000001E-2</v>
      </c>
      <c r="ET195" s="33">
        <f t="shared" si="234"/>
        <v>-2.6499999999999999E-2</v>
      </c>
      <c r="EU195" s="33">
        <f t="shared" si="234"/>
        <v>-5.0000000000000001E-3</v>
      </c>
      <c r="EV195" s="33">
        <f t="shared" si="234"/>
        <v>3.0099999999999998E-2</v>
      </c>
      <c r="EW195" s="33">
        <f t="shared" si="234"/>
        <v>-2.8500000000000001E-2</v>
      </c>
      <c r="EX195" s="33">
        <f t="shared" si="234"/>
        <v>-4.1000000000000003E-3</v>
      </c>
      <c r="EY195" s="33">
        <f t="shared" si="234"/>
        <v>-1.2699999999999999E-2</v>
      </c>
      <c r="EZ195" s="33">
        <f t="shared" si="234"/>
        <v>-1.9099999999999999E-2</v>
      </c>
      <c r="FA195" s="33">
        <f t="shared" si="234"/>
        <v>-4.4000000000000003E-3</v>
      </c>
      <c r="FB195" s="33">
        <f t="shared" si="234"/>
        <v>-4.24E-2</v>
      </c>
      <c r="FC195" s="33">
        <f t="shared" si="234"/>
        <v>-6.7500000000000004E-2</v>
      </c>
      <c r="FD195" s="33">
        <f t="shared" si="234"/>
        <v>-4.1999999999999997E-3</v>
      </c>
      <c r="FE195" s="33">
        <f t="shared" si="234"/>
        <v>-3.2500000000000001E-2</v>
      </c>
      <c r="FF195" s="33">
        <f t="shared" si="234"/>
        <v>-8.0999999999999996E-3</v>
      </c>
      <c r="FG195" s="33">
        <f t="shared" si="234"/>
        <v>-9.4000000000000004E-3</v>
      </c>
      <c r="FH195" s="33">
        <f t="shared" si="234"/>
        <v>-1.83E-2</v>
      </c>
      <c r="FI195" s="33">
        <f t="shared" si="234"/>
        <v>-1.9099999999999999E-2</v>
      </c>
      <c r="FJ195" s="33">
        <f t="shared" si="234"/>
        <v>7.9000000000000008E-3</v>
      </c>
      <c r="FK195" s="33">
        <f t="shared" si="234"/>
        <v>-2.9999999999999997E-4</v>
      </c>
      <c r="FL195" s="33">
        <f t="shared" si="234"/>
        <v>1.37E-2</v>
      </c>
      <c r="FM195" s="33">
        <f t="shared" si="234"/>
        <v>1.61E-2</v>
      </c>
      <c r="FN195" s="33">
        <f t="shared" si="234"/>
        <v>7.7000000000000002E-3</v>
      </c>
      <c r="FO195" s="33">
        <f t="shared" si="234"/>
        <v>-3.5999999999999999E-3</v>
      </c>
      <c r="FP195" s="33">
        <f t="shared" si="234"/>
        <v>-5.7000000000000002E-3</v>
      </c>
      <c r="FQ195" s="33">
        <f t="shared" si="234"/>
        <v>-2.3E-3</v>
      </c>
      <c r="FR195" s="33">
        <f t="shared" si="234"/>
        <v>-8.2000000000000007E-3</v>
      </c>
      <c r="FS195" s="33">
        <f t="shared" si="234"/>
        <v>-5.0200000000000002E-2</v>
      </c>
      <c r="FT195" s="33">
        <f t="shared" si="234"/>
        <v>-2.4799999999999999E-2</v>
      </c>
      <c r="FU195" s="33">
        <f t="shared" si="234"/>
        <v>-1.5800000000000002E-2</v>
      </c>
      <c r="FV195" s="33">
        <f t="shared" si="234"/>
        <v>0.1222</v>
      </c>
      <c r="FW195" s="33">
        <f t="shared" si="234"/>
        <v>-5.0099999999999999E-2</v>
      </c>
      <c r="FX195" s="33">
        <f t="shared" si="234"/>
        <v>-5.1999999999999998E-3</v>
      </c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</row>
    <row r="196" spans="1:195" x14ac:dyDescent="0.35">
      <c r="A196" s="7"/>
      <c r="B196" s="7" t="s">
        <v>721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62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48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</row>
    <row r="197" spans="1:195" x14ac:dyDescent="0.35">
      <c r="A197" s="6" t="s">
        <v>722</v>
      </c>
      <c r="B197" s="7" t="s">
        <v>723</v>
      </c>
      <c r="C197" s="7">
        <f t="shared" ref="C197:BN197" si="235">ROUND((C193)*(1+C194+C195),2)</f>
        <v>76349516</v>
      </c>
      <c r="D197" s="7">
        <f t="shared" si="235"/>
        <v>441739379.66000003</v>
      </c>
      <c r="E197" s="7">
        <f t="shared" si="235"/>
        <v>72943586.819999993</v>
      </c>
      <c r="F197" s="7">
        <f t="shared" si="235"/>
        <v>262229541.66</v>
      </c>
      <c r="G197" s="7">
        <f t="shared" si="235"/>
        <v>18002923.920000002</v>
      </c>
      <c r="H197" s="7">
        <f t="shared" si="235"/>
        <v>13075795.59</v>
      </c>
      <c r="I197" s="7">
        <f t="shared" si="235"/>
        <v>99429227.219999999</v>
      </c>
      <c r="J197" s="7">
        <f t="shared" si="235"/>
        <v>23582497.690000001</v>
      </c>
      <c r="K197" s="7">
        <f t="shared" si="235"/>
        <v>4314387.54</v>
      </c>
      <c r="L197" s="7">
        <f t="shared" si="235"/>
        <v>26113198.800000001</v>
      </c>
      <c r="M197" s="7">
        <f t="shared" si="235"/>
        <v>13412168.33</v>
      </c>
      <c r="N197" s="7">
        <f t="shared" si="235"/>
        <v>581342271.95000005</v>
      </c>
      <c r="O197" s="7">
        <f t="shared" si="235"/>
        <v>143594385.78</v>
      </c>
      <c r="P197" s="7">
        <f t="shared" si="235"/>
        <v>5458943.3200000003</v>
      </c>
      <c r="Q197" s="7">
        <f t="shared" si="235"/>
        <v>467964591.19</v>
      </c>
      <c r="R197" s="7">
        <f t="shared" si="235"/>
        <v>66893384.710000001</v>
      </c>
      <c r="S197" s="7">
        <f t="shared" si="235"/>
        <v>18651317.780000001</v>
      </c>
      <c r="T197" s="7">
        <f t="shared" si="235"/>
        <v>3173870</v>
      </c>
      <c r="U197" s="7">
        <f t="shared" si="235"/>
        <v>1208792.8</v>
      </c>
      <c r="V197" s="7">
        <f t="shared" si="235"/>
        <v>4085665.65</v>
      </c>
      <c r="W197" s="7">
        <f t="shared" si="235"/>
        <v>3587746.4</v>
      </c>
      <c r="X197" s="7">
        <f t="shared" si="235"/>
        <v>1114970.26</v>
      </c>
      <c r="Y197" s="7">
        <f t="shared" si="235"/>
        <v>11048763.869999999</v>
      </c>
      <c r="Z197" s="7">
        <f t="shared" si="235"/>
        <v>3702127.12</v>
      </c>
      <c r="AA197" s="7">
        <f t="shared" si="235"/>
        <v>343475194.99000001</v>
      </c>
      <c r="AB197" s="7">
        <f t="shared" si="235"/>
        <v>307312298.00999999</v>
      </c>
      <c r="AC197" s="7">
        <f t="shared" si="235"/>
        <v>10825901.35</v>
      </c>
      <c r="AD197" s="7">
        <f t="shared" si="235"/>
        <v>15646054.43</v>
      </c>
      <c r="AE197" s="7">
        <f t="shared" si="235"/>
        <v>2000476.31</v>
      </c>
      <c r="AF197" s="7">
        <f t="shared" si="235"/>
        <v>3312947.87</v>
      </c>
      <c r="AG197" s="7">
        <f t="shared" si="235"/>
        <v>7668425.0599999996</v>
      </c>
      <c r="AH197" s="7">
        <f t="shared" si="235"/>
        <v>11170161.34</v>
      </c>
      <c r="AI197" s="7">
        <f t="shared" si="235"/>
        <v>5402825.4900000002</v>
      </c>
      <c r="AJ197" s="7">
        <f t="shared" si="235"/>
        <v>3332007.88</v>
      </c>
      <c r="AK197" s="7">
        <f t="shared" si="235"/>
        <v>3292038.03</v>
      </c>
      <c r="AL197" s="7">
        <f t="shared" si="235"/>
        <v>4423049.16</v>
      </c>
      <c r="AM197" s="7">
        <f t="shared" si="235"/>
        <v>5045229.92</v>
      </c>
      <c r="AN197" s="7">
        <f t="shared" si="235"/>
        <v>4638553.28</v>
      </c>
      <c r="AO197" s="7">
        <f t="shared" si="235"/>
        <v>48147346.200000003</v>
      </c>
      <c r="AP197" s="7">
        <f t="shared" si="235"/>
        <v>984402729.69000006</v>
      </c>
      <c r="AQ197" s="7">
        <f t="shared" si="235"/>
        <v>4120270.05</v>
      </c>
      <c r="AR197" s="7">
        <f t="shared" si="235"/>
        <v>688433853.17999995</v>
      </c>
      <c r="AS197" s="7">
        <f t="shared" si="235"/>
        <v>78778459.950000003</v>
      </c>
      <c r="AT197" s="7">
        <f t="shared" si="235"/>
        <v>29532279.07</v>
      </c>
      <c r="AU197" s="7">
        <f t="shared" si="235"/>
        <v>4862404.53</v>
      </c>
      <c r="AV197" s="7">
        <f t="shared" si="235"/>
        <v>4824357.09</v>
      </c>
      <c r="AW197" s="7">
        <f t="shared" si="235"/>
        <v>4301024.6399999997</v>
      </c>
      <c r="AX197" s="7">
        <f t="shared" si="235"/>
        <v>1595418.92</v>
      </c>
      <c r="AY197" s="7">
        <f t="shared" si="235"/>
        <v>5854893.2199999997</v>
      </c>
      <c r="AZ197" s="7">
        <f t="shared" si="235"/>
        <v>142279236.13999999</v>
      </c>
      <c r="BA197" s="7">
        <f t="shared" si="235"/>
        <v>99156738.260000005</v>
      </c>
      <c r="BB197" s="7">
        <f t="shared" si="235"/>
        <v>82629432.530000001</v>
      </c>
      <c r="BC197" s="7">
        <f t="shared" si="235"/>
        <v>290017276.06999999</v>
      </c>
      <c r="BD197" s="7">
        <f t="shared" si="235"/>
        <v>39172169.560000002</v>
      </c>
      <c r="BE197" s="7">
        <f t="shared" si="235"/>
        <v>14637541.310000001</v>
      </c>
      <c r="BF197" s="7">
        <f t="shared" si="235"/>
        <v>275980864.73000002</v>
      </c>
      <c r="BG197" s="7">
        <f t="shared" si="235"/>
        <v>11077675.300000001</v>
      </c>
      <c r="BH197" s="7">
        <f t="shared" si="235"/>
        <v>7394207.1500000004</v>
      </c>
      <c r="BI197" s="7">
        <f t="shared" si="235"/>
        <v>4371127.26</v>
      </c>
      <c r="BJ197" s="7">
        <f t="shared" si="235"/>
        <v>67942737.299999997</v>
      </c>
      <c r="BK197" s="7">
        <f t="shared" si="235"/>
        <v>337031737.56999999</v>
      </c>
      <c r="BL197" s="7">
        <f t="shared" si="235"/>
        <v>2103920.66</v>
      </c>
      <c r="BM197" s="7">
        <f t="shared" si="235"/>
        <v>6101835.79</v>
      </c>
      <c r="BN197" s="7">
        <f t="shared" si="235"/>
        <v>34764674.539999999</v>
      </c>
      <c r="BO197" s="7">
        <f t="shared" ref="BO197:DZ197" si="236">ROUND((BO193)*(1+BO194+BO195),2)</f>
        <v>14500960.74</v>
      </c>
      <c r="BP197" s="7">
        <f t="shared" si="236"/>
        <v>3245170.84</v>
      </c>
      <c r="BQ197" s="7">
        <f t="shared" si="236"/>
        <v>71615226.760000005</v>
      </c>
      <c r="BR197" s="7">
        <f t="shared" si="236"/>
        <v>49095909</v>
      </c>
      <c r="BS197" s="7">
        <f t="shared" si="236"/>
        <v>13911011.199999999</v>
      </c>
      <c r="BT197" s="7">
        <f t="shared" si="236"/>
        <v>5470560.4699999997</v>
      </c>
      <c r="BU197" s="7">
        <f t="shared" si="236"/>
        <v>5904184.5199999996</v>
      </c>
      <c r="BV197" s="7">
        <f t="shared" si="236"/>
        <v>14112564.27</v>
      </c>
      <c r="BW197" s="7">
        <f t="shared" si="236"/>
        <v>22492403.800000001</v>
      </c>
      <c r="BX197" s="7">
        <f t="shared" si="236"/>
        <v>1690730.9</v>
      </c>
      <c r="BY197" s="7">
        <f t="shared" si="236"/>
        <v>5687335.75</v>
      </c>
      <c r="BZ197" s="7">
        <f t="shared" si="236"/>
        <v>3547221.34</v>
      </c>
      <c r="CA197" s="7">
        <f t="shared" si="236"/>
        <v>3037117.68</v>
      </c>
      <c r="CB197" s="7">
        <f t="shared" si="236"/>
        <v>826596674.34000003</v>
      </c>
      <c r="CC197" s="7">
        <f t="shared" si="236"/>
        <v>3385010.29</v>
      </c>
      <c r="CD197" s="7">
        <f t="shared" si="236"/>
        <v>3349339.46</v>
      </c>
      <c r="CE197" s="7">
        <f t="shared" si="236"/>
        <v>2923819.72</v>
      </c>
      <c r="CF197" s="7">
        <f t="shared" si="236"/>
        <v>2237464.5499999998</v>
      </c>
      <c r="CG197" s="7">
        <f t="shared" si="236"/>
        <v>3548579.43</v>
      </c>
      <c r="CH197" s="7">
        <f t="shared" si="236"/>
        <v>2199579.04</v>
      </c>
      <c r="CI197" s="7">
        <f t="shared" si="236"/>
        <v>8262753.5099999998</v>
      </c>
      <c r="CJ197" s="7">
        <f t="shared" si="236"/>
        <v>10881710.5</v>
      </c>
      <c r="CK197" s="7">
        <f t="shared" si="236"/>
        <v>63497014.109999999</v>
      </c>
      <c r="CL197" s="7">
        <f t="shared" si="236"/>
        <v>15208277.82</v>
      </c>
      <c r="CM197" s="7">
        <f t="shared" si="236"/>
        <v>9350409.0500000007</v>
      </c>
      <c r="CN197" s="7">
        <f t="shared" si="236"/>
        <v>350848079.12</v>
      </c>
      <c r="CO197" s="7">
        <f t="shared" si="236"/>
        <v>156813061.55000001</v>
      </c>
      <c r="CP197" s="7">
        <f t="shared" si="236"/>
        <v>11837630.9</v>
      </c>
      <c r="CQ197" s="7">
        <f t="shared" si="236"/>
        <v>9900429.8800000008</v>
      </c>
      <c r="CR197" s="7">
        <f t="shared" si="236"/>
        <v>3936624.47</v>
      </c>
      <c r="CS197" s="7">
        <f t="shared" si="236"/>
        <v>4374550.92</v>
      </c>
      <c r="CT197" s="7">
        <f t="shared" si="236"/>
        <v>2235792.25</v>
      </c>
      <c r="CU197" s="7">
        <f t="shared" si="236"/>
        <v>4498488.1900000004</v>
      </c>
      <c r="CV197" s="7">
        <f t="shared" si="236"/>
        <v>1047781.03</v>
      </c>
      <c r="CW197" s="7">
        <f t="shared" si="236"/>
        <v>3691602.55</v>
      </c>
      <c r="CX197" s="7">
        <f t="shared" si="236"/>
        <v>5824045.2599999998</v>
      </c>
      <c r="CY197" s="7">
        <f t="shared" si="236"/>
        <v>1134725.27</v>
      </c>
      <c r="CZ197" s="7">
        <f t="shared" si="236"/>
        <v>20657622.030000001</v>
      </c>
      <c r="DA197" s="7">
        <f t="shared" si="236"/>
        <v>3504893.58</v>
      </c>
      <c r="DB197" s="7">
        <f t="shared" si="236"/>
        <v>4680624.32</v>
      </c>
      <c r="DC197" s="7">
        <f t="shared" si="236"/>
        <v>3368634.3</v>
      </c>
      <c r="DD197" s="7">
        <f t="shared" si="236"/>
        <v>3169301.33</v>
      </c>
      <c r="DE197" s="7">
        <f t="shared" si="236"/>
        <v>4386124.8</v>
      </c>
      <c r="DF197" s="7">
        <f t="shared" si="236"/>
        <v>227263189.31</v>
      </c>
      <c r="DG197" s="7">
        <f t="shared" si="236"/>
        <v>2349048.2200000002</v>
      </c>
      <c r="DH197" s="7">
        <f t="shared" si="236"/>
        <v>20505367.850000001</v>
      </c>
      <c r="DI197" s="7">
        <f t="shared" si="236"/>
        <v>27239474.43</v>
      </c>
      <c r="DJ197" s="7">
        <f t="shared" si="236"/>
        <v>7832618.6600000001</v>
      </c>
      <c r="DK197" s="7">
        <f t="shared" si="236"/>
        <v>6299610.7999999998</v>
      </c>
      <c r="DL197" s="7">
        <f t="shared" si="236"/>
        <v>65070283.090000004</v>
      </c>
      <c r="DM197" s="7">
        <f t="shared" si="236"/>
        <v>4200293.87</v>
      </c>
      <c r="DN197" s="7">
        <f t="shared" si="236"/>
        <v>15775444.390000001</v>
      </c>
      <c r="DO197" s="7">
        <f t="shared" si="236"/>
        <v>37202025.890000001</v>
      </c>
      <c r="DP197" s="7">
        <f t="shared" si="236"/>
        <v>3701509.53</v>
      </c>
      <c r="DQ197" s="7">
        <f t="shared" si="236"/>
        <v>9922712.9900000002</v>
      </c>
      <c r="DR197" s="7">
        <f t="shared" si="236"/>
        <v>16007428.77</v>
      </c>
      <c r="DS197" s="7">
        <f t="shared" si="236"/>
        <v>8135706.7000000002</v>
      </c>
      <c r="DT197" s="7">
        <f t="shared" si="236"/>
        <v>3483353.9</v>
      </c>
      <c r="DU197" s="7">
        <f t="shared" si="236"/>
        <v>5083469.55</v>
      </c>
      <c r="DV197" s="7">
        <f t="shared" si="236"/>
        <v>3771574.95</v>
      </c>
      <c r="DW197" s="7">
        <f t="shared" si="236"/>
        <v>4581603.75</v>
      </c>
      <c r="DX197" s="7">
        <f t="shared" si="236"/>
        <v>3554118.06</v>
      </c>
      <c r="DY197" s="7">
        <f t="shared" si="236"/>
        <v>4901202.68</v>
      </c>
      <c r="DZ197" s="7">
        <f t="shared" si="236"/>
        <v>8970396.6600000001</v>
      </c>
      <c r="EA197" s="7">
        <f t="shared" ref="EA197:FX197" si="237">ROUND((EA193)*(1+EA194+EA195),2)</f>
        <v>6821211.2699999996</v>
      </c>
      <c r="EB197" s="7">
        <f t="shared" si="237"/>
        <v>7077284.9100000001</v>
      </c>
      <c r="EC197" s="7">
        <f t="shared" si="237"/>
        <v>4184292.23</v>
      </c>
      <c r="ED197" s="7">
        <f t="shared" si="237"/>
        <v>22832313.359999999</v>
      </c>
      <c r="EE197" s="7">
        <f t="shared" si="237"/>
        <v>3471609.83</v>
      </c>
      <c r="EF197" s="7">
        <f t="shared" si="237"/>
        <v>16375181.73</v>
      </c>
      <c r="EG197" s="7">
        <f t="shared" si="237"/>
        <v>3877074.15</v>
      </c>
      <c r="EH197" s="7">
        <f t="shared" si="237"/>
        <v>3919653.65</v>
      </c>
      <c r="EI197" s="7">
        <f t="shared" si="237"/>
        <v>164633599.24000001</v>
      </c>
      <c r="EJ197" s="7">
        <f t="shared" si="237"/>
        <v>110733041.76000001</v>
      </c>
      <c r="EK197" s="7">
        <f t="shared" si="237"/>
        <v>8029478.96</v>
      </c>
      <c r="EL197" s="7">
        <f t="shared" si="237"/>
        <v>5753102.2699999996</v>
      </c>
      <c r="EM197" s="7">
        <f t="shared" si="237"/>
        <v>5183532.82</v>
      </c>
      <c r="EN197" s="7">
        <f t="shared" si="237"/>
        <v>11450281.57</v>
      </c>
      <c r="EO197" s="7">
        <f t="shared" si="237"/>
        <v>4506752.88</v>
      </c>
      <c r="EP197" s="7">
        <f t="shared" si="237"/>
        <v>5791686.25</v>
      </c>
      <c r="EQ197" s="7">
        <f t="shared" si="237"/>
        <v>30067448.489999998</v>
      </c>
      <c r="ER197" s="7">
        <f t="shared" si="237"/>
        <v>4943198.37</v>
      </c>
      <c r="ES197" s="7">
        <f t="shared" si="237"/>
        <v>3443830.16</v>
      </c>
      <c r="ET197" s="7">
        <f t="shared" si="237"/>
        <v>3942530.16</v>
      </c>
      <c r="EU197" s="7">
        <f t="shared" si="237"/>
        <v>7502123.8799999999</v>
      </c>
      <c r="EV197" s="7">
        <f t="shared" si="237"/>
        <v>1881351.75</v>
      </c>
      <c r="EW197" s="7">
        <f t="shared" si="237"/>
        <v>12778251.08</v>
      </c>
      <c r="EX197" s="7">
        <f t="shared" si="237"/>
        <v>3521737.61</v>
      </c>
      <c r="EY197" s="7">
        <f t="shared" si="237"/>
        <v>8659719.2300000004</v>
      </c>
      <c r="EZ197" s="7">
        <f t="shared" si="237"/>
        <v>2645590.5299999998</v>
      </c>
      <c r="FA197" s="7">
        <f t="shared" si="237"/>
        <v>41442498.100000001</v>
      </c>
      <c r="FB197" s="7">
        <f t="shared" si="237"/>
        <v>4511904.71</v>
      </c>
      <c r="FC197" s="7">
        <f t="shared" si="237"/>
        <v>21646305.079999998</v>
      </c>
      <c r="FD197" s="7">
        <f t="shared" si="237"/>
        <v>5471143.54</v>
      </c>
      <c r="FE197" s="7">
        <f t="shared" si="237"/>
        <v>1895722.29</v>
      </c>
      <c r="FF197" s="7">
        <f t="shared" si="237"/>
        <v>3613022.4</v>
      </c>
      <c r="FG197" s="7">
        <f t="shared" si="237"/>
        <v>2688029.02</v>
      </c>
      <c r="FH197" s="7">
        <f t="shared" si="237"/>
        <v>1582804.91</v>
      </c>
      <c r="FI197" s="7">
        <f t="shared" si="237"/>
        <v>19741273.91</v>
      </c>
      <c r="FJ197" s="7">
        <f t="shared" si="237"/>
        <v>22102244.109999999</v>
      </c>
      <c r="FK197" s="7">
        <f t="shared" si="237"/>
        <v>28717862.539999999</v>
      </c>
      <c r="FL197" s="7">
        <f t="shared" si="237"/>
        <v>89342025.819999993</v>
      </c>
      <c r="FM197" s="7">
        <f t="shared" si="237"/>
        <v>41854545.219999999</v>
      </c>
      <c r="FN197" s="7">
        <f t="shared" si="237"/>
        <v>254040022.22999999</v>
      </c>
      <c r="FO197" s="7">
        <f t="shared" si="237"/>
        <v>12721829.43</v>
      </c>
      <c r="FP197" s="7">
        <f t="shared" si="237"/>
        <v>25988222.539999999</v>
      </c>
      <c r="FQ197" s="7">
        <f t="shared" si="237"/>
        <v>11447810.210000001</v>
      </c>
      <c r="FR197" s="7">
        <f t="shared" si="237"/>
        <v>3274451.73</v>
      </c>
      <c r="FS197" s="7">
        <f t="shared" si="237"/>
        <v>3301421.99</v>
      </c>
      <c r="FT197" s="7">
        <f t="shared" si="237"/>
        <v>1424778.55</v>
      </c>
      <c r="FU197" s="7">
        <f t="shared" si="237"/>
        <v>10387196.029999999</v>
      </c>
      <c r="FV197" s="7">
        <f t="shared" si="237"/>
        <v>9627013.3900000006</v>
      </c>
      <c r="FW197" s="7">
        <f t="shared" si="237"/>
        <v>3161071.5</v>
      </c>
      <c r="FX197" s="7">
        <f t="shared" si="237"/>
        <v>1407672.46</v>
      </c>
      <c r="FY197" s="33"/>
      <c r="FZ197" s="7">
        <f>SUM(C197:FX197)</f>
        <v>9693006652.6300011</v>
      </c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</row>
    <row r="198" spans="1:195" x14ac:dyDescent="0.35">
      <c r="A198" s="7"/>
      <c r="B198" s="7" t="s">
        <v>724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48"/>
      <c r="GC198" s="48"/>
      <c r="GD198" s="48"/>
      <c r="GE198" s="48"/>
      <c r="GF198" s="48"/>
      <c r="GG198" s="7"/>
      <c r="GH198" s="7"/>
      <c r="GI198" s="7"/>
      <c r="GJ198" s="7"/>
      <c r="GK198" s="7"/>
      <c r="GL198" s="7"/>
      <c r="GM198" s="7"/>
    </row>
    <row r="199" spans="1:195" x14ac:dyDescent="0.3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</row>
    <row r="200" spans="1:195" x14ac:dyDescent="0.35">
      <c r="A200" s="7"/>
      <c r="B200" s="43" t="s">
        <v>725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</row>
    <row r="201" spans="1:195" x14ac:dyDescent="0.35">
      <c r="A201" s="6" t="s">
        <v>726</v>
      </c>
      <c r="B201" s="7" t="s">
        <v>727</v>
      </c>
      <c r="C201" s="7">
        <f t="shared" ref="C201:BN201" si="238">ROUND(C38,2)</f>
        <v>10788.4</v>
      </c>
      <c r="D201" s="7">
        <f t="shared" si="238"/>
        <v>10788.4</v>
      </c>
      <c r="E201" s="7">
        <f t="shared" si="238"/>
        <v>10788.4</v>
      </c>
      <c r="F201" s="7">
        <f t="shared" si="238"/>
        <v>10788.4</v>
      </c>
      <c r="G201" s="7">
        <f t="shared" si="238"/>
        <v>10788.4</v>
      </c>
      <c r="H201" s="7">
        <f t="shared" si="238"/>
        <v>10788.4</v>
      </c>
      <c r="I201" s="7">
        <f t="shared" si="238"/>
        <v>10788.4</v>
      </c>
      <c r="J201" s="7">
        <f t="shared" si="238"/>
        <v>10788.4</v>
      </c>
      <c r="K201" s="7">
        <f t="shared" si="238"/>
        <v>10788.4</v>
      </c>
      <c r="L201" s="7">
        <f t="shared" si="238"/>
        <v>10788.4</v>
      </c>
      <c r="M201" s="7">
        <f t="shared" si="238"/>
        <v>10788.4</v>
      </c>
      <c r="N201" s="7">
        <f t="shared" si="238"/>
        <v>10788.4</v>
      </c>
      <c r="O201" s="7">
        <f t="shared" si="238"/>
        <v>10788.4</v>
      </c>
      <c r="P201" s="7">
        <f t="shared" si="238"/>
        <v>10788.4</v>
      </c>
      <c r="Q201" s="7">
        <f t="shared" si="238"/>
        <v>10788.4</v>
      </c>
      <c r="R201" s="7">
        <f t="shared" si="238"/>
        <v>10788.4</v>
      </c>
      <c r="S201" s="7">
        <f t="shared" si="238"/>
        <v>10788.4</v>
      </c>
      <c r="T201" s="7">
        <f t="shared" si="238"/>
        <v>10788.4</v>
      </c>
      <c r="U201" s="7">
        <f t="shared" si="238"/>
        <v>10788.4</v>
      </c>
      <c r="V201" s="7">
        <f t="shared" si="238"/>
        <v>10788.4</v>
      </c>
      <c r="W201" s="7">
        <f t="shared" si="238"/>
        <v>10788.4</v>
      </c>
      <c r="X201" s="7">
        <f t="shared" si="238"/>
        <v>10788.4</v>
      </c>
      <c r="Y201" s="7">
        <f t="shared" si="238"/>
        <v>10788.4</v>
      </c>
      <c r="Z201" s="7">
        <f t="shared" si="238"/>
        <v>10788.4</v>
      </c>
      <c r="AA201" s="7">
        <f t="shared" si="238"/>
        <v>10788.4</v>
      </c>
      <c r="AB201" s="7">
        <f t="shared" si="238"/>
        <v>10788.4</v>
      </c>
      <c r="AC201" s="7">
        <f t="shared" si="238"/>
        <v>10788.4</v>
      </c>
      <c r="AD201" s="7">
        <f t="shared" si="238"/>
        <v>10788.4</v>
      </c>
      <c r="AE201" s="7">
        <f t="shared" si="238"/>
        <v>10788.4</v>
      </c>
      <c r="AF201" s="7">
        <f t="shared" si="238"/>
        <v>10788.4</v>
      </c>
      <c r="AG201" s="7">
        <f t="shared" si="238"/>
        <v>10788.4</v>
      </c>
      <c r="AH201" s="7">
        <f t="shared" si="238"/>
        <v>10788.4</v>
      </c>
      <c r="AI201" s="7">
        <f t="shared" si="238"/>
        <v>10788.4</v>
      </c>
      <c r="AJ201" s="7">
        <f t="shared" si="238"/>
        <v>10788.4</v>
      </c>
      <c r="AK201" s="7">
        <f t="shared" si="238"/>
        <v>10788.4</v>
      </c>
      <c r="AL201" s="7">
        <f t="shared" si="238"/>
        <v>10788.4</v>
      </c>
      <c r="AM201" s="7">
        <f t="shared" si="238"/>
        <v>10788.4</v>
      </c>
      <c r="AN201" s="7">
        <f t="shared" si="238"/>
        <v>10788.4</v>
      </c>
      <c r="AO201" s="7">
        <f t="shared" si="238"/>
        <v>10788.4</v>
      </c>
      <c r="AP201" s="7">
        <f t="shared" si="238"/>
        <v>10788.4</v>
      </c>
      <c r="AQ201" s="7">
        <f t="shared" si="238"/>
        <v>10788.4</v>
      </c>
      <c r="AR201" s="7">
        <f t="shared" si="238"/>
        <v>10788.4</v>
      </c>
      <c r="AS201" s="7">
        <f t="shared" si="238"/>
        <v>10788.4</v>
      </c>
      <c r="AT201" s="7">
        <f t="shared" si="238"/>
        <v>10788.4</v>
      </c>
      <c r="AU201" s="7">
        <f t="shared" si="238"/>
        <v>10788.4</v>
      </c>
      <c r="AV201" s="7">
        <f t="shared" si="238"/>
        <v>10788.4</v>
      </c>
      <c r="AW201" s="7">
        <f t="shared" si="238"/>
        <v>10788.4</v>
      </c>
      <c r="AX201" s="7">
        <f t="shared" si="238"/>
        <v>10788.4</v>
      </c>
      <c r="AY201" s="7">
        <f t="shared" si="238"/>
        <v>10788.4</v>
      </c>
      <c r="AZ201" s="7">
        <f t="shared" si="238"/>
        <v>10788.4</v>
      </c>
      <c r="BA201" s="7">
        <f t="shared" si="238"/>
        <v>10788.4</v>
      </c>
      <c r="BB201" s="7">
        <f t="shared" si="238"/>
        <v>10788.4</v>
      </c>
      <c r="BC201" s="7">
        <f t="shared" si="238"/>
        <v>10788.4</v>
      </c>
      <c r="BD201" s="7">
        <f t="shared" si="238"/>
        <v>10788.4</v>
      </c>
      <c r="BE201" s="7">
        <f t="shared" si="238"/>
        <v>10788.4</v>
      </c>
      <c r="BF201" s="7">
        <f t="shared" si="238"/>
        <v>10788.4</v>
      </c>
      <c r="BG201" s="7">
        <f t="shared" si="238"/>
        <v>10788.4</v>
      </c>
      <c r="BH201" s="7">
        <f t="shared" si="238"/>
        <v>10788.4</v>
      </c>
      <c r="BI201" s="7">
        <f t="shared" si="238"/>
        <v>10788.4</v>
      </c>
      <c r="BJ201" s="7">
        <f t="shared" si="238"/>
        <v>10788.4</v>
      </c>
      <c r="BK201" s="7">
        <f t="shared" si="238"/>
        <v>10788.4</v>
      </c>
      <c r="BL201" s="7">
        <f t="shared" si="238"/>
        <v>10788.4</v>
      </c>
      <c r="BM201" s="7">
        <f t="shared" si="238"/>
        <v>10788.4</v>
      </c>
      <c r="BN201" s="7">
        <f t="shared" si="238"/>
        <v>10788.4</v>
      </c>
      <c r="BO201" s="7">
        <f t="shared" ref="BO201:DZ201" si="239">ROUND(BO38,2)</f>
        <v>10788.4</v>
      </c>
      <c r="BP201" s="7">
        <f t="shared" si="239"/>
        <v>10788.4</v>
      </c>
      <c r="BQ201" s="7">
        <f t="shared" si="239"/>
        <v>10788.4</v>
      </c>
      <c r="BR201" s="7">
        <f t="shared" si="239"/>
        <v>10788.4</v>
      </c>
      <c r="BS201" s="7">
        <f t="shared" si="239"/>
        <v>10788.4</v>
      </c>
      <c r="BT201" s="7">
        <f t="shared" si="239"/>
        <v>10788.4</v>
      </c>
      <c r="BU201" s="7">
        <f t="shared" si="239"/>
        <v>10788.4</v>
      </c>
      <c r="BV201" s="7">
        <f t="shared" si="239"/>
        <v>10788.4</v>
      </c>
      <c r="BW201" s="7">
        <f t="shared" si="239"/>
        <v>10788.4</v>
      </c>
      <c r="BX201" s="7">
        <f t="shared" si="239"/>
        <v>10788.4</v>
      </c>
      <c r="BY201" s="7">
        <f t="shared" si="239"/>
        <v>10788.4</v>
      </c>
      <c r="BZ201" s="7">
        <f t="shared" si="239"/>
        <v>10788.4</v>
      </c>
      <c r="CA201" s="7">
        <f t="shared" si="239"/>
        <v>10788.4</v>
      </c>
      <c r="CB201" s="7">
        <f t="shared" si="239"/>
        <v>10788.4</v>
      </c>
      <c r="CC201" s="7">
        <f t="shared" si="239"/>
        <v>10788.4</v>
      </c>
      <c r="CD201" s="7">
        <f t="shared" si="239"/>
        <v>10788.4</v>
      </c>
      <c r="CE201" s="7">
        <f t="shared" si="239"/>
        <v>10788.4</v>
      </c>
      <c r="CF201" s="7">
        <f t="shared" si="239"/>
        <v>10788.4</v>
      </c>
      <c r="CG201" s="7">
        <f t="shared" si="239"/>
        <v>10788.4</v>
      </c>
      <c r="CH201" s="7">
        <f t="shared" si="239"/>
        <v>10788.4</v>
      </c>
      <c r="CI201" s="7">
        <f t="shared" si="239"/>
        <v>10788.4</v>
      </c>
      <c r="CJ201" s="7">
        <f t="shared" si="239"/>
        <v>10788.4</v>
      </c>
      <c r="CK201" s="7">
        <f t="shared" si="239"/>
        <v>10788.4</v>
      </c>
      <c r="CL201" s="7">
        <f t="shared" si="239"/>
        <v>10788.4</v>
      </c>
      <c r="CM201" s="7">
        <f t="shared" si="239"/>
        <v>10788.4</v>
      </c>
      <c r="CN201" s="7">
        <f t="shared" si="239"/>
        <v>10788.4</v>
      </c>
      <c r="CO201" s="7">
        <f t="shared" si="239"/>
        <v>10788.4</v>
      </c>
      <c r="CP201" s="7">
        <f t="shared" si="239"/>
        <v>10788.4</v>
      </c>
      <c r="CQ201" s="7">
        <f t="shared" si="239"/>
        <v>10788.4</v>
      </c>
      <c r="CR201" s="7">
        <f t="shared" si="239"/>
        <v>10788.4</v>
      </c>
      <c r="CS201" s="7">
        <f t="shared" si="239"/>
        <v>10788.4</v>
      </c>
      <c r="CT201" s="7">
        <f t="shared" si="239"/>
        <v>10788.4</v>
      </c>
      <c r="CU201" s="7">
        <f t="shared" si="239"/>
        <v>10788.4</v>
      </c>
      <c r="CV201" s="7">
        <f t="shared" si="239"/>
        <v>10788.4</v>
      </c>
      <c r="CW201" s="7">
        <f t="shared" si="239"/>
        <v>10788.4</v>
      </c>
      <c r="CX201" s="7">
        <f t="shared" si="239"/>
        <v>10788.4</v>
      </c>
      <c r="CY201" s="7">
        <f t="shared" si="239"/>
        <v>10788.4</v>
      </c>
      <c r="CZ201" s="7">
        <f t="shared" si="239"/>
        <v>10788.4</v>
      </c>
      <c r="DA201" s="7">
        <f t="shared" si="239"/>
        <v>10788.4</v>
      </c>
      <c r="DB201" s="7">
        <f t="shared" si="239"/>
        <v>10788.4</v>
      </c>
      <c r="DC201" s="7">
        <f t="shared" si="239"/>
        <v>10788.4</v>
      </c>
      <c r="DD201" s="7">
        <f t="shared" si="239"/>
        <v>10788.4</v>
      </c>
      <c r="DE201" s="7">
        <f t="shared" si="239"/>
        <v>10788.4</v>
      </c>
      <c r="DF201" s="7">
        <f t="shared" si="239"/>
        <v>10788.4</v>
      </c>
      <c r="DG201" s="7">
        <f t="shared" si="239"/>
        <v>10788.4</v>
      </c>
      <c r="DH201" s="7">
        <f t="shared" si="239"/>
        <v>10788.4</v>
      </c>
      <c r="DI201" s="7">
        <f t="shared" si="239"/>
        <v>10788.4</v>
      </c>
      <c r="DJ201" s="7">
        <f t="shared" si="239"/>
        <v>10788.4</v>
      </c>
      <c r="DK201" s="7">
        <f t="shared" si="239"/>
        <v>10788.4</v>
      </c>
      <c r="DL201" s="7">
        <f t="shared" si="239"/>
        <v>10788.4</v>
      </c>
      <c r="DM201" s="7">
        <f t="shared" si="239"/>
        <v>10788.4</v>
      </c>
      <c r="DN201" s="7">
        <f t="shared" si="239"/>
        <v>10788.4</v>
      </c>
      <c r="DO201" s="7">
        <f t="shared" si="239"/>
        <v>10788.4</v>
      </c>
      <c r="DP201" s="7">
        <f t="shared" si="239"/>
        <v>10788.4</v>
      </c>
      <c r="DQ201" s="7">
        <f t="shared" si="239"/>
        <v>10788.4</v>
      </c>
      <c r="DR201" s="7">
        <f t="shared" si="239"/>
        <v>10788.4</v>
      </c>
      <c r="DS201" s="7">
        <f t="shared" si="239"/>
        <v>10788.4</v>
      </c>
      <c r="DT201" s="7">
        <f t="shared" si="239"/>
        <v>10788.4</v>
      </c>
      <c r="DU201" s="7">
        <f t="shared" si="239"/>
        <v>10788.4</v>
      </c>
      <c r="DV201" s="7">
        <f t="shared" si="239"/>
        <v>10788.4</v>
      </c>
      <c r="DW201" s="7">
        <f t="shared" si="239"/>
        <v>10788.4</v>
      </c>
      <c r="DX201" s="7">
        <f t="shared" si="239"/>
        <v>10788.4</v>
      </c>
      <c r="DY201" s="7">
        <f t="shared" si="239"/>
        <v>10788.4</v>
      </c>
      <c r="DZ201" s="7">
        <f t="shared" si="239"/>
        <v>10788.4</v>
      </c>
      <c r="EA201" s="7">
        <f t="shared" ref="EA201:FX201" si="240">ROUND(EA38,2)</f>
        <v>10788.4</v>
      </c>
      <c r="EB201" s="7">
        <f t="shared" si="240"/>
        <v>10788.4</v>
      </c>
      <c r="EC201" s="7">
        <f t="shared" si="240"/>
        <v>10788.4</v>
      </c>
      <c r="ED201" s="7">
        <f t="shared" si="240"/>
        <v>10788.4</v>
      </c>
      <c r="EE201" s="7">
        <f t="shared" si="240"/>
        <v>10788.4</v>
      </c>
      <c r="EF201" s="7">
        <f t="shared" si="240"/>
        <v>10788.4</v>
      </c>
      <c r="EG201" s="7">
        <f t="shared" si="240"/>
        <v>10788.4</v>
      </c>
      <c r="EH201" s="7">
        <f t="shared" si="240"/>
        <v>10788.4</v>
      </c>
      <c r="EI201" s="7">
        <f t="shared" si="240"/>
        <v>10788.4</v>
      </c>
      <c r="EJ201" s="7">
        <f t="shared" si="240"/>
        <v>10788.4</v>
      </c>
      <c r="EK201" s="7">
        <f t="shared" si="240"/>
        <v>10788.4</v>
      </c>
      <c r="EL201" s="7">
        <f t="shared" si="240"/>
        <v>10788.4</v>
      </c>
      <c r="EM201" s="7">
        <f t="shared" si="240"/>
        <v>10788.4</v>
      </c>
      <c r="EN201" s="7">
        <f t="shared" si="240"/>
        <v>10788.4</v>
      </c>
      <c r="EO201" s="7">
        <f t="shared" si="240"/>
        <v>10788.4</v>
      </c>
      <c r="EP201" s="7">
        <f t="shared" si="240"/>
        <v>10788.4</v>
      </c>
      <c r="EQ201" s="7">
        <f t="shared" si="240"/>
        <v>10788.4</v>
      </c>
      <c r="ER201" s="7">
        <f t="shared" si="240"/>
        <v>10788.4</v>
      </c>
      <c r="ES201" s="7">
        <f t="shared" si="240"/>
        <v>10788.4</v>
      </c>
      <c r="ET201" s="7">
        <f t="shared" si="240"/>
        <v>10788.4</v>
      </c>
      <c r="EU201" s="7">
        <f t="shared" si="240"/>
        <v>10788.4</v>
      </c>
      <c r="EV201" s="7">
        <f t="shared" si="240"/>
        <v>10788.4</v>
      </c>
      <c r="EW201" s="7">
        <f t="shared" si="240"/>
        <v>10788.4</v>
      </c>
      <c r="EX201" s="7">
        <f t="shared" si="240"/>
        <v>10788.4</v>
      </c>
      <c r="EY201" s="7">
        <f t="shared" si="240"/>
        <v>10788.4</v>
      </c>
      <c r="EZ201" s="7">
        <f t="shared" si="240"/>
        <v>10788.4</v>
      </c>
      <c r="FA201" s="7">
        <f t="shared" si="240"/>
        <v>10788.4</v>
      </c>
      <c r="FB201" s="7">
        <f t="shared" si="240"/>
        <v>10788.4</v>
      </c>
      <c r="FC201" s="7">
        <f t="shared" si="240"/>
        <v>10788.4</v>
      </c>
      <c r="FD201" s="7">
        <f t="shared" si="240"/>
        <v>10788.4</v>
      </c>
      <c r="FE201" s="7">
        <f t="shared" si="240"/>
        <v>10788.4</v>
      </c>
      <c r="FF201" s="7">
        <f t="shared" si="240"/>
        <v>10788.4</v>
      </c>
      <c r="FG201" s="7">
        <f t="shared" si="240"/>
        <v>10788.4</v>
      </c>
      <c r="FH201" s="7">
        <f t="shared" si="240"/>
        <v>10788.4</v>
      </c>
      <c r="FI201" s="7">
        <f t="shared" si="240"/>
        <v>10788.4</v>
      </c>
      <c r="FJ201" s="7">
        <f t="shared" si="240"/>
        <v>10788.4</v>
      </c>
      <c r="FK201" s="7">
        <f t="shared" si="240"/>
        <v>10788.4</v>
      </c>
      <c r="FL201" s="7">
        <f t="shared" si="240"/>
        <v>10788.4</v>
      </c>
      <c r="FM201" s="7">
        <f t="shared" si="240"/>
        <v>10788.4</v>
      </c>
      <c r="FN201" s="7">
        <f t="shared" si="240"/>
        <v>10788.4</v>
      </c>
      <c r="FO201" s="7">
        <f t="shared" si="240"/>
        <v>10788.4</v>
      </c>
      <c r="FP201" s="7">
        <f t="shared" si="240"/>
        <v>10788.4</v>
      </c>
      <c r="FQ201" s="7">
        <f t="shared" si="240"/>
        <v>10788.4</v>
      </c>
      <c r="FR201" s="7">
        <f t="shared" si="240"/>
        <v>10788.4</v>
      </c>
      <c r="FS201" s="7">
        <f t="shared" si="240"/>
        <v>10788.4</v>
      </c>
      <c r="FT201" s="7">
        <f t="shared" si="240"/>
        <v>10788.4</v>
      </c>
      <c r="FU201" s="7">
        <f t="shared" si="240"/>
        <v>10788.4</v>
      </c>
      <c r="FV201" s="7">
        <f t="shared" si="240"/>
        <v>10788.4</v>
      </c>
      <c r="FW201" s="7">
        <f t="shared" si="240"/>
        <v>10788.4</v>
      </c>
      <c r="FX201" s="7">
        <f t="shared" si="240"/>
        <v>10788.4</v>
      </c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</row>
    <row r="202" spans="1:195" x14ac:dyDescent="0.35">
      <c r="A202" s="6" t="s">
        <v>728</v>
      </c>
      <c r="B202" s="7" t="s">
        <v>729</v>
      </c>
      <c r="C202" s="18">
        <f t="shared" ref="C202:BN202" si="241">ROUND(C94,1)</f>
        <v>6387</v>
      </c>
      <c r="D202" s="18">
        <f t="shared" si="241"/>
        <v>38741.199999999997</v>
      </c>
      <c r="E202" s="18">
        <f t="shared" si="241"/>
        <v>6031.7</v>
      </c>
      <c r="F202" s="18">
        <f t="shared" si="241"/>
        <v>21913.3</v>
      </c>
      <c r="G202" s="18">
        <f t="shared" si="241"/>
        <v>1548.5</v>
      </c>
      <c r="H202" s="18">
        <f t="shared" si="241"/>
        <v>1110</v>
      </c>
      <c r="I202" s="18">
        <f t="shared" si="241"/>
        <v>8309.5</v>
      </c>
      <c r="J202" s="18">
        <f t="shared" si="241"/>
        <v>2101.4</v>
      </c>
      <c r="K202" s="18">
        <f t="shared" si="241"/>
        <v>270</v>
      </c>
      <c r="L202" s="18">
        <f t="shared" si="241"/>
        <v>2169.1</v>
      </c>
      <c r="M202" s="18">
        <f t="shared" si="241"/>
        <v>1002.8</v>
      </c>
      <c r="N202" s="18">
        <f t="shared" si="241"/>
        <v>50763.6</v>
      </c>
      <c r="O202" s="18">
        <f t="shared" si="241"/>
        <v>13126.5</v>
      </c>
      <c r="P202" s="18">
        <f t="shared" si="241"/>
        <v>347</v>
      </c>
      <c r="Q202" s="18">
        <f t="shared" si="241"/>
        <v>37757.300000000003</v>
      </c>
      <c r="R202" s="18">
        <f t="shared" si="241"/>
        <v>505</v>
      </c>
      <c r="S202" s="18">
        <f t="shared" si="241"/>
        <v>1600.3</v>
      </c>
      <c r="T202" s="18">
        <f t="shared" si="241"/>
        <v>162.80000000000001</v>
      </c>
      <c r="U202" s="18">
        <f t="shared" si="241"/>
        <v>51.7</v>
      </c>
      <c r="V202" s="18">
        <f t="shared" si="241"/>
        <v>260.60000000000002</v>
      </c>
      <c r="W202" s="18">
        <f t="shared" si="241"/>
        <v>207.9</v>
      </c>
      <c r="X202" s="18">
        <f t="shared" si="241"/>
        <v>50</v>
      </c>
      <c r="Y202" s="18">
        <f t="shared" si="241"/>
        <v>436.7</v>
      </c>
      <c r="Z202" s="18">
        <f t="shared" si="241"/>
        <v>229.5</v>
      </c>
      <c r="AA202" s="18">
        <f t="shared" si="241"/>
        <v>30632.400000000001</v>
      </c>
      <c r="AB202" s="18">
        <f t="shared" si="241"/>
        <v>27140</v>
      </c>
      <c r="AC202" s="18">
        <f t="shared" si="241"/>
        <v>932.5</v>
      </c>
      <c r="AD202" s="18">
        <f t="shared" si="241"/>
        <v>1409.6</v>
      </c>
      <c r="AE202" s="18">
        <f t="shared" si="241"/>
        <v>94</v>
      </c>
      <c r="AF202" s="18">
        <f t="shared" si="241"/>
        <v>172</v>
      </c>
      <c r="AG202" s="18">
        <f t="shared" si="241"/>
        <v>609.79999999999995</v>
      </c>
      <c r="AH202" s="18">
        <f t="shared" si="241"/>
        <v>977.5</v>
      </c>
      <c r="AI202" s="18">
        <f t="shared" si="241"/>
        <v>400</v>
      </c>
      <c r="AJ202" s="18">
        <f t="shared" si="241"/>
        <v>166</v>
      </c>
      <c r="AK202" s="18">
        <f t="shared" si="241"/>
        <v>170.4</v>
      </c>
      <c r="AL202" s="18">
        <f t="shared" si="241"/>
        <v>282</v>
      </c>
      <c r="AM202" s="18">
        <f t="shared" si="241"/>
        <v>371.8</v>
      </c>
      <c r="AN202" s="18">
        <f t="shared" si="241"/>
        <v>314.3</v>
      </c>
      <c r="AO202" s="18">
        <f t="shared" si="241"/>
        <v>4244.8999999999996</v>
      </c>
      <c r="AP202" s="18">
        <f t="shared" si="241"/>
        <v>83063</v>
      </c>
      <c r="AQ202" s="18">
        <f t="shared" si="241"/>
        <v>236.8</v>
      </c>
      <c r="AR202" s="18">
        <f t="shared" si="241"/>
        <v>61562.8</v>
      </c>
      <c r="AS202" s="18">
        <f t="shared" si="241"/>
        <v>6595.4</v>
      </c>
      <c r="AT202" s="18">
        <f t="shared" si="241"/>
        <v>2395.4</v>
      </c>
      <c r="AU202" s="18">
        <f t="shared" si="241"/>
        <v>305.5</v>
      </c>
      <c r="AV202" s="18">
        <f t="shared" si="241"/>
        <v>307.5</v>
      </c>
      <c r="AW202" s="18">
        <f t="shared" si="241"/>
        <v>254.8</v>
      </c>
      <c r="AX202" s="18">
        <f t="shared" si="241"/>
        <v>66.3</v>
      </c>
      <c r="AY202" s="18">
        <f t="shared" si="241"/>
        <v>420.3</v>
      </c>
      <c r="AZ202" s="18">
        <f t="shared" si="241"/>
        <v>12262</v>
      </c>
      <c r="BA202" s="18">
        <f t="shared" si="241"/>
        <v>8927.2999999999993</v>
      </c>
      <c r="BB202" s="18">
        <f t="shared" si="241"/>
        <v>7555.5</v>
      </c>
      <c r="BC202" s="18">
        <f t="shared" si="241"/>
        <v>25280.799999999999</v>
      </c>
      <c r="BD202" s="18">
        <f t="shared" si="241"/>
        <v>3630</v>
      </c>
      <c r="BE202" s="18">
        <f t="shared" si="241"/>
        <v>1259.2</v>
      </c>
      <c r="BF202" s="18">
        <f t="shared" si="241"/>
        <v>24501.200000000001</v>
      </c>
      <c r="BG202" s="18">
        <f t="shared" si="241"/>
        <v>899.7</v>
      </c>
      <c r="BH202" s="18">
        <f t="shared" si="241"/>
        <v>549.79999999999995</v>
      </c>
      <c r="BI202" s="18">
        <f t="shared" si="241"/>
        <v>257.10000000000002</v>
      </c>
      <c r="BJ202" s="18">
        <f t="shared" si="241"/>
        <v>6279.3</v>
      </c>
      <c r="BK202" s="18">
        <f t="shared" si="241"/>
        <v>20326.400000000001</v>
      </c>
      <c r="BL202" s="18">
        <f t="shared" si="241"/>
        <v>90.2</v>
      </c>
      <c r="BM202" s="18">
        <f t="shared" si="241"/>
        <v>416</v>
      </c>
      <c r="BN202" s="18">
        <f t="shared" si="241"/>
        <v>3147.6</v>
      </c>
      <c r="BO202" s="18">
        <f t="shared" ref="BO202:DZ202" si="242">ROUND(BO94,1)</f>
        <v>1284.7</v>
      </c>
      <c r="BP202" s="18">
        <f t="shared" si="242"/>
        <v>169.6</v>
      </c>
      <c r="BQ202" s="18">
        <f t="shared" si="242"/>
        <v>5969.1</v>
      </c>
      <c r="BR202" s="18">
        <f t="shared" si="242"/>
        <v>4499.6000000000004</v>
      </c>
      <c r="BS202" s="18">
        <f t="shared" si="242"/>
        <v>1116.0999999999999</v>
      </c>
      <c r="BT202" s="18">
        <f t="shared" si="242"/>
        <v>385.6</v>
      </c>
      <c r="BU202" s="18">
        <f t="shared" si="242"/>
        <v>415</v>
      </c>
      <c r="BV202" s="18">
        <f t="shared" si="242"/>
        <v>1232.5999999999999</v>
      </c>
      <c r="BW202" s="18">
        <f t="shared" si="242"/>
        <v>1992.9</v>
      </c>
      <c r="BX202" s="18">
        <f t="shared" si="242"/>
        <v>69.2</v>
      </c>
      <c r="BY202" s="18">
        <f t="shared" si="242"/>
        <v>459.3</v>
      </c>
      <c r="BZ202" s="18">
        <f t="shared" si="242"/>
        <v>203.7</v>
      </c>
      <c r="CA202" s="18">
        <f t="shared" si="242"/>
        <v>150.6</v>
      </c>
      <c r="CB202" s="18">
        <f t="shared" si="242"/>
        <v>73777.399999999994</v>
      </c>
      <c r="CC202" s="18">
        <f t="shared" si="242"/>
        <v>188</v>
      </c>
      <c r="CD202" s="18">
        <f t="shared" si="242"/>
        <v>211.3</v>
      </c>
      <c r="CE202" s="18">
        <f t="shared" si="242"/>
        <v>151.80000000000001</v>
      </c>
      <c r="CF202" s="18">
        <f t="shared" si="242"/>
        <v>114.9</v>
      </c>
      <c r="CG202" s="18">
        <f t="shared" si="242"/>
        <v>201.5</v>
      </c>
      <c r="CH202" s="18">
        <f t="shared" si="242"/>
        <v>100.2</v>
      </c>
      <c r="CI202" s="18">
        <f t="shared" si="242"/>
        <v>697.5</v>
      </c>
      <c r="CJ202" s="18">
        <f t="shared" si="242"/>
        <v>894.7</v>
      </c>
      <c r="CK202" s="18">
        <f t="shared" si="242"/>
        <v>4929.8999999999996</v>
      </c>
      <c r="CL202" s="18">
        <f t="shared" si="242"/>
        <v>1270.8</v>
      </c>
      <c r="CM202" s="18">
        <f t="shared" si="242"/>
        <v>706.2</v>
      </c>
      <c r="CN202" s="18">
        <f t="shared" si="242"/>
        <v>31786.799999999999</v>
      </c>
      <c r="CO202" s="18">
        <f t="shared" si="242"/>
        <v>14464.1</v>
      </c>
      <c r="CP202" s="18">
        <f t="shared" si="242"/>
        <v>964.7</v>
      </c>
      <c r="CQ202" s="18">
        <f t="shared" si="242"/>
        <v>771</v>
      </c>
      <c r="CR202" s="18">
        <f t="shared" si="242"/>
        <v>233.2</v>
      </c>
      <c r="CS202" s="18">
        <f t="shared" si="242"/>
        <v>301.60000000000002</v>
      </c>
      <c r="CT202" s="18">
        <f t="shared" si="242"/>
        <v>103.8</v>
      </c>
      <c r="CU202" s="18">
        <f t="shared" si="242"/>
        <v>74.400000000000006</v>
      </c>
      <c r="CV202" s="18">
        <f t="shared" si="242"/>
        <v>50</v>
      </c>
      <c r="CW202" s="18">
        <f t="shared" si="242"/>
        <v>206</v>
      </c>
      <c r="CX202" s="18">
        <f t="shared" si="242"/>
        <v>462.5</v>
      </c>
      <c r="CY202" s="18">
        <f t="shared" si="242"/>
        <v>50</v>
      </c>
      <c r="CZ202" s="18">
        <f t="shared" si="242"/>
        <v>1843.3</v>
      </c>
      <c r="DA202" s="18">
        <f t="shared" si="242"/>
        <v>198.5</v>
      </c>
      <c r="DB202" s="18">
        <f t="shared" si="242"/>
        <v>320.5</v>
      </c>
      <c r="DC202" s="18">
        <f t="shared" si="242"/>
        <v>183</v>
      </c>
      <c r="DD202" s="18">
        <f t="shared" si="242"/>
        <v>156</v>
      </c>
      <c r="DE202" s="18">
        <f t="shared" si="242"/>
        <v>297.89999999999998</v>
      </c>
      <c r="DF202" s="18">
        <f t="shared" si="242"/>
        <v>21022.1</v>
      </c>
      <c r="DG202" s="18">
        <f t="shared" si="242"/>
        <v>104</v>
      </c>
      <c r="DH202" s="18">
        <f t="shared" si="242"/>
        <v>1860.6</v>
      </c>
      <c r="DI202" s="18">
        <f t="shared" si="242"/>
        <v>2478.3000000000002</v>
      </c>
      <c r="DJ202" s="18">
        <f t="shared" si="242"/>
        <v>638.5</v>
      </c>
      <c r="DK202" s="18">
        <f t="shared" si="242"/>
        <v>500</v>
      </c>
      <c r="DL202" s="18">
        <f t="shared" si="242"/>
        <v>5720.4</v>
      </c>
      <c r="DM202" s="18">
        <f t="shared" si="242"/>
        <v>232.8</v>
      </c>
      <c r="DN202" s="18">
        <f t="shared" si="242"/>
        <v>1318</v>
      </c>
      <c r="DO202" s="18">
        <f t="shared" si="242"/>
        <v>3247</v>
      </c>
      <c r="DP202" s="18">
        <f t="shared" si="242"/>
        <v>198.3</v>
      </c>
      <c r="DQ202" s="18">
        <f t="shared" si="242"/>
        <v>834</v>
      </c>
      <c r="DR202" s="18">
        <f t="shared" si="242"/>
        <v>1343.6</v>
      </c>
      <c r="DS202" s="18">
        <f t="shared" si="242"/>
        <v>639</v>
      </c>
      <c r="DT202" s="18">
        <f t="shared" si="242"/>
        <v>175</v>
      </c>
      <c r="DU202" s="18">
        <f t="shared" si="242"/>
        <v>361</v>
      </c>
      <c r="DV202" s="18">
        <f t="shared" si="242"/>
        <v>214</v>
      </c>
      <c r="DW202" s="18">
        <f t="shared" si="242"/>
        <v>307.7</v>
      </c>
      <c r="DX202" s="18">
        <f t="shared" si="242"/>
        <v>164.2</v>
      </c>
      <c r="DY202" s="18">
        <f t="shared" si="242"/>
        <v>305.3</v>
      </c>
      <c r="DZ202" s="18">
        <f t="shared" si="242"/>
        <v>714.4</v>
      </c>
      <c r="EA202" s="18">
        <f t="shared" ref="EA202:FX202" si="243">ROUND(EA94,1)</f>
        <v>529.29999999999995</v>
      </c>
      <c r="EB202" s="18">
        <f t="shared" si="243"/>
        <v>552.1</v>
      </c>
      <c r="EC202" s="18">
        <f t="shared" si="243"/>
        <v>295.10000000000002</v>
      </c>
      <c r="ED202" s="18">
        <f t="shared" si="243"/>
        <v>1562.4</v>
      </c>
      <c r="EE202" s="18">
        <f t="shared" si="243"/>
        <v>190.2</v>
      </c>
      <c r="EF202" s="18">
        <f t="shared" si="243"/>
        <v>1402.7</v>
      </c>
      <c r="EG202" s="18">
        <f t="shared" si="243"/>
        <v>248.9</v>
      </c>
      <c r="EH202" s="18">
        <f t="shared" si="243"/>
        <v>247</v>
      </c>
      <c r="EI202" s="18">
        <f t="shared" si="243"/>
        <v>14166.4</v>
      </c>
      <c r="EJ202" s="18">
        <f t="shared" si="243"/>
        <v>10054</v>
      </c>
      <c r="EK202" s="18">
        <f t="shared" si="243"/>
        <v>682.8</v>
      </c>
      <c r="EL202" s="18">
        <f t="shared" si="243"/>
        <v>474.5</v>
      </c>
      <c r="EM202" s="18">
        <f t="shared" si="243"/>
        <v>383.9</v>
      </c>
      <c r="EN202" s="18">
        <f t="shared" si="243"/>
        <v>924.8</v>
      </c>
      <c r="EO202" s="18">
        <f t="shared" si="243"/>
        <v>314.2</v>
      </c>
      <c r="EP202" s="18">
        <f t="shared" si="243"/>
        <v>419.7</v>
      </c>
      <c r="EQ202" s="18">
        <f t="shared" si="243"/>
        <v>2658.9</v>
      </c>
      <c r="ER202" s="18">
        <f t="shared" si="243"/>
        <v>316</v>
      </c>
      <c r="ES202" s="18">
        <f t="shared" si="243"/>
        <v>181.4</v>
      </c>
      <c r="ET202" s="18">
        <f t="shared" si="243"/>
        <v>191.2</v>
      </c>
      <c r="EU202" s="18">
        <f t="shared" si="243"/>
        <v>572.6</v>
      </c>
      <c r="EV202" s="18">
        <f t="shared" si="243"/>
        <v>73.8</v>
      </c>
      <c r="EW202" s="18">
        <f t="shared" si="243"/>
        <v>839</v>
      </c>
      <c r="EX202" s="18">
        <f t="shared" si="243"/>
        <v>169.3</v>
      </c>
      <c r="EY202" s="18">
        <f t="shared" si="243"/>
        <v>214</v>
      </c>
      <c r="EZ202" s="18">
        <f t="shared" si="243"/>
        <v>128.5</v>
      </c>
      <c r="FA202" s="18">
        <f t="shared" si="243"/>
        <v>3445.6</v>
      </c>
      <c r="FB202" s="18">
        <f t="shared" si="243"/>
        <v>295.5</v>
      </c>
      <c r="FC202" s="18">
        <f t="shared" si="243"/>
        <v>1954.7</v>
      </c>
      <c r="FD202" s="18">
        <f t="shared" si="243"/>
        <v>404.3</v>
      </c>
      <c r="FE202" s="18">
        <f t="shared" si="243"/>
        <v>83.4</v>
      </c>
      <c r="FF202" s="18">
        <f t="shared" si="243"/>
        <v>195.4</v>
      </c>
      <c r="FG202" s="18">
        <f t="shared" si="243"/>
        <v>126.8</v>
      </c>
      <c r="FH202" s="18">
        <f t="shared" si="243"/>
        <v>69.7</v>
      </c>
      <c r="FI202" s="18">
        <f t="shared" si="243"/>
        <v>1739.1</v>
      </c>
      <c r="FJ202" s="18">
        <f t="shared" si="243"/>
        <v>2033</v>
      </c>
      <c r="FK202" s="18">
        <f t="shared" si="243"/>
        <v>2573.5</v>
      </c>
      <c r="FL202" s="18">
        <f t="shared" si="243"/>
        <v>8294</v>
      </c>
      <c r="FM202" s="18">
        <f t="shared" si="243"/>
        <v>3881</v>
      </c>
      <c r="FN202" s="18">
        <f t="shared" si="243"/>
        <v>21869.4</v>
      </c>
      <c r="FO202" s="18">
        <f t="shared" si="243"/>
        <v>1088.0999999999999</v>
      </c>
      <c r="FP202" s="18">
        <f t="shared" si="243"/>
        <v>2280</v>
      </c>
      <c r="FQ202" s="18">
        <f t="shared" si="243"/>
        <v>986.9</v>
      </c>
      <c r="FR202" s="18">
        <f t="shared" si="243"/>
        <v>169.4</v>
      </c>
      <c r="FS202" s="18">
        <f t="shared" si="243"/>
        <v>179.9</v>
      </c>
      <c r="FT202" s="18">
        <f t="shared" si="243"/>
        <v>59</v>
      </c>
      <c r="FU202" s="18">
        <f t="shared" si="243"/>
        <v>813.7</v>
      </c>
      <c r="FV202" s="18">
        <f t="shared" si="243"/>
        <v>782</v>
      </c>
      <c r="FW202" s="18">
        <f t="shared" si="243"/>
        <v>159.19999999999999</v>
      </c>
      <c r="FX202" s="18">
        <f t="shared" si="243"/>
        <v>57.2</v>
      </c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</row>
    <row r="203" spans="1:195" x14ac:dyDescent="0.35">
      <c r="A203" s="6" t="s">
        <v>730</v>
      </c>
      <c r="B203" s="7" t="s">
        <v>731</v>
      </c>
      <c r="C203" s="18">
        <f t="shared" ref="C203:BN203" si="244">C39</f>
        <v>10244</v>
      </c>
      <c r="D203" s="18">
        <f t="shared" si="244"/>
        <v>10244</v>
      </c>
      <c r="E203" s="18">
        <f t="shared" si="244"/>
        <v>10244</v>
      </c>
      <c r="F203" s="18">
        <f t="shared" si="244"/>
        <v>10244</v>
      </c>
      <c r="G203" s="18">
        <f t="shared" si="244"/>
        <v>10244</v>
      </c>
      <c r="H203" s="18">
        <f t="shared" si="244"/>
        <v>10244</v>
      </c>
      <c r="I203" s="18">
        <f t="shared" si="244"/>
        <v>10244</v>
      </c>
      <c r="J203" s="18">
        <f t="shared" si="244"/>
        <v>10244</v>
      </c>
      <c r="K203" s="18">
        <f t="shared" si="244"/>
        <v>10244</v>
      </c>
      <c r="L203" s="18">
        <f t="shared" si="244"/>
        <v>10244</v>
      </c>
      <c r="M203" s="18">
        <f t="shared" si="244"/>
        <v>10244</v>
      </c>
      <c r="N203" s="18">
        <f t="shared" si="244"/>
        <v>10244</v>
      </c>
      <c r="O203" s="18">
        <f t="shared" si="244"/>
        <v>10244</v>
      </c>
      <c r="P203" s="18">
        <f t="shared" si="244"/>
        <v>10244</v>
      </c>
      <c r="Q203" s="18">
        <f t="shared" si="244"/>
        <v>10244</v>
      </c>
      <c r="R203" s="18">
        <f t="shared" si="244"/>
        <v>10244</v>
      </c>
      <c r="S203" s="18">
        <f t="shared" si="244"/>
        <v>10244</v>
      </c>
      <c r="T203" s="18">
        <f t="shared" si="244"/>
        <v>10244</v>
      </c>
      <c r="U203" s="18">
        <f t="shared" si="244"/>
        <v>10244</v>
      </c>
      <c r="V203" s="18">
        <f t="shared" si="244"/>
        <v>10244</v>
      </c>
      <c r="W203" s="18">
        <f t="shared" si="244"/>
        <v>10244</v>
      </c>
      <c r="X203" s="18">
        <f t="shared" si="244"/>
        <v>10244</v>
      </c>
      <c r="Y203" s="18">
        <f t="shared" si="244"/>
        <v>10244</v>
      </c>
      <c r="Z203" s="18">
        <f t="shared" si="244"/>
        <v>10244</v>
      </c>
      <c r="AA203" s="18">
        <f t="shared" si="244"/>
        <v>10244</v>
      </c>
      <c r="AB203" s="18">
        <f t="shared" si="244"/>
        <v>10244</v>
      </c>
      <c r="AC203" s="18">
        <f t="shared" si="244"/>
        <v>10244</v>
      </c>
      <c r="AD203" s="18">
        <f t="shared" si="244"/>
        <v>10244</v>
      </c>
      <c r="AE203" s="18">
        <f t="shared" si="244"/>
        <v>10244</v>
      </c>
      <c r="AF203" s="18">
        <f t="shared" si="244"/>
        <v>10244</v>
      </c>
      <c r="AG203" s="18">
        <f t="shared" si="244"/>
        <v>10244</v>
      </c>
      <c r="AH203" s="18">
        <f t="shared" si="244"/>
        <v>10244</v>
      </c>
      <c r="AI203" s="18">
        <f t="shared" si="244"/>
        <v>10244</v>
      </c>
      <c r="AJ203" s="18">
        <f t="shared" si="244"/>
        <v>10244</v>
      </c>
      <c r="AK203" s="18">
        <f t="shared" si="244"/>
        <v>10244</v>
      </c>
      <c r="AL203" s="18">
        <f t="shared" si="244"/>
        <v>10244</v>
      </c>
      <c r="AM203" s="18">
        <f t="shared" si="244"/>
        <v>10244</v>
      </c>
      <c r="AN203" s="18">
        <f t="shared" si="244"/>
        <v>10244</v>
      </c>
      <c r="AO203" s="18">
        <f t="shared" si="244"/>
        <v>10244</v>
      </c>
      <c r="AP203" s="18">
        <f t="shared" si="244"/>
        <v>10244</v>
      </c>
      <c r="AQ203" s="18">
        <f t="shared" si="244"/>
        <v>10244</v>
      </c>
      <c r="AR203" s="18">
        <f t="shared" si="244"/>
        <v>10244</v>
      </c>
      <c r="AS203" s="18">
        <f t="shared" si="244"/>
        <v>10244</v>
      </c>
      <c r="AT203" s="18">
        <f t="shared" si="244"/>
        <v>10244</v>
      </c>
      <c r="AU203" s="18">
        <f t="shared" si="244"/>
        <v>10244</v>
      </c>
      <c r="AV203" s="18">
        <f t="shared" si="244"/>
        <v>10244</v>
      </c>
      <c r="AW203" s="18">
        <f t="shared" si="244"/>
        <v>10244</v>
      </c>
      <c r="AX203" s="18">
        <f t="shared" si="244"/>
        <v>10244</v>
      </c>
      <c r="AY203" s="18">
        <f t="shared" si="244"/>
        <v>10244</v>
      </c>
      <c r="AZ203" s="18">
        <f t="shared" si="244"/>
        <v>10244</v>
      </c>
      <c r="BA203" s="18">
        <f t="shared" si="244"/>
        <v>10244</v>
      </c>
      <c r="BB203" s="18">
        <f t="shared" si="244"/>
        <v>10244</v>
      </c>
      <c r="BC203" s="18">
        <f t="shared" si="244"/>
        <v>10244</v>
      </c>
      <c r="BD203" s="18">
        <f t="shared" si="244"/>
        <v>10244</v>
      </c>
      <c r="BE203" s="18">
        <f t="shared" si="244"/>
        <v>10244</v>
      </c>
      <c r="BF203" s="18">
        <f t="shared" si="244"/>
        <v>10244</v>
      </c>
      <c r="BG203" s="18">
        <f t="shared" si="244"/>
        <v>10244</v>
      </c>
      <c r="BH203" s="18">
        <f t="shared" si="244"/>
        <v>10244</v>
      </c>
      <c r="BI203" s="18">
        <f t="shared" si="244"/>
        <v>10244</v>
      </c>
      <c r="BJ203" s="18">
        <f t="shared" si="244"/>
        <v>10244</v>
      </c>
      <c r="BK203" s="18">
        <f t="shared" si="244"/>
        <v>10244</v>
      </c>
      <c r="BL203" s="18">
        <f t="shared" si="244"/>
        <v>10244</v>
      </c>
      <c r="BM203" s="18">
        <f t="shared" si="244"/>
        <v>10244</v>
      </c>
      <c r="BN203" s="18">
        <f t="shared" si="244"/>
        <v>10244</v>
      </c>
      <c r="BO203" s="18">
        <f t="shared" ref="BO203:DZ203" si="245">BO39</f>
        <v>10244</v>
      </c>
      <c r="BP203" s="18">
        <f t="shared" si="245"/>
        <v>10244</v>
      </c>
      <c r="BQ203" s="18">
        <f t="shared" si="245"/>
        <v>10244</v>
      </c>
      <c r="BR203" s="18">
        <f t="shared" si="245"/>
        <v>10244</v>
      </c>
      <c r="BS203" s="18">
        <f t="shared" si="245"/>
        <v>10244</v>
      </c>
      <c r="BT203" s="18">
        <f t="shared" si="245"/>
        <v>10244</v>
      </c>
      <c r="BU203" s="18">
        <f t="shared" si="245"/>
        <v>10244</v>
      </c>
      <c r="BV203" s="18">
        <f t="shared" si="245"/>
        <v>10244</v>
      </c>
      <c r="BW203" s="18">
        <f t="shared" si="245"/>
        <v>10244</v>
      </c>
      <c r="BX203" s="18">
        <f t="shared" si="245"/>
        <v>10244</v>
      </c>
      <c r="BY203" s="18">
        <f t="shared" si="245"/>
        <v>10244</v>
      </c>
      <c r="BZ203" s="18">
        <f t="shared" si="245"/>
        <v>10244</v>
      </c>
      <c r="CA203" s="18">
        <f t="shared" si="245"/>
        <v>10244</v>
      </c>
      <c r="CB203" s="18">
        <f t="shared" si="245"/>
        <v>10244</v>
      </c>
      <c r="CC203" s="18">
        <f t="shared" si="245"/>
        <v>10244</v>
      </c>
      <c r="CD203" s="18">
        <f t="shared" si="245"/>
        <v>10244</v>
      </c>
      <c r="CE203" s="18">
        <f t="shared" si="245"/>
        <v>10244</v>
      </c>
      <c r="CF203" s="18">
        <f t="shared" si="245"/>
        <v>10244</v>
      </c>
      <c r="CG203" s="18">
        <f t="shared" si="245"/>
        <v>10244</v>
      </c>
      <c r="CH203" s="18">
        <f t="shared" si="245"/>
        <v>10244</v>
      </c>
      <c r="CI203" s="18">
        <f t="shared" si="245"/>
        <v>10244</v>
      </c>
      <c r="CJ203" s="18">
        <f t="shared" si="245"/>
        <v>10244</v>
      </c>
      <c r="CK203" s="18">
        <f t="shared" si="245"/>
        <v>10244</v>
      </c>
      <c r="CL203" s="18">
        <f t="shared" si="245"/>
        <v>10244</v>
      </c>
      <c r="CM203" s="18">
        <f t="shared" si="245"/>
        <v>10244</v>
      </c>
      <c r="CN203" s="18">
        <f t="shared" si="245"/>
        <v>10244</v>
      </c>
      <c r="CO203" s="18">
        <f t="shared" si="245"/>
        <v>10244</v>
      </c>
      <c r="CP203" s="18">
        <f t="shared" si="245"/>
        <v>10244</v>
      </c>
      <c r="CQ203" s="18">
        <f t="shared" si="245"/>
        <v>10244</v>
      </c>
      <c r="CR203" s="18">
        <f t="shared" si="245"/>
        <v>10244</v>
      </c>
      <c r="CS203" s="18">
        <f t="shared" si="245"/>
        <v>10244</v>
      </c>
      <c r="CT203" s="18">
        <f t="shared" si="245"/>
        <v>10244</v>
      </c>
      <c r="CU203" s="18">
        <f t="shared" si="245"/>
        <v>10244</v>
      </c>
      <c r="CV203" s="18">
        <f t="shared" si="245"/>
        <v>10244</v>
      </c>
      <c r="CW203" s="18">
        <f t="shared" si="245"/>
        <v>10244</v>
      </c>
      <c r="CX203" s="18">
        <f t="shared" si="245"/>
        <v>10244</v>
      </c>
      <c r="CY203" s="18">
        <f t="shared" si="245"/>
        <v>10244</v>
      </c>
      <c r="CZ203" s="18">
        <f t="shared" si="245"/>
        <v>10244</v>
      </c>
      <c r="DA203" s="18">
        <f t="shared" si="245"/>
        <v>10244</v>
      </c>
      <c r="DB203" s="18">
        <f t="shared" si="245"/>
        <v>10244</v>
      </c>
      <c r="DC203" s="18">
        <f t="shared" si="245"/>
        <v>10244</v>
      </c>
      <c r="DD203" s="18">
        <f t="shared" si="245"/>
        <v>10244</v>
      </c>
      <c r="DE203" s="18">
        <f t="shared" si="245"/>
        <v>10244</v>
      </c>
      <c r="DF203" s="18">
        <f t="shared" si="245"/>
        <v>10244</v>
      </c>
      <c r="DG203" s="18">
        <f t="shared" si="245"/>
        <v>10244</v>
      </c>
      <c r="DH203" s="18">
        <f t="shared" si="245"/>
        <v>10244</v>
      </c>
      <c r="DI203" s="18">
        <f t="shared" si="245"/>
        <v>10244</v>
      </c>
      <c r="DJ203" s="18">
        <f t="shared" si="245"/>
        <v>10244</v>
      </c>
      <c r="DK203" s="18">
        <f t="shared" si="245"/>
        <v>10244</v>
      </c>
      <c r="DL203" s="18">
        <f t="shared" si="245"/>
        <v>10244</v>
      </c>
      <c r="DM203" s="18">
        <f t="shared" si="245"/>
        <v>10244</v>
      </c>
      <c r="DN203" s="18">
        <f t="shared" si="245"/>
        <v>10244</v>
      </c>
      <c r="DO203" s="18">
        <f t="shared" si="245"/>
        <v>10244</v>
      </c>
      <c r="DP203" s="18">
        <f t="shared" si="245"/>
        <v>10244</v>
      </c>
      <c r="DQ203" s="18">
        <f t="shared" si="245"/>
        <v>10244</v>
      </c>
      <c r="DR203" s="18">
        <f t="shared" si="245"/>
        <v>10244</v>
      </c>
      <c r="DS203" s="18">
        <f t="shared" si="245"/>
        <v>10244</v>
      </c>
      <c r="DT203" s="18">
        <f t="shared" si="245"/>
        <v>10244</v>
      </c>
      <c r="DU203" s="18">
        <f t="shared" si="245"/>
        <v>10244</v>
      </c>
      <c r="DV203" s="18">
        <f t="shared" si="245"/>
        <v>10244</v>
      </c>
      <c r="DW203" s="18">
        <f t="shared" si="245"/>
        <v>10244</v>
      </c>
      <c r="DX203" s="18">
        <f t="shared" si="245"/>
        <v>10244</v>
      </c>
      <c r="DY203" s="18">
        <f t="shared" si="245"/>
        <v>10244</v>
      </c>
      <c r="DZ203" s="18">
        <f t="shared" si="245"/>
        <v>10244</v>
      </c>
      <c r="EA203" s="18">
        <f t="shared" ref="EA203:FX203" si="246">EA39</f>
        <v>10244</v>
      </c>
      <c r="EB203" s="18">
        <f t="shared" si="246"/>
        <v>10244</v>
      </c>
      <c r="EC203" s="18">
        <f t="shared" si="246"/>
        <v>10244</v>
      </c>
      <c r="ED203" s="18">
        <f t="shared" si="246"/>
        <v>10244</v>
      </c>
      <c r="EE203" s="18">
        <f t="shared" si="246"/>
        <v>10244</v>
      </c>
      <c r="EF203" s="18">
        <f t="shared" si="246"/>
        <v>10244</v>
      </c>
      <c r="EG203" s="18">
        <f t="shared" si="246"/>
        <v>10244</v>
      </c>
      <c r="EH203" s="18">
        <f t="shared" si="246"/>
        <v>10244</v>
      </c>
      <c r="EI203" s="18">
        <f t="shared" si="246"/>
        <v>10244</v>
      </c>
      <c r="EJ203" s="18">
        <f t="shared" si="246"/>
        <v>10244</v>
      </c>
      <c r="EK203" s="18">
        <f t="shared" si="246"/>
        <v>10244</v>
      </c>
      <c r="EL203" s="18">
        <f t="shared" si="246"/>
        <v>10244</v>
      </c>
      <c r="EM203" s="18">
        <f t="shared" si="246"/>
        <v>10244</v>
      </c>
      <c r="EN203" s="18">
        <f t="shared" si="246"/>
        <v>10244</v>
      </c>
      <c r="EO203" s="18">
        <f t="shared" si="246"/>
        <v>10244</v>
      </c>
      <c r="EP203" s="18">
        <f t="shared" si="246"/>
        <v>10244</v>
      </c>
      <c r="EQ203" s="18">
        <f t="shared" si="246"/>
        <v>10244</v>
      </c>
      <c r="ER203" s="18">
        <f t="shared" si="246"/>
        <v>10244</v>
      </c>
      <c r="ES203" s="18">
        <f t="shared" si="246"/>
        <v>10244</v>
      </c>
      <c r="ET203" s="18">
        <f t="shared" si="246"/>
        <v>10244</v>
      </c>
      <c r="EU203" s="18">
        <f t="shared" si="246"/>
        <v>10244</v>
      </c>
      <c r="EV203" s="18">
        <f t="shared" si="246"/>
        <v>10244</v>
      </c>
      <c r="EW203" s="18">
        <f t="shared" si="246"/>
        <v>10244</v>
      </c>
      <c r="EX203" s="18">
        <f t="shared" si="246"/>
        <v>10244</v>
      </c>
      <c r="EY203" s="18">
        <f t="shared" si="246"/>
        <v>10244</v>
      </c>
      <c r="EZ203" s="18">
        <f t="shared" si="246"/>
        <v>10244</v>
      </c>
      <c r="FA203" s="18">
        <f t="shared" si="246"/>
        <v>10244</v>
      </c>
      <c r="FB203" s="18">
        <f t="shared" si="246"/>
        <v>10244</v>
      </c>
      <c r="FC203" s="18">
        <f t="shared" si="246"/>
        <v>10244</v>
      </c>
      <c r="FD203" s="18">
        <f t="shared" si="246"/>
        <v>10244</v>
      </c>
      <c r="FE203" s="18">
        <f t="shared" si="246"/>
        <v>10244</v>
      </c>
      <c r="FF203" s="18">
        <f t="shared" si="246"/>
        <v>10244</v>
      </c>
      <c r="FG203" s="18">
        <f t="shared" si="246"/>
        <v>10244</v>
      </c>
      <c r="FH203" s="18">
        <f t="shared" si="246"/>
        <v>10244</v>
      </c>
      <c r="FI203" s="18">
        <f t="shared" si="246"/>
        <v>10244</v>
      </c>
      <c r="FJ203" s="18">
        <f t="shared" si="246"/>
        <v>10244</v>
      </c>
      <c r="FK203" s="18">
        <f t="shared" si="246"/>
        <v>10244</v>
      </c>
      <c r="FL203" s="18">
        <f t="shared" si="246"/>
        <v>10244</v>
      </c>
      <c r="FM203" s="18">
        <f t="shared" si="246"/>
        <v>10244</v>
      </c>
      <c r="FN203" s="18">
        <f t="shared" si="246"/>
        <v>10244</v>
      </c>
      <c r="FO203" s="18">
        <f t="shared" si="246"/>
        <v>10244</v>
      </c>
      <c r="FP203" s="18">
        <f t="shared" si="246"/>
        <v>10244</v>
      </c>
      <c r="FQ203" s="18">
        <f t="shared" si="246"/>
        <v>10244</v>
      </c>
      <c r="FR203" s="18">
        <f t="shared" si="246"/>
        <v>10244</v>
      </c>
      <c r="FS203" s="18">
        <f t="shared" si="246"/>
        <v>10244</v>
      </c>
      <c r="FT203" s="18">
        <f t="shared" si="246"/>
        <v>10244</v>
      </c>
      <c r="FU203" s="18">
        <f t="shared" si="246"/>
        <v>10244</v>
      </c>
      <c r="FV203" s="18">
        <f t="shared" si="246"/>
        <v>10244</v>
      </c>
      <c r="FW203" s="18">
        <f t="shared" si="246"/>
        <v>10244</v>
      </c>
      <c r="FX203" s="18">
        <f t="shared" si="246"/>
        <v>10244</v>
      </c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</row>
    <row r="204" spans="1:195" x14ac:dyDescent="0.35">
      <c r="A204" s="6" t="s">
        <v>732</v>
      </c>
      <c r="B204" s="7" t="s">
        <v>733</v>
      </c>
      <c r="C204" s="18">
        <f t="shared" ref="C204:BN204" si="247">ROUND(C97+C98+C95+C96+C14,1)</f>
        <v>169</v>
      </c>
      <c r="D204" s="18">
        <f t="shared" si="247"/>
        <v>471.5</v>
      </c>
      <c r="E204" s="18">
        <f t="shared" si="247"/>
        <v>0</v>
      </c>
      <c r="F204" s="18">
        <f t="shared" si="247"/>
        <v>1656</v>
      </c>
      <c r="G204" s="18">
        <f t="shared" si="247"/>
        <v>2</v>
      </c>
      <c r="H204" s="18">
        <f t="shared" si="247"/>
        <v>2</v>
      </c>
      <c r="I204" s="18">
        <f t="shared" si="247"/>
        <v>18.5</v>
      </c>
      <c r="J204" s="18">
        <f t="shared" si="247"/>
        <v>0</v>
      </c>
      <c r="K204" s="18">
        <f t="shared" si="247"/>
        <v>0</v>
      </c>
      <c r="L204" s="18">
        <f t="shared" si="247"/>
        <v>23.5</v>
      </c>
      <c r="M204" s="18">
        <f t="shared" si="247"/>
        <v>6</v>
      </c>
      <c r="N204" s="18">
        <f t="shared" si="247"/>
        <v>148</v>
      </c>
      <c r="O204" s="18">
        <f t="shared" si="247"/>
        <v>63</v>
      </c>
      <c r="P204" s="18">
        <f t="shared" si="247"/>
        <v>0</v>
      </c>
      <c r="Q204" s="18">
        <f t="shared" si="247"/>
        <v>149.5</v>
      </c>
      <c r="R204" s="18">
        <f t="shared" si="247"/>
        <v>5569.5</v>
      </c>
      <c r="S204" s="18">
        <f t="shared" si="247"/>
        <v>6</v>
      </c>
      <c r="T204" s="18">
        <f t="shared" si="247"/>
        <v>0</v>
      </c>
      <c r="U204" s="18">
        <f t="shared" si="247"/>
        <v>0</v>
      </c>
      <c r="V204" s="18">
        <f t="shared" si="247"/>
        <v>0</v>
      </c>
      <c r="W204" s="18">
        <f t="shared" si="247"/>
        <v>1</v>
      </c>
      <c r="X204" s="18">
        <f t="shared" si="247"/>
        <v>0</v>
      </c>
      <c r="Y204" s="18">
        <f t="shared" si="247"/>
        <v>512</v>
      </c>
      <c r="Z204" s="18">
        <f t="shared" si="247"/>
        <v>1</v>
      </c>
      <c r="AA204" s="18">
        <f t="shared" si="247"/>
        <v>395.5</v>
      </c>
      <c r="AB204" s="18">
        <f t="shared" si="247"/>
        <v>267</v>
      </c>
      <c r="AC204" s="18">
        <f t="shared" si="247"/>
        <v>0</v>
      </c>
      <c r="AD204" s="18">
        <f t="shared" si="247"/>
        <v>2</v>
      </c>
      <c r="AE204" s="18">
        <f t="shared" si="247"/>
        <v>0</v>
      </c>
      <c r="AF204" s="18">
        <f t="shared" si="247"/>
        <v>0</v>
      </c>
      <c r="AG204" s="18">
        <f t="shared" si="247"/>
        <v>2.5</v>
      </c>
      <c r="AH204" s="18">
        <f t="shared" si="247"/>
        <v>0</v>
      </c>
      <c r="AI204" s="18">
        <f t="shared" si="247"/>
        <v>0</v>
      </c>
      <c r="AJ204" s="18">
        <f t="shared" si="247"/>
        <v>0</v>
      </c>
      <c r="AK204" s="18">
        <f t="shared" si="247"/>
        <v>0</v>
      </c>
      <c r="AL204" s="18">
        <f t="shared" si="247"/>
        <v>0</v>
      </c>
      <c r="AM204" s="18">
        <f t="shared" si="247"/>
        <v>0</v>
      </c>
      <c r="AN204" s="18">
        <f t="shared" si="247"/>
        <v>0</v>
      </c>
      <c r="AO204" s="18">
        <f t="shared" si="247"/>
        <v>108.5</v>
      </c>
      <c r="AP204" s="18">
        <f t="shared" si="247"/>
        <v>781.5</v>
      </c>
      <c r="AQ204" s="18">
        <f t="shared" si="247"/>
        <v>1</v>
      </c>
      <c r="AR204" s="18">
        <f t="shared" si="247"/>
        <v>1437.5</v>
      </c>
      <c r="AS204" s="18">
        <f t="shared" si="247"/>
        <v>22</v>
      </c>
      <c r="AT204" s="18">
        <f t="shared" si="247"/>
        <v>256</v>
      </c>
      <c r="AU204" s="18">
        <f t="shared" si="247"/>
        <v>0</v>
      </c>
      <c r="AV204" s="18">
        <f t="shared" si="247"/>
        <v>0</v>
      </c>
      <c r="AW204" s="18">
        <f t="shared" si="247"/>
        <v>1</v>
      </c>
      <c r="AX204" s="18">
        <f t="shared" si="247"/>
        <v>0</v>
      </c>
      <c r="AY204" s="18">
        <f t="shared" si="247"/>
        <v>4</v>
      </c>
      <c r="AZ204" s="18">
        <f t="shared" si="247"/>
        <v>120</v>
      </c>
      <c r="BA204" s="18">
        <f t="shared" si="247"/>
        <v>245</v>
      </c>
      <c r="BB204" s="18">
        <f t="shared" si="247"/>
        <v>14</v>
      </c>
      <c r="BC204" s="18">
        <f t="shared" si="247"/>
        <v>548.5</v>
      </c>
      <c r="BD204" s="18">
        <f t="shared" si="247"/>
        <v>5</v>
      </c>
      <c r="BE204" s="18">
        <f t="shared" si="247"/>
        <v>0</v>
      </c>
      <c r="BF204" s="18">
        <f t="shared" si="247"/>
        <v>1163.5</v>
      </c>
      <c r="BG204" s="18">
        <f t="shared" si="247"/>
        <v>0</v>
      </c>
      <c r="BH204" s="18">
        <f t="shared" si="247"/>
        <v>40.5</v>
      </c>
      <c r="BI204" s="18">
        <f t="shared" si="247"/>
        <v>0</v>
      </c>
      <c r="BJ204" s="18">
        <f t="shared" si="247"/>
        <v>24</v>
      </c>
      <c r="BK204" s="18">
        <f t="shared" si="247"/>
        <v>10647.5</v>
      </c>
      <c r="BL204" s="18">
        <f t="shared" si="247"/>
        <v>6.5</v>
      </c>
      <c r="BM204" s="18">
        <f t="shared" si="247"/>
        <v>4</v>
      </c>
      <c r="BN204" s="18">
        <f t="shared" si="247"/>
        <v>56.5</v>
      </c>
      <c r="BO204" s="18">
        <f t="shared" ref="BO204:DZ204" si="248">ROUND(BO97+BO98+BO95+BO96+BO14,1)</f>
        <v>2.5</v>
      </c>
      <c r="BP204" s="18">
        <f t="shared" si="248"/>
        <v>0</v>
      </c>
      <c r="BQ204" s="18">
        <f t="shared" si="248"/>
        <v>1.5</v>
      </c>
      <c r="BR204" s="18">
        <f t="shared" si="248"/>
        <v>0</v>
      </c>
      <c r="BS204" s="18">
        <f t="shared" si="248"/>
        <v>0</v>
      </c>
      <c r="BT204" s="18">
        <f t="shared" si="248"/>
        <v>1</v>
      </c>
      <c r="BU204" s="18">
        <f t="shared" si="248"/>
        <v>2</v>
      </c>
      <c r="BV204" s="18">
        <f t="shared" si="248"/>
        <v>0</v>
      </c>
      <c r="BW204" s="18">
        <f t="shared" si="248"/>
        <v>0</v>
      </c>
      <c r="BX204" s="18">
        <f t="shared" si="248"/>
        <v>0</v>
      </c>
      <c r="BY204" s="18">
        <f t="shared" si="248"/>
        <v>0</v>
      </c>
      <c r="BZ204" s="18">
        <f t="shared" si="248"/>
        <v>0</v>
      </c>
      <c r="CA204" s="18">
        <f t="shared" si="248"/>
        <v>0</v>
      </c>
      <c r="CB204" s="18">
        <f t="shared" si="248"/>
        <v>1110</v>
      </c>
      <c r="CC204" s="18">
        <f t="shared" si="248"/>
        <v>0</v>
      </c>
      <c r="CD204" s="18">
        <f t="shared" si="248"/>
        <v>0</v>
      </c>
      <c r="CE204" s="18">
        <f t="shared" si="248"/>
        <v>0</v>
      </c>
      <c r="CF204" s="18">
        <f t="shared" si="248"/>
        <v>0</v>
      </c>
      <c r="CG204" s="18">
        <f t="shared" si="248"/>
        <v>0</v>
      </c>
      <c r="CH204" s="18">
        <f t="shared" si="248"/>
        <v>0</v>
      </c>
      <c r="CI204" s="18">
        <f t="shared" si="248"/>
        <v>0</v>
      </c>
      <c r="CJ204" s="18">
        <f t="shared" si="248"/>
        <v>3</v>
      </c>
      <c r="CK204" s="18">
        <f t="shared" si="248"/>
        <v>747</v>
      </c>
      <c r="CL204" s="18">
        <f t="shared" si="248"/>
        <v>10.5</v>
      </c>
      <c r="CM204" s="18">
        <f t="shared" si="248"/>
        <v>26.5</v>
      </c>
      <c r="CN204" s="18">
        <f t="shared" si="248"/>
        <v>794.5</v>
      </c>
      <c r="CO204" s="18">
        <f t="shared" si="248"/>
        <v>76</v>
      </c>
      <c r="CP204" s="18">
        <f t="shared" si="248"/>
        <v>7</v>
      </c>
      <c r="CQ204" s="18">
        <f t="shared" si="248"/>
        <v>2</v>
      </c>
      <c r="CR204" s="18">
        <f t="shared" si="248"/>
        <v>0</v>
      </c>
      <c r="CS204" s="18">
        <f t="shared" si="248"/>
        <v>0</v>
      </c>
      <c r="CT204" s="18">
        <f t="shared" si="248"/>
        <v>0</v>
      </c>
      <c r="CU204" s="18">
        <f t="shared" si="248"/>
        <v>332</v>
      </c>
      <c r="CV204" s="18">
        <f t="shared" si="248"/>
        <v>0</v>
      </c>
      <c r="CW204" s="18">
        <f t="shared" si="248"/>
        <v>0</v>
      </c>
      <c r="CX204" s="18">
        <f t="shared" si="248"/>
        <v>0</v>
      </c>
      <c r="CY204" s="18">
        <f t="shared" si="248"/>
        <v>0</v>
      </c>
      <c r="CZ204" s="18">
        <f t="shared" si="248"/>
        <v>0</v>
      </c>
      <c r="DA204" s="18">
        <f t="shared" si="248"/>
        <v>1</v>
      </c>
      <c r="DB204" s="18">
        <f t="shared" si="248"/>
        <v>0</v>
      </c>
      <c r="DC204" s="18">
        <f t="shared" si="248"/>
        <v>0</v>
      </c>
      <c r="DD204" s="18">
        <f t="shared" si="248"/>
        <v>0</v>
      </c>
      <c r="DE204" s="18">
        <f t="shared" si="248"/>
        <v>0</v>
      </c>
      <c r="DF204" s="18">
        <f t="shared" si="248"/>
        <v>43.5</v>
      </c>
      <c r="DG204" s="18">
        <f t="shared" si="248"/>
        <v>0</v>
      </c>
      <c r="DH204" s="18">
        <f t="shared" si="248"/>
        <v>0</v>
      </c>
      <c r="DI204" s="18">
        <f t="shared" si="248"/>
        <v>8.5</v>
      </c>
      <c r="DJ204" s="18">
        <f t="shared" si="248"/>
        <v>1</v>
      </c>
      <c r="DK204" s="18">
        <f t="shared" si="248"/>
        <v>0</v>
      </c>
      <c r="DL204" s="18">
        <f t="shared" si="248"/>
        <v>6</v>
      </c>
      <c r="DM204" s="18">
        <f t="shared" si="248"/>
        <v>0</v>
      </c>
      <c r="DN204" s="18">
        <f t="shared" si="248"/>
        <v>2</v>
      </c>
      <c r="DO204" s="18">
        <f t="shared" si="248"/>
        <v>1</v>
      </c>
      <c r="DP204" s="18">
        <f t="shared" si="248"/>
        <v>0</v>
      </c>
      <c r="DQ204" s="18">
        <f t="shared" si="248"/>
        <v>0</v>
      </c>
      <c r="DR204" s="18">
        <f t="shared" si="248"/>
        <v>0</v>
      </c>
      <c r="DS204" s="18">
        <f t="shared" si="248"/>
        <v>0</v>
      </c>
      <c r="DT204" s="18">
        <f t="shared" si="248"/>
        <v>0</v>
      </c>
      <c r="DU204" s="18">
        <f t="shared" si="248"/>
        <v>0</v>
      </c>
      <c r="DV204" s="18">
        <f t="shared" si="248"/>
        <v>0</v>
      </c>
      <c r="DW204" s="18">
        <f t="shared" si="248"/>
        <v>0</v>
      </c>
      <c r="DX204" s="18">
        <f t="shared" si="248"/>
        <v>0</v>
      </c>
      <c r="DY204" s="18">
        <f t="shared" si="248"/>
        <v>0</v>
      </c>
      <c r="DZ204" s="18">
        <f t="shared" si="248"/>
        <v>2</v>
      </c>
      <c r="EA204" s="18">
        <f t="shared" ref="EA204:FX204" si="249">ROUND(EA97+EA98+EA95+EA96+EA14,1)</f>
        <v>2</v>
      </c>
      <c r="EB204" s="18">
        <f t="shared" si="249"/>
        <v>17</v>
      </c>
      <c r="EC204" s="18">
        <f t="shared" si="249"/>
        <v>2</v>
      </c>
      <c r="ED204" s="18">
        <f t="shared" si="249"/>
        <v>0</v>
      </c>
      <c r="EE204" s="18">
        <f t="shared" si="249"/>
        <v>0</v>
      </c>
      <c r="EF204" s="18">
        <f t="shared" si="249"/>
        <v>2</v>
      </c>
      <c r="EG204" s="18">
        <f t="shared" si="249"/>
        <v>1</v>
      </c>
      <c r="EH204" s="18">
        <f t="shared" si="249"/>
        <v>1</v>
      </c>
      <c r="EI204" s="18">
        <f t="shared" si="249"/>
        <v>12.5</v>
      </c>
      <c r="EJ204" s="18">
        <f t="shared" si="249"/>
        <v>228</v>
      </c>
      <c r="EK204" s="18">
        <f t="shared" si="249"/>
        <v>0</v>
      </c>
      <c r="EL204" s="18">
        <f t="shared" si="249"/>
        <v>0</v>
      </c>
      <c r="EM204" s="18">
        <f t="shared" si="249"/>
        <v>3</v>
      </c>
      <c r="EN204" s="18">
        <f t="shared" si="249"/>
        <v>55</v>
      </c>
      <c r="EO204" s="18">
        <f t="shared" si="249"/>
        <v>0</v>
      </c>
      <c r="EP204" s="18">
        <f t="shared" si="249"/>
        <v>0</v>
      </c>
      <c r="EQ204" s="18">
        <f t="shared" si="249"/>
        <v>0</v>
      </c>
      <c r="ER204" s="18">
        <f t="shared" si="249"/>
        <v>0</v>
      </c>
      <c r="ES204" s="18">
        <f t="shared" si="249"/>
        <v>0</v>
      </c>
      <c r="ET204" s="18">
        <f t="shared" si="249"/>
        <v>0</v>
      </c>
      <c r="EU204" s="18">
        <f t="shared" si="249"/>
        <v>2</v>
      </c>
      <c r="EV204" s="18">
        <f t="shared" si="249"/>
        <v>5</v>
      </c>
      <c r="EW204" s="18">
        <f t="shared" si="249"/>
        <v>0</v>
      </c>
      <c r="EX204" s="18">
        <f t="shared" si="249"/>
        <v>0</v>
      </c>
      <c r="EY204" s="18">
        <f t="shared" si="249"/>
        <v>565</v>
      </c>
      <c r="EZ204" s="18">
        <f t="shared" si="249"/>
        <v>0</v>
      </c>
      <c r="FA204" s="18">
        <f t="shared" si="249"/>
        <v>9.5</v>
      </c>
      <c r="FB204" s="18">
        <f t="shared" si="249"/>
        <v>0</v>
      </c>
      <c r="FC204" s="18">
        <f t="shared" si="249"/>
        <v>9.5</v>
      </c>
      <c r="FD204" s="18">
        <f t="shared" si="249"/>
        <v>1</v>
      </c>
      <c r="FE204" s="18">
        <f t="shared" si="249"/>
        <v>0</v>
      </c>
      <c r="FF204" s="18">
        <f t="shared" si="249"/>
        <v>0</v>
      </c>
      <c r="FG204" s="18">
        <f t="shared" si="249"/>
        <v>0</v>
      </c>
      <c r="FH204" s="18">
        <f t="shared" si="249"/>
        <v>0</v>
      </c>
      <c r="FI204" s="18">
        <f t="shared" si="249"/>
        <v>0</v>
      </c>
      <c r="FJ204" s="18">
        <f t="shared" si="249"/>
        <v>0</v>
      </c>
      <c r="FK204" s="18">
        <f t="shared" si="249"/>
        <v>0</v>
      </c>
      <c r="FL204" s="18">
        <f t="shared" si="249"/>
        <v>0</v>
      </c>
      <c r="FM204" s="18">
        <f t="shared" si="249"/>
        <v>5</v>
      </c>
      <c r="FN204" s="18">
        <f t="shared" si="249"/>
        <v>316.5</v>
      </c>
      <c r="FO204" s="18">
        <f t="shared" si="249"/>
        <v>1</v>
      </c>
      <c r="FP204" s="18">
        <f t="shared" si="249"/>
        <v>0</v>
      </c>
      <c r="FQ204" s="18">
        <f t="shared" si="249"/>
        <v>0</v>
      </c>
      <c r="FR204" s="18">
        <f t="shared" si="249"/>
        <v>0</v>
      </c>
      <c r="FS204" s="18">
        <f t="shared" si="249"/>
        <v>0</v>
      </c>
      <c r="FT204" s="18">
        <f t="shared" si="249"/>
        <v>0</v>
      </c>
      <c r="FU204" s="18">
        <f t="shared" si="249"/>
        <v>0</v>
      </c>
      <c r="FV204" s="18">
        <f t="shared" si="249"/>
        <v>2</v>
      </c>
      <c r="FW204" s="18">
        <f t="shared" si="249"/>
        <v>0</v>
      </c>
      <c r="FX204" s="18">
        <f t="shared" si="249"/>
        <v>0</v>
      </c>
      <c r="FY204" s="18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</row>
    <row r="205" spans="1:195" x14ac:dyDescent="0.35">
      <c r="A205" s="6" t="s">
        <v>734</v>
      </c>
      <c r="B205" s="7" t="s">
        <v>735</v>
      </c>
      <c r="C205" s="7">
        <f t="shared" ref="C205:BN205" si="250">ROUND((C201*C202)+(C203*C204),2)</f>
        <v>70636746.799999997</v>
      </c>
      <c r="D205" s="7">
        <f t="shared" si="250"/>
        <v>422785608.07999998</v>
      </c>
      <c r="E205" s="7">
        <f t="shared" si="250"/>
        <v>65072392.280000001</v>
      </c>
      <c r="F205" s="7">
        <f t="shared" si="250"/>
        <v>253373509.72</v>
      </c>
      <c r="G205" s="7">
        <f t="shared" si="250"/>
        <v>16726325.4</v>
      </c>
      <c r="H205" s="7">
        <f t="shared" si="250"/>
        <v>11995612</v>
      </c>
      <c r="I205" s="7">
        <f t="shared" si="250"/>
        <v>89835723.799999997</v>
      </c>
      <c r="J205" s="7">
        <f t="shared" si="250"/>
        <v>22670743.760000002</v>
      </c>
      <c r="K205" s="7">
        <f t="shared" si="250"/>
        <v>2912868</v>
      </c>
      <c r="L205" s="7">
        <f t="shared" si="250"/>
        <v>23641852.440000001</v>
      </c>
      <c r="M205" s="7">
        <f t="shared" si="250"/>
        <v>10880071.52</v>
      </c>
      <c r="N205" s="7">
        <f t="shared" si="250"/>
        <v>549174134.24000001</v>
      </c>
      <c r="O205" s="7">
        <f t="shared" si="250"/>
        <v>142259304.59999999</v>
      </c>
      <c r="P205" s="7">
        <f t="shared" si="250"/>
        <v>3743574.8</v>
      </c>
      <c r="Q205" s="7">
        <f t="shared" si="250"/>
        <v>408872333.31999999</v>
      </c>
      <c r="R205" s="7">
        <f t="shared" si="250"/>
        <v>62502100</v>
      </c>
      <c r="S205" s="7">
        <f t="shared" si="250"/>
        <v>17326140.52</v>
      </c>
      <c r="T205" s="7">
        <f t="shared" si="250"/>
        <v>1756351.52</v>
      </c>
      <c r="U205" s="7">
        <f t="shared" si="250"/>
        <v>557760.28</v>
      </c>
      <c r="V205" s="7">
        <f t="shared" si="250"/>
        <v>2811457.04</v>
      </c>
      <c r="W205" s="7">
        <f t="shared" si="250"/>
        <v>2253152.36</v>
      </c>
      <c r="X205" s="7">
        <f t="shared" si="250"/>
        <v>539420</v>
      </c>
      <c r="Y205" s="7">
        <f t="shared" si="250"/>
        <v>9956222.2799999993</v>
      </c>
      <c r="Z205" s="7">
        <f t="shared" si="250"/>
        <v>2486181.7999999998</v>
      </c>
      <c r="AA205" s="7">
        <f t="shared" si="250"/>
        <v>334526086.16000003</v>
      </c>
      <c r="AB205" s="7">
        <f t="shared" si="250"/>
        <v>295532324</v>
      </c>
      <c r="AC205" s="7">
        <f t="shared" si="250"/>
        <v>10060183</v>
      </c>
      <c r="AD205" s="7">
        <f t="shared" si="250"/>
        <v>15227816.640000001</v>
      </c>
      <c r="AE205" s="7">
        <f t="shared" si="250"/>
        <v>1014109.6</v>
      </c>
      <c r="AF205" s="7">
        <f t="shared" si="250"/>
        <v>1855604.8</v>
      </c>
      <c r="AG205" s="7">
        <f t="shared" si="250"/>
        <v>6604376.3200000003</v>
      </c>
      <c r="AH205" s="7">
        <f t="shared" si="250"/>
        <v>10545661</v>
      </c>
      <c r="AI205" s="7">
        <f t="shared" si="250"/>
        <v>4315360</v>
      </c>
      <c r="AJ205" s="7">
        <f t="shared" si="250"/>
        <v>1790874.4</v>
      </c>
      <c r="AK205" s="7">
        <f t="shared" si="250"/>
        <v>1838343.36</v>
      </c>
      <c r="AL205" s="7">
        <f t="shared" si="250"/>
        <v>3042328.8</v>
      </c>
      <c r="AM205" s="7">
        <f t="shared" si="250"/>
        <v>4011127.12</v>
      </c>
      <c r="AN205" s="7">
        <f t="shared" si="250"/>
        <v>3390794.12</v>
      </c>
      <c r="AO205" s="7">
        <f t="shared" si="250"/>
        <v>46907153.159999996</v>
      </c>
      <c r="AP205" s="7">
        <f t="shared" si="250"/>
        <v>904122555.20000005</v>
      </c>
      <c r="AQ205" s="7">
        <f t="shared" si="250"/>
        <v>2564937.12</v>
      </c>
      <c r="AR205" s="7">
        <f t="shared" si="250"/>
        <v>678889861.51999998</v>
      </c>
      <c r="AS205" s="7">
        <f t="shared" si="250"/>
        <v>71379181.359999999</v>
      </c>
      <c r="AT205" s="7">
        <f t="shared" si="250"/>
        <v>28464997.359999999</v>
      </c>
      <c r="AU205" s="7">
        <f t="shared" si="250"/>
        <v>3295856.2</v>
      </c>
      <c r="AV205" s="7">
        <f t="shared" si="250"/>
        <v>3317433</v>
      </c>
      <c r="AW205" s="7">
        <f t="shared" si="250"/>
        <v>2759128.32</v>
      </c>
      <c r="AX205" s="7">
        <f t="shared" si="250"/>
        <v>715270.92</v>
      </c>
      <c r="AY205" s="7">
        <f t="shared" si="250"/>
        <v>4575340.5199999996</v>
      </c>
      <c r="AZ205" s="7">
        <f t="shared" si="250"/>
        <v>133516640.8</v>
      </c>
      <c r="BA205" s="7">
        <f t="shared" si="250"/>
        <v>98821063.319999993</v>
      </c>
      <c r="BB205" s="7">
        <f t="shared" si="250"/>
        <v>81655172.200000003</v>
      </c>
      <c r="BC205" s="7">
        <f t="shared" si="250"/>
        <v>278358216.72000003</v>
      </c>
      <c r="BD205" s="7">
        <f t="shared" si="250"/>
        <v>39213112</v>
      </c>
      <c r="BE205" s="7">
        <f t="shared" si="250"/>
        <v>13584753.279999999</v>
      </c>
      <c r="BF205" s="7">
        <f t="shared" si="250"/>
        <v>276247640.07999998</v>
      </c>
      <c r="BG205" s="7">
        <f t="shared" si="250"/>
        <v>9706323.4800000004</v>
      </c>
      <c r="BH205" s="7">
        <f t="shared" si="250"/>
        <v>6346344.3200000003</v>
      </c>
      <c r="BI205" s="7">
        <f t="shared" si="250"/>
        <v>2773697.64</v>
      </c>
      <c r="BJ205" s="7">
        <f t="shared" si="250"/>
        <v>67989456.120000005</v>
      </c>
      <c r="BK205" s="7">
        <f t="shared" si="250"/>
        <v>328362323.75999999</v>
      </c>
      <c r="BL205" s="7">
        <f t="shared" si="250"/>
        <v>1039699.68</v>
      </c>
      <c r="BM205" s="7">
        <f t="shared" si="250"/>
        <v>4528950.4000000004</v>
      </c>
      <c r="BN205" s="7">
        <f t="shared" si="250"/>
        <v>34536353.840000004</v>
      </c>
      <c r="BO205" s="7">
        <f t="shared" ref="BO205:DZ205" si="251">ROUND((BO201*BO202)+(BO203*BO204),2)</f>
        <v>13885467.48</v>
      </c>
      <c r="BP205" s="7">
        <f t="shared" si="251"/>
        <v>1829712.64</v>
      </c>
      <c r="BQ205" s="7">
        <f t="shared" si="251"/>
        <v>64412404.439999998</v>
      </c>
      <c r="BR205" s="7">
        <f t="shared" si="251"/>
        <v>48543484.640000001</v>
      </c>
      <c r="BS205" s="7">
        <f t="shared" si="251"/>
        <v>12040933.24</v>
      </c>
      <c r="BT205" s="7">
        <f t="shared" si="251"/>
        <v>4170251.04</v>
      </c>
      <c r="BU205" s="7">
        <f t="shared" si="251"/>
        <v>4497674</v>
      </c>
      <c r="BV205" s="7">
        <f t="shared" si="251"/>
        <v>13297781.84</v>
      </c>
      <c r="BW205" s="7">
        <f t="shared" si="251"/>
        <v>21500202.359999999</v>
      </c>
      <c r="BX205" s="7">
        <f t="shared" si="251"/>
        <v>746557.28</v>
      </c>
      <c r="BY205" s="7">
        <f t="shared" si="251"/>
        <v>4955112.12</v>
      </c>
      <c r="BZ205" s="7">
        <f t="shared" si="251"/>
        <v>2197597.08</v>
      </c>
      <c r="CA205" s="7">
        <f t="shared" si="251"/>
        <v>1624733.04</v>
      </c>
      <c r="CB205" s="7">
        <f t="shared" si="251"/>
        <v>807310942.15999997</v>
      </c>
      <c r="CC205" s="7">
        <f t="shared" si="251"/>
        <v>2028219.2</v>
      </c>
      <c r="CD205" s="7">
        <f t="shared" si="251"/>
        <v>2279588.92</v>
      </c>
      <c r="CE205" s="7">
        <f t="shared" si="251"/>
        <v>1637679.12</v>
      </c>
      <c r="CF205" s="7">
        <f t="shared" si="251"/>
        <v>1239587.1599999999</v>
      </c>
      <c r="CG205" s="7">
        <f t="shared" si="251"/>
        <v>2173862.6</v>
      </c>
      <c r="CH205" s="7">
        <f t="shared" si="251"/>
        <v>1080997.68</v>
      </c>
      <c r="CI205" s="7">
        <f t="shared" si="251"/>
        <v>7524909</v>
      </c>
      <c r="CJ205" s="7">
        <f t="shared" si="251"/>
        <v>9683113.4800000004</v>
      </c>
      <c r="CK205" s="7">
        <f t="shared" si="251"/>
        <v>60838001.159999996</v>
      </c>
      <c r="CL205" s="7">
        <f t="shared" si="251"/>
        <v>13817460.720000001</v>
      </c>
      <c r="CM205" s="7">
        <f t="shared" si="251"/>
        <v>7890234.0800000001</v>
      </c>
      <c r="CN205" s="7">
        <f t="shared" si="251"/>
        <v>351067571.12</v>
      </c>
      <c r="CO205" s="7">
        <f t="shared" si="251"/>
        <v>156823040.44</v>
      </c>
      <c r="CP205" s="7">
        <f t="shared" si="251"/>
        <v>10479277.48</v>
      </c>
      <c r="CQ205" s="7">
        <f t="shared" si="251"/>
        <v>8338344.4000000004</v>
      </c>
      <c r="CR205" s="7">
        <f t="shared" si="251"/>
        <v>2515854.88</v>
      </c>
      <c r="CS205" s="7">
        <f t="shared" si="251"/>
        <v>3253781.44</v>
      </c>
      <c r="CT205" s="7">
        <f t="shared" si="251"/>
        <v>1119835.92</v>
      </c>
      <c r="CU205" s="7">
        <f t="shared" si="251"/>
        <v>4203664.96</v>
      </c>
      <c r="CV205" s="7">
        <f t="shared" si="251"/>
        <v>539420</v>
      </c>
      <c r="CW205" s="7">
        <f t="shared" si="251"/>
        <v>2222410.4</v>
      </c>
      <c r="CX205" s="7">
        <f t="shared" si="251"/>
        <v>4989635</v>
      </c>
      <c r="CY205" s="7">
        <f t="shared" si="251"/>
        <v>539420</v>
      </c>
      <c r="CZ205" s="7">
        <f t="shared" si="251"/>
        <v>19886257.719999999</v>
      </c>
      <c r="DA205" s="7">
        <f t="shared" si="251"/>
        <v>2151741.4</v>
      </c>
      <c r="DB205" s="7">
        <f t="shared" si="251"/>
        <v>3457682.2</v>
      </c>
      <c r="DC205" s="7">
        <f t="shared" si="251"/>
        <v>1974277.2</v>
      </c>
      <c r="DD205" s="7">
        <f t="shared" si="251"/>
        <v>1682990.4</v>
      </c>
      <c r="DE205" s="7">
        <f t="shared" si="251"/>
        <v>3213864.36</v>
      </c>
      <c r="DF205" s="7">
        <f t="shared" si="251"/>
        <v>227240437.63999999</v>
      </c>
      <c r="DG205" s="7">
        <f t="shared" si="251"/>
        <v>1121993.6000000001</v>
      </c>
      <c r="DH205" s="7">
        <f t="shared" si="251"/>
        <v>20072897.039999999</v>
      </c>
      <c r="DI205" s="7">
        <f t="shared" si="251"/>
        <v>26823965.719999999</v>
      </c>
      <c r="DJ205" s="7">
        <f t="shared" si="251"/>
        <v>6898637.4000000004</v>
      </c>
      <c r="DK205" s="7">
        <f t="shared" si="251"/>
        <v>5394200</v>
      </c>
      <c r="DL205" s="7">
        <f t="shared" si="251"/>
        <v>61775427.359999999</v>
      </c>
      <c r="DM205" s="7">
        <f t="shared" si="251"/>
        <v>2511539.52</v>
      </c>
      <c r="DN205" s="7">
        <f t="shared" si="251"/>
        <v>14239599.199999999</v>
      </c>
      <c r="DO205" s="7">
        <f t="shared" si="251"/>
        <v>35040178.799999997</v>
      </c>
      <c r="DP205" s="7">
        <f t="shared" si="251"/>
        <v>2139339.7200000002</v>
      </c>
      <c r="DQ205" s="7">
        <f t="shared" si="251"/>
        <v>8997525.5999999996</v>
      </c>
      <c r="DR205" s="7">
        <f t="shared" si="251"/>
        <v>14495294.24</v>
      </c>
      <c r="DS205" s="7">
        <f t="shared" si="251"/>
        <v>6893787.5999999996</v>
      </c>
      <c r="DT205" s="7">
        <f t="shared" si="251"/>
        <v>1887970</v>
      </c>
      <c r="DU205" s="7">
        <f t="shared" si="251"/>
        <v>3894612.4</v>
      </c>
      <c r="DV205" s="7">
        <f t="shared" si="251"/>
        <v>2308717.6</v>
      </c>
      <c r="DW205" s="7">
        <f t="shared" si="251"/>
        <v>3319590.68</v>
      </c>
      <c r="DX205" s="7">
        <f t="shared" si="251"/>
        <v>1771455.28</v>
      </c>
      <c r="DY205" s="7">
        <f t="shared" si="251"/>
        <v>3293698.52</v>
      </c>
      <c r="DZ205" s="7">
        <f t="shared" si="251"/>
        <v>7727720.96</v>
      </c>
      <c r="EA205" s="7">
        <f t="shared" ref="EA205:FX205" si="252">ROUND((EA201*EA202)+(EA203*EA204),2)</f>
        <v>5730788.1200000001</v>
      </c>
      <c r="EB205" s="7">
        <f t="shared" si="252"/>
        <v>6130423.6399999997</v>
      </c>
      <c r="EC205" s="7">
        <f t="shared" si="252"/>
        <v>3204144.84</v>
      </c>
      <c r="ED205" s="7">
        <f t="shared" si="252"/>
        <v>16855796.16</v>
      </c>
      <c r="EE205" s="7">
        <f t="shared" si="252"/>
        <v>2051953.68</v>
      </c>
      <c r="EF205" s="7">
        <f t="shared" si="252"/>
        <v>15153376.68</v>
      </c>
      <c r="EG205" s="7">
        <f t="shared" si="252"/>
        <v>2695476.76</v>
      </c>
      <c r="EH205" s="7">
        <f t="shared" si="252"/>
        <v>2674978.7999999998</v>
      </c>
      <c r="EI205" s="7">
        <f t="shared" si="252"/>
        <v>152960839.75999999</v>
      </c>
      <c r="EJ205" s="7">
        <f t="shared" si="252"/>
        <v>110802205.59999999</v>
      </c>
      <c r="EK205" s="7">
        <f t="shared" si="252"/>
        <v>7366319.5199999996</v>
      </c>
      <c r="EL205" s="7">
        <f t="shared" si="252"/>
        <v>5119095.8</v>
      </c>
      <c r="EM205" s="7">
        <f t="shared" si="252"/>
        <v>4172398.76</v>
      </c>
      <c r="EN205" s="7">
        <f t="shared" si="252"/>
        <v>10540532.32</v>
      </c>
      <c r="EO205" s="7">
        <f t="shared" si="252"/>
        <v>3389715.28</v>
      </c>
      <c r="EP205" s="7">
        <f t="shared" si="252"/>
        <v>4527891.4800000004</v>
      </c>
      <c r="EQ205" s="7">
        <f t="shared" si="252"/>
        <v>28685276.760000002</v>
      </c>
      <c r="ER205" s="7">
        <f t="shared" si="252"/>
        <v>3409134.4</v>
      </c>
      <c r="ES205" s="7">
        <f t="shared" si="252"/>
        <v>1957015.76</v>
      </c>
      <c r="ET205" s="7">
        <f t="shared" si="252"/>
        <v>2062742.08</v>
      </c>
      <c r="EU205" s="7">
        <f t="shared" si="252"/>
        <v>6197925.8399999999</v>
      </c>
      <c r="EV205" s="7">
        <f t="shared" si="252"/>
        <v>847403.92</v>
      </c>
      <c r="EW205" s="7">
        <f t="shared" si="252"/>
        <v>9051467.5999999996</v>
      </c>
      <c r="EX205" s="7">
        <f t="shared" si="252"/>
        <v>1826476.12</v>
      </c>
      <c r="EY205" s="7">
        <f t="shared" si="252"/>
        <v>8096577.5999999996</v>
      </c>
      <c r="EZ205" s="7">
        <f t="shared" si="252"/>
        <v>1386309.4</v>
      </c>
      <c r="FA205" s="7">
        <f t="shared" si="252"/>
        <v>37269829.039999999</v>
      </c>
      <c r="FB205" s="7">
        <f t="shared" si="252"/>
        <v>3187972.2</v>
      </c>
      <c r="FC205" s="7">
        <f t="shared" si="252"/>
        <v>21185403.48</v>
      </c>
      <c r="FD205" s="7">
        <f t="shared" si="252"/>
        <v>4371994.12</v>
      </c>
      <c r="FE205" s="7">
        <f t="shared" si="252"/>
        <v>899752.56</v>
      </c>
      <c r="FF205" s="7">
        <f t="shared" si="252"/>
        <v>2108053.36</v>
      </c>
      <c r="FG205" s="7">
        <f t="shared" si="252"/>
        <v>1367969.12</v>
      </c>
      <c r="FH205" s="7">
        <f t="shared" si="252"/>
        <v>751951.48</v>
      </c>
      <c r="FI205" s="7">
        <f t="shared" si="252"/>
        <v>18762106.440000001</v>
      </c>
      <c r="FJ205" s="7">
        <f t="shared" si="252"/>
        <v>21932817.199999999</v>
      </c>
      <c r="FK205" s="7">
        <f t="shared" si="252"/>
        <v>27763947.399999999</v>
      </c>
      <c r="FL205" s="7">
        <f t="shared" si="252"/>
        <v>89478989.599999994</v>
      </c>
      <c r="FM205" s="7">
        <f t="shared" si="252"/>
        <v>41921000.399999999</v>
      </c>
      <c r="FN205" s="7">
        <f t="shared" si="252"/>
        <v>239178060.96000001</v>
      </c>
      <c r="FO205" s="7">
        <f t="shared" si="252"/>
        <v>11749102.039999999</v>
      </c>
      <c r="FP205" s="7">
        <f t="shared" si="252"/>
        <v>24597552</v>
      </c>
      <c r="FQ205" s="7">
        <f t="shared" si="252"/>
        <v>10647071.960000001</v>
      </c>
      <c r="FR205" s="7">
        <f t="shared" si="252"/>
        <v>1827554.96</v>
      </c>
      <c r="FS205" s="7">
        <f t="shared" si="252"/>
        <v>1940833.16</v>
      </c>
      <c r="FT205" s="7">
        <f t="shared" si="252"/>
        <v>636515.6</v>
      </c>
      <c r="FU205" s="7">
        <f t="shared" si="252"/>
        <v>8778521.0800000001</v>
      </c>
      <c r="FV205" s="7">
        <f t="shared" si="252"/>
        <v>8457016.8000000007</v>
      </c>
      <c r="FW205" s="7">
        <f t="shared" si="252"/>
        <v>1717513.28</v>
      </c>
      <c r="FX205" s="7">
        <f t="shared" si="252"/>
        <v>617096.48</v>
      </c>
      <c r="FY205" s="18"/>
      <c r="FZ205" s="7">
        <f>SUM(C205:FX205)</f>
        <v>9157755094.2800007</v>
      </c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</row>
    <row r="206" spans="1:195" x14ac:dyDescent="0.3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18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</row>
    <row r="207" spans="1:195" x14ac:dyDescent="0.35">
      <c r="A207" s="6" t="s">
        <v>594</v>
      </c>
      <c r="B207" s="43" t="s">
        <v>736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</row>
    <row r="208" spans="1:195" x14ac:dyDescent="0.35">
      <c r="A208" s="6" t="s">
        <v>737</v>
      </c>
      <c r="B208" s="7" t="s">
        <v>738</v>
      </c>
      <c r="C208" s="7">
        <f t="shared" ref="C208:BN208" si="253">+C124</f>
        <v>66997271.75</v>
      </c>
      <c r="D208" s="7">
        <f t="shared" si="253"/>
        <v>408258589.19999999</v>
      </c>
      <c r="E208" s="7">
        <f t="shared" si="253"/>
        <v>62726451.170000002</v>
      </c>
      <c r="F208" s="7">
        <f t="shared" si="253"/>
        <v>228949333.53999999</v>
      </c>
      <c r="G208" s="7">
        <f t="shared" si="253"/>
        <v>17065409.809999999</v>
      </c>
      <c r="H208" s="7">
        <f t="shared" si="253"/>
        <v>12385701.51</v>
      </c>
      <c r="I208" s="7">
        <f t="shared" si="253"/>
        <v>86602216.739999995</v>
      </c>
      <c r="J208" s="7">
        <f t="shared" si="253"/>
        <v>21150814.989999998</v>
      </c>
      <c r="K208" s="7">
        <f t="shared" si="253"/>
        <v>3922504.1</v>
      </c>
      <c r="L208" s="7">
        <f t="shared" si="253"/>
        <v>23601110.059999999</v>
      </c>
      <c r="M208" s="7">
        <f t="shared" si="253"/>
        <v>11548897.32</v>
      </c>
      <c r="N208" s="7">
        <f t="shared" si="253"/>
        <v>550626924.09000003</v>
      </c>
      <c r="O208" s="7">
        <f t="shared" si="253"/>
        <v>138856215.08000001</v>
      </c>
      <c r="P208" s="7">
        <f t="shared" si="253"/>
        <v>4948942.95</v>
      </c>
      <c r="Q208" s="7">
        <f t="shared" si="253"/>
        <v>403271199.29000002</v>
      </c>
      <c r="R208" s="7">
        <f t="shared" si="253"/>
        <v>5259806.8499999996</v>
      </c>
      <c r="S208" s="7">
        <f t="shared" si="253"/>
        <v>17169288.829999998</v>
      </c>
      <c r="T208" s="7">
        <f t="shared" si="253"/>
        <v>2911720.25</v>
      </c>
      <c r="U208" s="7">
        <f t="shared" si="253"/>
        <v>1112494.02</v>
      </c>
      <c r="V208" s="7">
        <f t="shared" si="253"/>
        <v>3790125.55</v>
      </c>
      <c r="W208" s="7">
        <f t="shared" si="253"/>
        <v>3368967.91</v>
      </c>
      <c r="X208" s="7">
        <f t="shared" si="253"/>
        <v>1077973.76</v>
      </c>
      <c r="Y208" s="7">
        <f t="shared" si="253"/>
        <v>4476288.1100000003</v>
      </c>
      <c r="Z208" s="7">
        <f t="shared" si="253"/>
        <v>3494394.4</v>
      </c>
      <c r="AA208" s="7">
        <f t="shared" si="253"/>
        <v>324990068.61000001</v>
      </c>
      <c r="AB208" s="7">
        <f t="shared" si="253"/>
        <v>294239735.12</v>
      </c>
      <c r="AC208" s="7">
        <f t="shared" si="253"/>
        <v>10376154.970000001</v>
      </c>
      <c r="AD208" s="7">
        <f t="shared" si="253"/>
        <v>14941556.84</v>
      </c>
      <c r="AE208" s="7">
        <f t="shared" si="253"/>
        <v>1876964.5</v>
      </c>
      <c r="AF208" s="7">
        <f t="shared" si="253"/>
        <v>3106935.72</v>
      </c>
      <c r="AG208" s="7">
        <f t="shared" si="253"/>
        <v>7368784.7800000003</v>
      </c>
      <c r="AH208" s="7">
        <f t="shared" si="253"/>
        <v>10276623.23</v>
      </c>
      <c r="AI208" s="7">
        <f t="shared" si="253"/>
        <v>4926496.05</v>
      </c>
      <c r="AJ208" s="7">
        <f t="shared" si="253"/>
        <v>3020032.91</v>
      </c>
      <c r="AK208" s="7">
        <f t="shared" si="253"/>
        <v>3019443.07</v>
      </c>
      <c r="AL208" s="7">
        <f t="shared" si="253"/>
        <v>3987742.58</v>
      </c>
      <c r="AM208" s="7">
        <f t="shared" si="253"/>
        <v>4776522.41</v>
      </c>
      <c r="AN208" s="7">
        <f t="shared" si="253"/>
        <v>4424073.8899999997</v>
      </c>
      <c r="AO208" s="7">
        <f t="shared" si="253"/>
        <v>43560756.859999999</v>
      </c>
      <c r="AP208" s="7">
        <f t="shared" si="253"/>
        <v>887821614.85000002</v>
      </c>
      <c r="AQ208" s="7">
        <f t="shared" si="253"/>
        <v>3864951.3</v>
      </c>
      <c r="AR208" s="7">
        <f t="shared" si="253"/>
        <v>658503447.34000003</v>
      </c>
      <c r="AS208" s="7">
        <f t="shared" si="253"/>
        <v>73985751.629999995</v>
      </c>
      <c r="AT208" s="7">
        <f t="shared" si="253"/>
        <v>25913490.75</v>
      </c>
      <c r="AU208" s="7">
        <f t="shared" si="253"/>
        <v>4567691.53</v>
      </c>
      <c r="AV208" s="7">
        <f t="shared" si="253"/>
        <v>4545957.87</v>
      </c>
      <c r="AW208" s="7">
        <f t="shared" si="253"/>
        <v>4095474.71</v>
      </c>
      <c r="AX208" s="7">
        <f t="shared" si="253"/>
        <v>1498170.39</v>
      </c>
      <c r="AY208" s="7">
        <f t="shared" si="253"/>
        <v>5412308.6500000004</v>
      </c>
      <c r="AZ208" s="7">
        <f t="shared" si="253"/>
        <v>127211220.45</v>
      </c>
      <c r="BA208" s="7">
        <f t="shared" si="253"/>
        <v>90562469.739999995</v>
      </c>
      <c r="BB208" s="7">
        <f t="shared" si="253"/>
        <v>77213339.469999999</v>
      </c>
      <c r="BC208" s="7">
        <f t="shared" si="253"/>
        <v>262633813.11000001</v>
      </c>
      <c r="BD208" s="7">
        <f t="shared" si="253"/>
        <v>37823577.57</v>
      </c>
      <c r="BE208" s="7">
        <f t="shared" si="253"/>
        <v>13972326.26</v>
      </c>
      <c r="BF208" s="7">
        <f t="shared" si="253"/>
        <v>256461895.43000001</v>
      </c>
      <c r="BG208" s="7">
        <f t="shared" si="253"/>
        <v>10215603.24</v>
      </c>
      <c r="BH208" s="7">
        <f t="shared" si="253"/>
        <v>6630677.46</v>
      </c>
      <c r="BI208" s="7">
        <f t="shared" si="253"/>
        <v>4048290.35</v>
      </c>
      <c r="BJ208" s="7">
        <f t="shared" si="253"/>
        <v>66094039.039999999</v>
      </c>
      <c r="BK208" s="7">
        <f t="shared" si="253"/>
        <v>211626630.46000001</v>
      </c>
      <c r="BL208" s="7">
        <f t="shared" si="253"/>
        <v>1926718.35</v>
      </c>
      <c r="BM208" s="7">
        <f t="shared" si="253"/>
        <v>5246158.9000000004</v>
      </c>
      <c r="BN208" s="7">
        <f t="shared" si="253"/>
        <v>31580467.260000002</v>
      </c>
      <c r="BO208" s="7">
        <f t="shared" ref="BO208:DZ208" si="254">+BO124</f>
        <v>13508032.48</v>
      </c>
      <c r="BP208" s="7">
        <f t="shared" si="254"/>
        <v>3086834.69</v>
      </c>
      <c r="BQ208" s="7">
        <f t="shared" si="254"/>
        <v>66444796.700000003</v>
      </c>
      <c r="BR208" s="7">
        <f t="shared" si="254"/>
        <v>46562404.200000003</v>
      </c>
      <c r="BS208" s="7">
        <f t="shared" si="254"/>
        <v>12505477.58</v>
      </c>
      <c r="BT208" s="7">
        <f t="shared" si="254"/>
        <v>5318628.68</v>
      </c>
      <c r="BU208" s="7">
        <f t="shared" si="254"/>
        <v>5515466.7599999998</v>
      </c>
      <c r="BV208" s="7">
        <f t="shared" si="254"/>
        <v>13495008.65</v>
      </c>
      <c r="BW208" s="7">
        <f t="shared" si="254"/>
        <v>21510676.800000001</v>
      </c>
      <c r="BX208" s="7">
        <f t="shared" si="254"/>
        <v>1603443.31</v>
      </c>
      <c r="BY208" s="7">
        <f t="shared" si="254"/>
        <v>5521189.3099999996</v>
      </c>
      <c r="BZ208" s="7">
        <f t="shared" si="254"/>
        <v>3316434.41</v>
      </c>
      <c r="CA208" s="7">
        <f t="shared" si="254"/>
        <v>2924500.46</v>
      </c>
      <c r="CB208" s="7">
        <f t="shared" si="254"/>
        <v>782146638.64999998</v>
      </c>
      <c r="CC208" s="7">
        <f t="shared" si="254"/>
        <v>3155128.04</v>
      </c>
      <c r="CD208" s="7">
        <f t="shared" si="254"/>
        <v>3328947.67</v>
      </c>
      <c r="CE208" s="7">
        <f t="shared" si="254"/>
        <v>2755108.63</v>
      </c>
      <c r="CF208" s="7">
        <f t="shared" si="254"/>
        <v>2163003.7400000002</v>
      </c>
      <c r="CG208" s="7">
        <f t="shared" si="254"/>
        <v>3318152.25</v>
      </c>
      <c r="CH208" s="7">
        <f t="shared" si="254"/>
        <v>1993481.28</v>
      </c>
      <c r="CI208" s="7">
        <f t="shared" si="254"/>
        <v>7506356.2999999998</v>
      </c>
      <c r="CJ208" s="7">
        <f t="shared" si="254"/>
        <v>10098081.310000001</v>
      </c>
      <c r="CK208" s="7">
        <f t="shared" si="254"/>
        <v>52846727.049999997</v>
      </c>
      <c r="CL208" s="7">
        <f t="shared" si="254"/>
        <v>14362235.779999999</v>
      </c>
      <c r="CM208" s="7">
        <f t="shared" si="254"/>
        <v>8423089.5800000001</v>
      </c>
      <c r="CN208" s="7">
        <f t="shared" si="254"/>
        <v>324653761.76999998</v>
      </c>
      <c r="CO208" s="7">
        <f t="shared" si="254"/>
        <v>147516115.87</v>
      </c>
      <c r="CP208" s="7">
        <f t="shared" si="254"/>
        <v>11035056.960000001</v>
      </c>
      <c r="CQ208" s="7">
        <f t="shared" si="254"/>
        <v>8729218.7200000007</v>
      </c>
      <c r="CR208" s="7">
        <f t="shared" si="254"/>
        <v>3691439.89</v>
      </c>
      <c r="CS208" s="7">
        <f t="shared" si="254"/>
        <v>4233695.24</v>
      </c>
      <c r="CT208" s="7">
        <f t="shared" si="254"/>
        <v>2047763.61</v>
      </c>
      <c r="CU208" s="7">
        <f t="shared" si="254"/>
        <v>849741.7</v>
      </c>
      <c r="CV208" s="7">
        <f t="shared" si="254"/>
        <v>1029982.52</v>
      </c>
      <c r="CW208" s="7">
        <f t="shared" si="254"/>
        <v>3460851.16</v>
      </c>
      <c r="CX208" s="7">
        <f t="shared" si="254"/>
        <v>5446029.3700000001</v>
      </c>
      <c r="CY208" s="7">
        <f t="shared" si="254"/>
        <v>1087734.69</v>
      </c>
      <c r="CZ208" s="7">
        <f t="shared" si="254"/>
        <v>19213838.559999999</v>
      </c>
      <c r="DA208" s="7">
        <f t="shared" si="254"/>
        <v>3397379.35</v>
      </c>
      <c r="DB208" s="7">
        <f t="shared" si="254"/>
        <v>4502800.16</v>
      </c>
      <c r="DC208" s="7">
        <f t="shared" si="254"/>
        <v>3263794.28</v>
      </c>
      <c r="DD208" s="7">
        <f t="shared" si="254"/>
        <v>2917981.75</v>
      </c>
      <c r="DE208" s="7">
        <f t="shared" si="254"/>
        <v>4273628.45</v>
      </c>
      <c r="DF208" s="7">
        <f t="shared" si="254"/>
        <v>208002594.13</v>
      </c>
      <c r="DG208" s="7">
        <f t="shared" si="254"/>
        <v>2175474.29</v>
      </c>
      <c r="DH208" s="7">
        <f t="shared" si="254"/>
        <v>19011944.129999999</v>
      </c>
      <c r="DI208" s="7">
        <f t="shared" si="254"/>
        <v>24972321.289999999</v>
      </c>
      <c r="DJ208" s="7">
        <f t="shared" si="254"/>
        <v>7377749.8099999996</v>
      </c>
      <c r="DK208" s="7">
        <f t="shared" si="254"/>
        <v>5860520.5599999996</v>
      </c>
      <c r="DL208" s="7">
        <f t="shared" si="254"/>
        <v>60001640.880000003</v>
      </c>
      <c r="DM208" s="7">
        <f t="shared" si="254"/>
        <v>3934931.2</v>
      </c>
      <c r="DN208" s="7">
        <f t="shared" si="254"/>
        <v>14364696.34</v>
      </c>
      <c r="DO208" s="7">
        <f t="shared" si="254"/>
        <v>33552869.91</v>
      </c>
      <c r="DP208" s="7">
        <f t="shared" si="254"/>
        <v>3534977.27</v>
      </c>
      <c r="DQ208" s="7">
        <f t="shared" si="254"/>
        <v>9406453.0899999999</v>
      </c>
      <c r="DR208" s="7">
        <f t="shared" si="254"/>
        <v>14155422.060000001</v>
      </c>
      <c r="DS208" s="7">
        <f t="shared" si="254"/>
        <v>7243264.8799999999</v>
      </c>
      <c r="DT208" s="7">
        <f t="shared" si="254"/>
        <v>3170486.76</v>
      </c>
      <c r="DU208" s="7">
        <f t="shared" si="254"/>
        <v>4743873.3</v>
      </c>
      <c r="DV208" s="7">
        <f t="shared" si="254"/>
        <v>3553950.1</v>
      </c>
      <c r="DW208" s="7">
        <f t="shared" si="254"/>
        <v>4322023.25</v>
      </c>
      <c r="DX208" s="7">
        <f t="shared" si="254"/>
        <v>3426649.65</v>
      </c>
      <c r="DY208" s="7">
        <f t="shared" si="254"/>
        <v>4787211.2300000004</v>
      </c>
      <c r="DZ208" s="7">
        <f t="shared" si="254"/>
        <v>8622524.6699999999</v>
      </c>
      <c r="EA208" s="7">
        <f t="shared" ref="EA208:FX208" si="255">+EA124</f>
        <v>6477019.7300000004</v>
      </c>
      <c r="EB208" s="7">
        <f t="shared" si="255"/>
        <v>6260692.9199999999</v>
      </c>
      <c r="EC208" s="7">
        <f t="shared" si="255"/>
        <v>4018212.56</v>
      </c>
      <c r="ED208" s="7">
        <f t="shared" si="255"/>
        <v>22607182.879999999</v>
      </c>
      <c r="EE208" s="7">
        <f t="shared" si="255"/>
        <v>3199933.85</v>
      </c>
      <c r="EF208" s="7">
        <f t="shared" si="255"/>
        <v>14615479.369999999</v>
      </c>
      <c r="EG208" s="7">
        <f t="shared" si="255"/>
        <v>3597819.09</v>
      </c>
      <c r="EH208" s="7">
        <f t="shared" si="255"/>
        <v>3670152.36</v>
      </c>
      <c r="EI208" s="7">
        <f t="shared" si="255"/>
        <v>143479389.56999999</v>
      </c>
      <c r="EJ208" s="7">
        <f t="shared" si="255"/>
        <v>100837345.31</v>
      </c>
      <c r="EK208" s="7">
        <f t="shared" si="255"/>
        <v>7648522.7999999998</v>
      </c>
      <c r="EL208" s="7">
        <f t="shared" si="255"/>
        <v>5411871.2699999996</v>
      </c>
      <c r="EM208" s="7">
        <f t="shared" si="255"/>
        <v>4890501.62</v>
      </c>
      <c r="EN208" s="7">
        <f t="shared" si="255"/>
        <v>9808115.5199999996</v>
      </c>
      <c r="EO208" s="7">
        <f t="shared" si="255"/>
        <v>4319971.93</v>
      </c>
      <c r="EP208" s="7">
        <f t="shared" si="255"/>
        <v>5600967.9800000004</v>
      </c>
      <c r="EQ208" s="7">
        <f t="shared" si="255"/>
        <v>29212502.960000001</v>
      </c>
      <c r="ER208" s="7">
        <f t="shared" si="255"/>
        <v>4770151.12</v>
      </c>
      <c r="ES208" s="7">
        <f t="shared" si="255"/>
        <v>3124752.82</v>
      </c>
      <c r="ET208" s="7">
        <f t="shared" si="255"/>
        <v>3664217.71</v>
      </c>
      <c r="EU208" s="7">
        <f t="shared" si="255"/>
        <v>6360094.8700000001</v>
      </c>
      <c r="EV208" s="7">
        <f t="shared" si="255"/>
        <v>1640017.2</v>
      </c>
      <c r="EW208" s="7">
        <f t="shared" si="255"/>
        <v>12381833.390000001</v>
      </c>
      <c r="EX208" s="7">
        <f t="shared" si="255"/>
        <v>3325024.4</v>
      </c>
      <c r="EY208" s="7">
        <f t="shared" si="255"/>
        <v>2340366.6800000002</v>
      </c>
      <c r="EZ208" s="7">
        <f t="shared" si="255"/>
        <v>2485097.81</v>
      </c>
      <c r="FA208" s="7">
        <f t="shared" si="255"/>
        <v>38787950.560000002</v>
      </c>
      <c r="FB208" s="7">
        <f t="shared" si="255"/>
        <v>4247510.76</v>
      </c>
      <c r="FC208" s="7">
        <f t="shared" si="255"/>
        <v>20774774.34</v>
      </c>
      <c r="FD208" s="7">
        <f t="shared" si="255"/>
        <v>5107755.6399999997</v>
      </c>
      <c r="FE208" s="7">
        <f t="shared" si="255"/>
        <v>1758204.23</v>
      </c>
      <c r="FF208" s="7">
        <f t="shared" si="255"/>
        <v>3402080.03</v>
      </c>
      <c r="FG208" s="7">
        <f t="shared" si="255"/>
        <v>2532676.5299999998</v>
      </c>
      <c r="FH208" s="7">
        <f t="shared" si="255"/>
        <v>1493771.44</v>
      </c>
      <c r="FI208" s="7">
        <f t="shared" si="255"/>
        <v>18427146.640000001</v>
      </c>
      <c r="FJ208" s="7">
        <f t="shared" si="255"/>
        <v>21088888.809999999</v>
      </c>
      <c r="FK208" s="7">
        <f t="shared" si="255"/>
        <v>26657544.300000001</v>
      </c>
      <c r="FL208" s="7">
        <f t="shared" si="255"/>
        <v>83806278.390000001</v>
      </c>
      <c r="FM208" s="7">
        <f t="shared" si="255"/>
        <v>39390053.740000002</v>
      </c>
      <c r="FN208" s="7">
        <f t="shared" si="255"/>
        <v>223114850.06</v>
      </c>
      <c r="FO208" s="7">
        <f t="shared" si="255"/>
        <v>11874530.470000001</v>
      </c>
      <c r="FP208" s="7">
        <f t="shared" si="255"/>
        <v>24047660.039999999</v>
      </c>
      <c r="FQ208" s="7">
        <f t="shared" si="255"/>
        <v>10804770.609999999</v>
      </c>
      <c r="FR208" s="7">
        <f t="shared" si="255"/>
        <v>3138680.06</v>
      </c>
      <c r="FS208" s="7">
        <f t="shared" si="255"/>
        <v>3256480.8</v>
      </c>
      <c r="FT208" s="7">
        <f t="shared" si="255"/>
        <v>1322299.6499999999</v>
      </c>
      <c r="FU208" s="7">
        <f t="shared" si="255"/>
        <v>9370606.9700000007</v>
      </c>
      <c r="FV208" s="7">
        <f t="shared" si="255"/>
        <v>8740022.4000000004</v>
      </c>
      <c r="FW208" s="7">
        <f t="shared" si="255"/>
        <v>3003307.46</v>
      </c>
      <c r="FX208" s="7">
        <f t="shared" si="255"/>
        <v>1331607.46</v>
      </c>
      <c r="FY208" s="7"/>
      <c r="FZ208" s="7">
        <f>SUM(C208:FX208)</f>
        <v>8766129545.1999989</v>
      </c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</row>
    <row r="209" spans="1:195" x14ac:dyDescent="0.35">
      <c r="A209" s="6" t="s">
        <v>739</v>
      </c>
      <c r="B209" s="7" t="s">
        <v>740</v>
      </c>
      <c r="C209" s="7">
        <f t="shared" ref="C209:BN209" si="256">+C158</f>
        <v>8453746.1699999999</v>
      </c>
      <c r="D209" s="7">
        <f t="shared" si="256"/>
        <v>25059434.620000001</v>
      </c>
      <c r="E209" s="7">
        <f t="shared" si="256"/>
        <v>8816002.0600000005</v>
      </c>
      <c r="F209" s="7">
        <f t="shared" si="256"/>
        <v>15116178.810000001</v>
      </c>
      <c r="G209" s="7">
        <f t="shared" si="256"/>
        <v>822313.61</v>
      </c>
      <c r="H209" s="7">
        <f t="shared" si="256"/>
        <v>622096.96</v>
      </c>
      <c r="I209" s="7">
        <f t="shared" si="256"/>
        <v>11029406.630000001</v>
      </c>
      <c r="J209" s="7">
        <f t="shared" si="256"/>
        <v>2346105.09</v>
      </c>
      <c r="K209" s="7">
        <f t="shared" si="256"/>
        <v>326526.67</v>
      </c>
      <c r="L209" s="7">
        <f t="shared" si="256"/>
        <v>2225527.77</v>
      </c>
      <c r="M209" s="7">
        <f t="shared" si="256"/>
        <v>1730698.31</v>
      </c>
      <c r="N209" s="7">
        <f t="shared" si="256"/>
        <v>24923147.66</v>
      </c>
      <c r="O209" s="7">
        <f t="shared" si="256"/>
        <v>3666273.76</v>
      </c>
      <c r="P209" s="7">
        <f t="shared" si="256"/>
        <v>355125.88</v>
      </c>
      <c r="Q209" s="7">
        <f t="shared" si="256"/>
        <v>54162292.130000003</v>
      </c>
      <c r="R209" s="7">
        <f t="shared" si="256"/>
        <v>4519700.9800000004</v>
      </c>
      <c r="S209" s="7">
        <f t="shared" si="256"/>
        <v>1362179.81</v>
      </c>
      <c r="T209" s="7">
        <f t="shared" si="256"/>
        <v>267420.40000000002</v>
      </c>
      <c r="U209" s="7">
        <f t="shared" si="256"/>
        <v>97865.04</v>
      </c>
      <c r="V209" s="7">
        <f t="shared" si="256"/>
        <v>321128.06</v>
      </c>
      <c r="W209" s="7">
        <f t="shared" si="256"/>
        <v>209819.13</v>
      </c>
      <c r="X209" s="7">
        <f t="shared" si="256"/>
        <v>41135.480000000003</v>
      </c>
      <c r="Y209" s="7">
        <f t="shared" si="256"/>
        <v>1327856.07</v>
      </c>
      <c r="Z209" s="7">
        <f t="shared" si="256"/>
        <v>193310.81</v>
      </c>
      <c r="AA209" s="7">
        <f t="shared" si="256"/>
        <v>13128442.779999999</v>
      </c>
      <c r="AB209" s="7">
        <f t="shared" si="256"/>
        <v>9120044.0700000003</v>
      </c>
      <c r="AC209" s="7">
        <f t="shared" si="256"/>
        <v>445178.78</v>
      </c>
      <c r="AD209" s="7">
        <f t="shared" si="256"/>
        <v>666391.74</v>
      </c>
      <c r="AE209" s="7">
        <f t="shared" si="256"/>
        <v>120764.69</v>
      </c>
      <c r="AF209" s="7">
        <f t="shared" si="256"/>
        <v>203540.42</v>
      </c>
      <c r="AG209" s="7">
        <f t="shared" si="256"/>
        <v>268408.40999999997</v>
      </c>
      <c r="AH209" s="7">
        <f t="shared" si="256"/>
        <v>938401.31</v>
      </c>
      <c r="AI209" s="7">
        <f t="shared" si="256"/>
        <v>387518.18</v>
      </c>
      <c r="AJ209" s="7">
        <f t="shared" si="256"/>
        <v>298219.15000000002</v>
      </c>
      <c r="AK209" s="7">
        <f t="shared" si="256"/>
        <v>316403.61</v>
      </c>
      <c r="AL209" s="7">
        <f t="shared" si="256"/>
        <v>398604.57</v>
      </c>
      <c r="AM209" s="7">
        <f t="shared" si="256"/>
        <v>371381.68</v>
      </c>
      <c r="AN209" s="7">
        <f t="shared" si="256"/>
        <v>278366.15999999997</v>
      </c>
      <c r="AO209" s="7">
        <f t="shared" si="256"/>
        <v>3645201.98</v>
      </c>
      <c r="AP209" s="7">
        <f t="shared" si="256"/>
        <v>76249318.299999997</v>
      </c>
      <c r="AQ209" s="7">
        <f t="shared" si="256"/>
        <v>264605.53000000003</v>
      </c>
      <c r="AR209" s="7">
        <f t="shared" si="256"/>
        <v>13577261.43</v>
      </c>
      <c r="AS209" s="7">
        <f t="shared" si="256"/>
        <v>3529831.78</v>
      </c>
      <c r="AT209" s="7">
        <f t="shared" si="256"/>
        <v>965573.4</v>
      </c>
      <c r="AU209" s="7">
        <f t="shared" si="256"/>
        <v>224272.91</v>
      </c>
      <c r="AV209" s="7">
        <f t="shared" si="256"/>
        <v>307439.8</v>
      </c>
      <c r="AW209" s="7">
        <f t="shared" si="256"/>
        <v>189214.79</v>
      </c>
      <c r="AX209" s="7">
        <f t="shared" si="256"/>
        <v>86771.86</v>
      </c>
      <c r="AY209" s="7">
        <f t="shared" si="256"/>
        <v>403006.45</v>
      </c>
      <c r="AZ209" s="7">
        <f t="shared" si="256"/>
        <v>12936540.380000001</v>
      </c>
      <c r="BA209" s="7">
        <f t="shared" si="256"/>
        <v>5945399.3099999996</v>
      </c>
      <c r="BB209" s="7">
        <f t="shared" si="256"/>
        <v>4924917.68</v>
      </c>
      <c r="BC209" s="7">
        <f t="shared" si="256"/>
        <v>20889829.899999999</v>
      </c>
      <c r="BD209" s="7">
        <f t="shared" si="256"/>
        <v>832368.78</v>
      </c>
      <c r="BE209" s="7">
        <f t="shared" si="256"/>
        <v>677622.32</v>
      </c>
      <c r="BF209" s="7">
        <f t="shared" si="256"/>
        <v>6858564.7400000002</v>
      </c>
      <c r="BG209" s="7">
        <f t="shared" si="256"/>
        <v>877017.31</v>
      </c>
      <c r="BH209" s="7">
        <f t="shared" si="256"/>
        <v>337925.76</v>
      </c>
      <c r="BI209" s="7">
        <f t="shared" si="256"/>
        <v>342191.54</v>
      </c>
      <c r="BJ209" s="7">
        <f t="shared" si="256"/>
        <v>1240601.31</v>
      </c>
      <c r="BK209" s="7">
        <f t="shared" si="256"/>
        <v>16099709.560000001</v>
      </c>
      <c r="BL209" s="7">
        <f t="shared" si="256"/>
        <v>141235.72</v>
      </c>
      <c r="BM209" s="7">
        <f t="shared" si="256"/>
        <v>437802.05</v>
      </c>
      <c r="BN209" s="7">
        <f t="shared" si="256"/>
        <v>2640842.23</v>
      </c>
      <c r="BO209" s="7">
        <f t="shared" ref="BO209:DZ209" si="257">+BO158</f>
        <v>958795.46</v>
      </c>
      <c r="BP209" s="7">
        <f t="shared" si="257"/>
        <v>236317.58</v>
      </c>
      <c r="BQ209" s="7">
        <f t="shared" si="257"/>
        <v>4127144.57</v>
      </c>
      <c r="BR209" s="7">
        <f t="shared" si="257"/>
        <v>1961755.34</v>
      </c>
      <c r="BS209" s="7">
        <f t="shared" si="257"/>
        <v>1255346.5900000001</v>
      </c>
      <c r="BT209" s="7">
        <f t="shared" si="257"/>
        <v>256552.11</v>
      </c>
      <c r="BU209" s="7">
        <f t="shared" si="257"/>
        <v>269207.94</v>
      </c>
      <c r="BV209" s="7">
        <f t="shared" si="257"/>
        <v>560865.07999999996</v>
      </c>
      <c r="BW209" s="7">
        <f t="shared" si="257"/>
        <v>864960.41</v>
      </c>
      <c r="BX209" s="7">
        <f t="shared" si="257"/>
        <v>90367.47</v>
      </c>
      <c r="BY209" s="7">
        <f t="shared" si="257"/>
        <v>775488.49</v>
      </c>
      <c r="BZ209" s="7">
        <f t="shared" si="257"/>
        <v>253787.82</v>
      </c>
      <c r="CA209" s="7">
        <f t="shared" si="257"/>
        <v>126301.14</v>
      </c>
      <c r="CB209" s="7">
        <f t="shared" si="257"/>
        <v>30198327.48</v>
      </c>
      <c r="CC209" s="7">
        <f t="shared" si="257"/>
        <v>247912.51</v>
      </c>
      <c r="CD209" s="7">
        <f t="shared" si="257"/>
        <v>44806.09</v>
      </c>
      <c r="CE209" s="7">
        <f t="shared" si="257"/>
        <v>175107.3</v>
      </c>
      <c r="CF209" s="7">
        <f t="shared" si="257"/>
        <v>74547.39</v>
      </c>
      <c r="CG209" s="7">
        <f t="shared" si="257"/>
        <v>221122.32</v>
      </c>
      <c r="CH209" s="7">
        <f t="shared" si="257"/>
        <v>203167.97</v>
      </c>
      <c r="CI209" s="7">
        <f t="shared" si="257"/>
        <v>693398.34</v>
      </c>
      <c r="CJ209" s="7">
        <f t="shared" si="257"/>
        <v>649596.13</v>
      </c>
      <c r="CK209" s="7">
        <f t="shared" si="257"/>
        <v>2859183.84</v>
      </c>
      <c r="CL209" s="7">
        <f t="shared" si="257"/>
        <v>721637.93</v>
      </c>
      <c r="CM209" s="7">
        <f t="shared" si="257"/>
        <v>669481.76</v>
      </c>
      <c r="CN209" s="7">
        <f t="shared" si="257"/>
        <v>13028801.949999999</v>
      </c>
      <c r="CO209" s="7">
        <f t="shared" si="257"/>
        <v>7390848.9900000002</v>
      </c>
      <c r="CP209" s="7">
        <f t="shared" si="257"/>
        <v>659609.75</v>
      </c>
      <c r="CQ209" s="7">
        <f t="shared" si="257"/>
        <v>1214127</v>
      </c>
      <c r="CR209" s="7">
        <f t="shared" si="257"/>
        <v>255488.16</v>
      </c>
      <c r="CS209" s="7">
        <f t="shared" si="257"/>
        <v>215278.35</v>
      </c>
      <c r="CT209" s="7">
        <f t="shared" si="257"/>
        <v>192466.11</v>
      </c>
      <c r="CU209" s="7">
        <f t="shared" si="257"/>
        <v>243546.94</v>
      </c>
      <c r="CV209" s="7">
        <f t="shared" si="257"/>
        <v>18292.490000000002</v>
      </c>
      <c r="CW209" s="7">
        <f t="shared" si="257"/>
        <v>223779.31</v>
      </c>
      <c r="CX209" s="7">
        <f t="shared" si="257"/>
        <v>352339.26</v>
      </c>
      <c r="CY209" s="7">
        <f t="shared" si="257"/>
        <v>51950.21</v>
      </c>
      <c r="CZ209" s="7">
        <f t="shared" si="257"/>
        <v>1489928.27</v>
      </c>
      <c r="DA209" s="7">
        <f t="shared" si="257"/>
        <v>104745.4</v>
      </c>
      <c r="DB209" s="7">
        <f t="shared" si="257"/>
        <v>179381.44</v>
      </c>
      <c r="DC209" s="7">
        <f t="shared" si="257"/>
        <v>99090.93</v>
      </c>
      <c r="DD209" s="7">
        <f t="shared" si="257"/>
        <v>245559.39</v>
      </c>
      <c r="DE209" s="7">
        <f t="shared" si="257"/>
        <v>203137.22</v>
      </c>
      <c r="DF209" s="7">
        <f t="shared" si="257"/>
        <v>13343092.98</v>
      </c>
      <c r="DG209" s="7">
        <f t="shared" si="257"/>
        <v>148099.6</v>
      </c>
      <c r="DH209" s="7">
        <f t="shared" si="257"/>
        <v>1454978.08</v>
      </c>
      <c r="DI209" s="7">
        <f t="shared" si="257"/>
        <v>2146236.9500000002</v>
      </c>
      <c r="DJ209" s="7">
        <f t="shared" si="257"/>
        <v>446511.35</v>
      </c>
      <c r="DK209" s="7">
        <f t="shared" si="257"/>
        <v>413232.34</v>
      </c>
      <c r="DL209" s="7">
        <f t="shared" si="257"/>
        <v>4754590.8</v>
      </c>
      <c r="DM209" s="7">
        <f t="shared" si="257"/>
        <v>281935.78999999998</v>
      </c>
      <c r="DN209" s="7">
        <f t="shared" si="257"/>
        <v>1365611.13</v>
      </c>
      <c r="DO209" s="7">
        <f t="shared" si="257"/>
        <v>3215277.28</v>
      </c>
      <c r="DP209" s="7">
        <f t="shared" si="257"/>
        <v>185893.81</v>
      </c>
      <c r="DQ209" s="7">
        <f t="shared" si="257"/>
        <v>444877.86</v>
      </c>
      <c r="DR209" s="7">
        <f t="shared" si="257"/>
        <v>1840409.78</v>
      </c>
      <c r="DS209" s="7">
        <f t="shared" si="257"/>
        <v>917510.82</v>
      </c>
      <c r="DT209" s="7">
        <f t="shared" si="257"/>
        <v>328933.46999999997</v>
      </c>
      <c r="DU209" s="7">
        <f t="shared" si="257"/>
        <v>337143.53</v>
      </c>
      <c r="DV209" s="7">
        <f t="shared" si="257"/>
        <v>219813.47</v>
      </c>
      <c r="DW209" s="7">
        <f t="shared" si="257"/>
        <v>281149.23</v>
      </c>
      <c r="DX209" s="7">
        <f t="shared" si="257"/>
        <v>133476.56</v>
      </c>
      <c r="DY209" s="7">
        <f t="shared" si="257"/>
        <v>147144.42000000001</v>
      </c>
      <c r="DZ209" s="7">
        <f t="shared" si="257"/>
        <v>361219.09</v>
      </c>
      <c r="EA209" s="7">
        <f t="shared" ref="EA209:FX209" si="258">+EA158</f>
        <v>321733.99</v>
      </c>
      <c r="EB209" s="7">
        <f t="shared" si="258"/>
        <v>574445.17000000004</v>
      </c>
      <c r="EC209" s="7">
        <f t="shared" si="258"/>
        <v>157515.01999999999</v>
      </c>
      <c r="ED209" s="7">
        <f t="shared" si="258"/>
        <v>179016.94</v>
      </c>
      <c r="EE209" s="7">
        <f t="shared" si="258"/>
        <v>273962.78999999998</v>
      </c>
      <c r="EF209" s="7">
        <f t="shared" si="258"/>
        <v>1703495.13</v>
      </c>
      <c r="EG209" s="7">
        <f t="shared" si="258"/>
        <v>274064.48</v>
      </c>
      <c r="EH209" s="7">
        <f t="shared" si="258"/>
        <v>248738.26</v>
      </c>
      <c r="EI209" s="7">
        <f t="shared" si="258"/>
        <v>20580998.670000002</v>
      </c>
      <c r="EJ209" s="7">
        <f t="shared" si="258"/>
        <v>6960519.71</v>
      </c>
      <c r="EK209" s="7">
        <f t="shared" si="258"/>
        <v>368849.68</v>
      </c>
      <c r="EL209" s="7">
        <f t="shared" si="258"/>
        <v>337121.37</v>
      </c>
      <c r="EM209" s="7">
        <f t="shared" si="258"/>
        <v>326220.28000000003</v>
      </c>
      <c r="EN209" s="7">
        <f t="shared" si="258"/>
        <v>1108948.52</v>
      </c>
      <c r="EO209" s="7">
        <f t="shared" si="258"/>
        <v>249628.93</v>
      </c>
      <c r="EP209" s="7">
        <f t="shared" si="258"/>
        <v>184003.21</v>
      </c>
      <c r="EQ209" s="7">
        <f t="shared" si="258"/>
        <v>700071.72</v>
      </c>
      <c r="ER209" s="7">
        <f t="shared" si="258"/>
        <v>142017.66</v>
      </c>
      <c r="ES209" s="7">
        <f t="shared" si="258"/>
        <v>280090.84999999998</v>
      </c>
      <c r="ET209" s="7">
        <f t="shared" si="258"/>
        <v>320120.78000000003</v>
      </c>
      <c r="EU209" s="7">
        <f t="shared" si="258"/>
        <v>1116390.58</v>
      </c>
      <c r="EV209" s="7">
        <f t="shared" si="258"/>
        <v>119467.92</v>
      </c>
      <c r="EW209" s="7">
        <f t="shared" si="258"/>
        <v>370835.17</v>
      </c>
      <c r="EX209" s="7">
        <f t="shared" si="258"/>
        <v>194905.74</v>
      </c>
      <c r="EY209" s="7">
        <f t="shared" si="258"/>
        <v>887799.94</v>
      </c>
      <c r="EZ209" s="7">
        <f t="shared" si="258"/>
        <v>166627.26</v>
      </c>
      <c r="FA209" s="7">
        <f t="shared" si="258"/>
        <v>1997665.01</v>
      </c>
      <c r="FB209" s="7">
        <f t="shared" si="258"/>
        <v>345147.98</v>
      </c>
      <c r="FC209" s="7">
        <f t="shared" si="258"/>
        <v>842001.7</v>
      </c>
      <c r="FD209" s="7">
        <f t="shared" si="258"/>
        <v>359602.17</v>
      </c>
      <c r="FE209" s="7">
        <f t="shared" si="258"/>
        <v>121429.93</v>
      </c>
      <c r="FF209" s="7">
        <f t="shared" si="258"/>
        <v>236926.84</v>
      </c>
      <c r="FG209" s="7">
        <f t="shared" si="258"/>
        <v>151001.85</v>
      </c>
      <c r="FH209" s="7">
        <f t="shared" si="258"/>
        <v>93869.71</v>
      </c>
      <c r="FI209" s="7">
        <f t="shared" si="258"/>
        <v>1213923.33</v>
      </c>
      <c r="FJ209" s="7">
        <f t="shared" si="258"/>
        <v>948284.24</v>
      </c>
      <c r="FK209" s="7">
        <f t="shared" si="258"/>
        <v>1892758.26</v>
      </c>
      <c r="FL209" s="7">
        <f t="shared" si="258"/>
        <v>2336067.17</v>
      </c>
      <c r="FM209" s="7">
        <f t="shared" si="258"/>
        <v>1683917.19</v>
      </c>
      <c r="FN209" s="7">
        <f t="shared" si="258"/>
        <v>25258321.109999999</v>
      </c>
      <c r="FO209" s="7">
        <f t="shared" si="258"/>
        <v>797946.18</v>
      </c>
      <c r="FP209" s="7">
        <f t="shared" si="258"/>
        <v>1728570.59</v>
      </c>
      <c r="FQ209" s="7">
        <f t="shared" si="258"/>
        <v>613440.32999999996</v>
      </c>
      <c r="FR209" s="7">
        <f t="shared" si="258"/>
        <v>145409.45000000001</v>
      </c>
      <c r="FS209" s="7">
        <f t="shared" si="258"/>
        <v>101224.24</v>
      </c>
      <c r="FT209" s="7">
        <f t="shared" si="258"/>
        <v>108652.69</v>
      </c>
      <c r="FU209" s="7">
        <f t="shared" si="258"/>
        <v>922887.21</v>
      </c>
      <c r="FV209" s="7">
        <f t="shared" si="258"/>
        <v>690677.48</v>
      </c>
      <c r="FW209" s="7">
        <f t="shared" si="258"/>
        <v>191970.21</v>
      </c>
      <c r="FX209" s="7">
        <f t="shared" si="258"/>
        <v>73471.210000000006</v>
      </c>
      <c r="FY209" s="7"/>
      <c r="FZ209" s="7">
        <f>SUM(C209:FX209)</f>
        <v>557995468.70000017</v>
      </c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</row>
    <row r="210" spans="1:195" x14ac:dyDescent="0.35">
      <c r="A210" s="6" t="s">
        <v>741</v>
      </c>
      <c r="B210" s="7" t="s">
        <v>742</v>
      </c>
      <c r="C210" s="7">
        <f>+C208+C209</f>
        <v>75451017.920000002</v>
      </c>
      <c r="D210" s="7">
        <f t="shared" ref="D210:BO210" si="259">+D208+D209</f>
        <v>433318023.81999999</v>
      </c>
      <c r="E210" s="7">
        <f t="shared" si="259"/>
        <v>71542453.230000004</v>
      </c>
      <c r="F210" s="7">
        <f t="shared" si="259"/>
        <v>244065512.34999999</v>
      </c>
      <c r="G210" s="7">
        <f t="shared" si="259"/>
        <v>17887723.419999998</v>
      </c>
      <c r="H210" s="7">
        <f t="shared" si="259"/>
        <v>13007798.469999999</v>
      </c>
      <c r="I210" s="7">
        <f t="shared" si="259"/>
        <v>97631623.36999999</v>
      </c>
      <c r="J210" s="7">
        <f t="shared" si="259"/>
        <v>23496920.079999998</v>
      </c>
      <c r="K210" s="7">
        <f t="shared" si="259"/>
        <v>4249030.7700000005</v>
      </c>
      <c r="L210" s="7">
        <f t="shared" si="259"/>
        <v>25826637.829999998</v>
      </c>
      <c r="M210" s="7">
        <f t="shared" si="259"/>
        <v>13279595.630000001</v>
      </c>
      <c r="N210" s="7">
        <f t="shared" si="259"/>
        <v>575550071.75</v>
      </c>
      <c r="O210" s="7">
        <f t="shared" si="259"/>
        <v>142522488.84</v>
      </c>
      <c r="P210" s="7">
        <f t="shared" si="259"/>
        <v>5304068.83</v>
      </c>
      <c r="Q210" s="7">
        <f t="shared" si="259"/>
        <v>457433491.42000002</v>
      </c>
      <c r="R210" s="7">
        <f t="shared" si="259"/>
        <v>9779507.8300000001</v>
      </c>
      <c r="S210" s="7">
        <f t="shared" si="259"/>
        <v>18531468.639999997</v>
      </c>
      <c r="T210" s="7">
        <f t="shared" si="259"/>
        <v>3179140.65</v>
      </c>
      <c r="U210" s="7">
        <f t="shared" si="259"/>
        <v>1210359.06</v>
      </c>
      <c r="V210" s="7">
        <f t="shared" si="259"/>
        <v>4111253.61</v>
      </c>
      <c r="W210" s="7">
        <f t="shared" si="259"/>
        <v>3578787.04</v>
      </c>
      <c r="X210" s="7">
        <f t="shared" si="259"/>
        <v>1119109.24</v>
      </c>
      <c r="Y210" s="7">
        <f t="shared" si="259"/>
        <v>5804144.1800000006</v>
      </c>
      <c r="Z210" s="7">
        <f t="shared" si="259"/>
        <v>3687705.21</v>
      </c>
      <c r="AA210" s="7">
        <f t="shared" si="259"/>
        <v>338118511.38999999</v>
      </c>
      <c r="AB210" s="7">
        <f t="shared" si="259"/>
        <v>303359779.19</v>
      </c>
      <c r="AC210" s="7">
        <f t="shared" si="259"/>
        <v>10821333.75</v>
      </c>
      <c r="AD210" s="7">
        <f t="shared" si="259"/>
        <v>15607948.58</v>
      </c>
      <c r="AE210" s="7">
        <f t="shared" si="259"/>
        <v>1997729.19</v>
      </c>
      <c r="AF210" s="7">
        <f t="shared" si="259"/>
        <v>3310476.14</v>
      </c>
      <c r="AG210" s="7">
        <f t="shared" si="259"/>
        <v>7637193.1900000004</v>
      </c>
      <c r="AH210" s="7">
        <f t="shared" si="259"/>
        <v>11215024.540000001</v>
      </c>
      <c r="AI210" s="7">
        <f t="shared" si="259"/>
        <v>5314014.2299999995</v>
      </c>
      <c r="AJ210" s="7">
        <f t="shared" si="259"/>
        <v>3318252.06</v>
      </c>
      <c r="AK210" s="7">
        <f t="shared" si="259"/>
        <v>3335846.6799999997</v>
      </c>
      <c r="AL210" s="7">
        <f t="shared" si="259"/>
        <v>4386347.1500000004</v>
      </c>
      <c r="AM210" s="7">
        <f t="shared" si="259"/>
        <v>5147904.09</v>
      </c>
      <c r="AN210" s="7">
        <f t="shared" si="259"/>
        <v>4702440.05</v>
      </c>
      <c r="AO210" s="7">
        <f t="shared" si="259"/>
        <v>47205958.839999996</v>
      </c>
      <c r="AP210" s="7">
        <f t="shared" si="259"/>
        <v>964070933.14999998</v>
      </c>
      <c r="AQ210" s="7">
        <f t="shared" si="259"/>
        <v>4129556.83</v>
      </c>
      <c r="AR210" s="7">
        <f t="shared" si="259"/>
        <v>672080708.76999998</v>
      </c>
      <c r="AS210" s="7">
        <f t="shared" si="259"/>
        <v>77515583.409999996</v>
      </c>
      <c r="AT210" s="7">
        <f t="shared" si="259"/>
        <v>26879064.149999999</v>
      </c>
      <c r="AU210" s="7">
        <f t="shared" si="259"/>
        <v>4791964.4400000004</v>
      </c>
      <c r="AV210" s="7">
        <f t="shared" si="259"/>
        <v>4853397.67</v>
      </c>
      <c r="AW210" s="7">
        <f t="shared" si="259"/>
        <v>4284689.5</v>
      </c>
      <c r="AX210" s="7">
        <f t="shared" si="259"/>
        <v>1584942.25</v>
      </c>
      <c r="AY210" s="7">
        <f t="shared" si="259"/>
        <v>5815315.1000000006</v>
      </c>
      <c r="AZ210" s="7">
        <f t="shared" si="259"/>
        <v>140147760.83000001</v>
      </c>
      <c r="BA210" s="7">
        <f t="shared" si="259"/>
        <v>96507869.049999997</v>
      </c>
      <c r="BB210" s="7">
        <f t="shared" si="259"/>
        <v>82138257.150000006</v>
      </c>
      <c r="BC210" s="7">
        <f t="shared" si="259"/>
        <v>283523643.00999999</v>
      </c>
      <c r="BD210" s="7">
        <f t="shared" si="259"/>
        <v>38655946.350000001</v>
      </c>
      <c r="BE210" s="7">
        <f t="shared" si="259"/>
        <v>14649948.58</v>
      </c>
      <c r="BF210" s="7">
        <f t="shared" si="259"/>
        <v>263320460.17000002</v>
      </c>
      <c r="BG210" s="7">
        <f t="shared" si="259"/>
        <v>11092620.550000001</v>
      </c>
      <c r="BH210" s="7">
        <f t="shared" si="259"/>
        <v>6968603.2199999997</v>
      </c>
      <c r="BI210" s="7">
        <f t="shared" si="259"/>
        <v>4390481.8899999997</v>
      </c>
      <c r="BJ210" s="7">
        <f t="shared" si="259"/>
        <v>67334640.349999994</v>
      </c>
      <c r="BK210" s="7">
        <f t="shared" si="259"/>
        <v>227726340.02000001</v>
      </c>
      <c r="BL210" s="7">
        <f t="shared" si="259"/>
        <v>2067954.07</v>
      </c>
      <c r="BM210" s="7">
        <f t="shared" si="259"/>
        <v>5683960.9500000002</v>
      </c>
      <c r="BN210" s="7">
        <f t="shared" si="259"/>
        <v>34221309.490000002</v>
      </c>
      <c r="BO210" s="7">
        <f t="shared" si="259"/>
        <v>14466827.940000001</v>
      </c>
      <c r="BP210" s="7">
        <f t="shared" ref="BP210:EA210" si="260">+BP208+BP209</f>
        <v>3323152.27</v>
      </c>
      <c r="BQ210" s="7">
        <f t="shared" si="260"/>
        <v>70571941.269999996</v>
      </c>
      <c r="BR210" s="7">
        <f t="shared" si="260"/>
        <v>48524159.540000007</v>
      </c>
      <c r="BS210" s="7">
        <f t="shared" si="260"/>
        <v>13760824.17</v>
      </c>
      <c r="BT210" s="7">
        <f t="shared" si="260"/>
        <v>5575180.79</v>
      </c>
      <c r="BU210" s="7">
        <f t="shared" si="260"/>
        <v>5784674.7000000002</v>
      </c>
      <c r="BV210" s="7">
        <f t="shared" si="260"/>
        <v>14055873.73</v>
      </c>
      <c r="BW210" s="7">
        <f t="shared" si="260"/>
        <v>22375637.210000001</v>
      </c>
      <c r="BX210" s="7">
        <f t="shared" si="260"/>
        <v>1693810.78</v>
      </c>
      <c r="BY210" s="7">
        <f t="shared" si="260"/>
        <v>6296677.7999999998</v>
      </c>
      <c r="BZ210" s="7">
        <f t="shared" si="260"/>
        <v>3570222.23</v>
      </c>
      <c r="CA210" s="7">
        <f t="shared" si="260"/>
        <v>3050801.6</v>
      </c>
      <c r="CB210" s="7">
        <f t="shared" si="260"/>
        <v>812344966.13</v>
      </c>
      <c r="CC210" s="7">
        <f t="shared" si="260"/>
        <v>3403040.55</v>
      </c>
      <c r="CD210" s="7">
        <f t="shared" si="260"/>
        <v>3373753.76</v>
      </c>
      <c r="CE210" s="7">
        <f t="shared" si="260"/>
        <v>2930215.9299999997</v>
      </c>
      <c r="CF210" s="7">
        <f t="shared" si="260"/>
        <v>2237551.1300000004</v>
      </c>
      <c r="CG210" s="7">
        <f t="shared" si="260"/>
        <v>3539274.57</v>
      </c>
      <c r="CH210" s="7">
        <f t="shared" si="260"/>
        <v>2196649.25</v>
      </c>
      <c r="CI210" s="7">
        <f t="shared" si="260"/>
        <v>8199754.6399999997</v>
      </c>
      <c r="CJ210" s="7">
        <f t="shared" si="260"/>
        <v>10747677.440000001</v>
      </c>
      <c r="CK210" s="7">
        <f t="shared" si="260"/>
        <v>55705910.890000001</v>
      </c>
      <c r="CL210" s="7">
        <f t="shared" si="260"/>
        <v>15083873.709999999</v>
      </c>
      <c r="CM210" s="7">
        <f t="shared" si="260"/>
        <v>9092571.3399999999</v>
      </c>
      <c r="CN210" s="7">
        <f t="shared" si="260"/>
        <v>337682563.71999997</v>
      </c>
      <c r="CO210" s="7">
        <f t="shared" si="260"/>
        <v>154906964.86000001</v>
      </c>
      <c r="CP210" s="7">
        <f t="shared" si="260"/>
        <v>11694666.710000001</v>
      </c>
      <c r="CQ210" s="7">
        <f t="shared" si="260"/>
        <v>9943345.7200000007</v>
      </c>
      <c r="CR210" s="7">
        <f t="shared" si="260"/>
        <v>3946928.0500000003</v>
      </c>
      <c r="CS210" s="7">
        <f t="shared" si="260"/>
        <v>4448973.59</v>
      </c>
      <c r="CT210" s="7">
        <f t="shared" si="260"/>
        <v>2240229.7200000002</v>
      </c>
      <c r="CU210" s="7">
        <f t="shared" si="260"/>
        <v>1093288.6399999999</v>
      </c>
      <c r="CV210" s="7">
        <f t="shared" si="260"/>
        <v>1048275.01</v>
      </c>
      <c r="CW210" s="7">
        <f t="shared" si="260"/>
        <v>3684630.47</v>
      </c>
      <c r="CX210" s="7">
        <f t="shared" si="260"/>
        <v>5798368.6299999999</v>
      </c>
      <c r="CY210" s="7">
        <f t="shared" si="260"/>
        <v>1139684.8999999999</v>
      </c>
      <c r="CZ210" s="7">
        <f t="shared" si="260"/>
        <v>20703766.829999998</v>
      </c>
      <c r="DA210" s="7">
        <f t="shared" si="260"/>
        <v>3502124.75</v>
      </c>
      <c r="DB210" s="7">
        <f t="shared" si="260"/>
        <v>4682181.6000000006</v>
      </c>
      <c r="DC210" s="7">
        <f t="shared" si="260"/>
        <v>3362885.21</v>
      </c>
      <c r="DD210" s="7">
        <f t="shared" si="260"/>
        <v>3163541.14</v>
      </c>
      <c r="DE210" s="7">
        <f t="shared" si="260"/>
        <v>4476765.67</v>
      </c>
      <c r="DF210" s="7">
        <f t="shared" si="260"/>
        <v>221345687.10999998</v>
      </c>
      <c r="DG210" s="7">
        <f t="shared" si="260"/>
        <v>2323573.89</v>
      </c>
      <c r="DH210" s="7">
        <f t="shared" si="260"/>
        <v>20466922.210000001</v>
      </c>
      <c r="DI210" s="7">
        <f t="shared" si="260"/>
        <v>27118558.239999998</v>
      </c>
      <c r="DJ210" s="7">
        <f t="shared" si="260"/>
        <v>7824261.1599999992</v>
      </c>
      <c r="DK210" s="7">
        <f t="shared" si="260"/>
        <v>6273752.8999999994</v>
      </c>
      <c r="DL210" s="7">
        <f t="shared" si="260"/>
        <v>64756231.68</v>
      </c>
      <c r="DM210" s="7">
        <f t="shared" si="260"/>
        <v>4216866.99</v>
      </c>
      <c r="DN210" s="7">
        <f t="shared" si="260"/>
        <v>15730307.469999999</v>
      </c>
      <c r="DO210" s="7">
        <f t="shared" si="260"/>
        <v>36768147.189999998</v>
      </c>
      <c r="DP210" s="7">
        <f t="shared" si="260"/>
        <v>3720871.08</v>
      </c>
      <c r="DQ210" s="7">
        <f t="shared" si="260"/>
        <v>9851330.9499999993</v>
      </c>
      <c r="DR210" s="7">
        <f t="shared" si="260"/>
        <v>15995831.84</v>
      </c>
      <c r="DS210" s="7">
        <f t="shared" si="260"/>
        <v>8160775.7000000002</v>
      </c>
      <c r="DT210" s="7">
        <f t="shared" si="260"/>
        <v>3499420.2299999995</v>
      </c>
      <c r="DU210" s="7">
        <f t="shared" si="260"/>
        <v>5081016.83</v>
      </c>
      <c r="DV210" s="7">
        <f t="shared" si="260"/>
        <v>3773763.5700000003</v>
      </c>
      <c r="DW210" s="7">
        <f t="shared" si="260"/>
        <v>4603172.4800000004</v>
      </c>
      <c r="DX210" s="7">
        <f t="shared" si="260"/>
        <v>3560126.21</v>
      </c>
      <c r="DY210" s="7">
        <f t="shared" si="260"/>
        <v>4934355.6500000004</v>
      </c>
      <c r="DZ210" s="7">
        <f t="shared" si="260"/>
        <v>8983743.7599999998</v>
      </c>
      <c r="EA210" s="7">
        <f t="shared" si="260"/>
        <v>6798753.7200000007</v>
      </c>
      <c r="EB210" s="7">
        <f t="shared" ref="EB210:FX210" si="261">+EB208+EB209</f>
        <v>6835138.0899999999</v>
      </c>
      <c r="EC210" s="7">
        <f t="shared" si="261"/>
        <v>4175727.58</v>
      </c>
      <c r="ED210" s="7">
        <f t="shared" si="261"/>
        <v>22786199.82</v>
      </c>
      <c r="EE210" s="7">
        <f t="shared" si="261"/>
        <v>3473896.64</v>
      </c>
      <c r="EF210" s="7">
        <f t="shared" si="261"/>
        <v>16318974.5</v>
      </c>
      <c r="EG210" s="7">
        <f t="shared" si="261"/>
        <v>3871883.57</v>
      </c>
      <c r="EH210" s="7">
        <f t="shared" si="261"/>
        <v>3918890.62</v>
      </c>
      <c r="EI210" s="7">
        <f t="shared" si="261"/>
        <v>164060388.24000001</v>
      </c>
      <c r="EJ210" s="7">
        <f t="shared" si="261"/>
        <v>107797865.02</v>
      </c>
      <c r="EK210" s="7">
        <f t="shared" si="261"/>
        <v>8017372.4799999995</v>
      </c>
      <c r="EL210" s="7">
        <f t="shared" si="261"/>
        <v>5748992.6399999997</v>
      </c>
      <c r="EM210" s="7">
        <f t="shared" si="261"/>
        <v>5216721.9000000004</v>
      </c>
      <c r="EN210" s="7">
        <f t="shared" si="261"/>
        <v>10917064.039999999</v>
      </c>
      <c r="EO210" s="7">
        <f t="shared" si="261"/>
        <v>4569600.8599999994</v>
      </c>
      <c r="EP210" s="7">
        <f t="shared" si="261"/>
        <v>5784971.1900000004</v>
      </c>
      <c r="EQ210" s="7">
        <f t="shared" si="261"/>
        <v>29912574.68</v>
      </c>
      <c r="ER210" s="7">
        <f t="shared" si="261"/>
        <v>4912168.78</v>
      </c>
      <c r="ES210" s="7">
        <f t="shared" si="261"/>
        <v>3404843.67</v>
      </c>
      <c r="ET210" s="7">
        <f t="shared" si="261"/>
        <v>3984338.49</v>
      </c>
      <c r="EU210" s="7">
        <f t="shared" si="261"/>
        <v>7476485.4500000002</v>
      </c>
      <c r="EV210" s="7">
        <f t="shared" si="261"/>
        <v>1759485.1199999999</v>
      </c>
      <c r="EW210" s="7">
        <f t="shared" si="261"/>
        <v>12752668.560000001</v>
      </c>
      <c r="EX210" s="7">
        <f t="shared" si="261"/>
        <v>3519930.1399999997</v>
      </c>
      <c r="EY210" s="7">
        <f t="shared" si="261"/>
        <v>3228166.62</v>
      </c>
      <c r="EZ210" s="7">
        <f t="shared" si="261"/>
        <v>2651725.0700000003</v>
      </c>
      <c r="FA210" s="7">
        <f t="shared" si="261"/>
        <v>40785615.57</v>
      </c>
      <c r="FB210" s="7">
        <f t="shared" si="261"/>
        <v>4592658.74</v>
      </c>
      <c r="FC210" s="7">
        <f t="shared" si="261"/>
        <v>21616776.039999999</v>
      </c>
      <c r="FD210" s="7">
        <f t="shared" si="261"/>
        <v>5467357.8099999996</v>
      </c>
      <c r="FE210" s="7">
        <f t="shared" si="261"/>
        <v>1879634.16</v>
      </c>
      <c r="FF210" s="7">
        <f t="shared" si="261"/>
        <v>3639006.8699999996</v>
      </c>
      <c r="FG210" s="7">
        <f t="shared" si="261"/>
        <v>2683678.38</v>
      </c>
      <c r="FH210" s="7">
        <f t="shared" si="261"/>
        <v>1587641.15</v>
      </c>
      <c r="FI210" s="7">
        <f t="shared" si="261"/>
        <v>19641069.969999999</v>
      </c>
      <c r="FJ210" s="7">
        <f t="shared" si="261"/>
        <v>22037173.049999997</v>
      </c>
      <c r="FK210" s="7">
        <f t="shared" si="261"/>
        <v>28550302.560000002</v>
      </c>
      <c r="FL210" s="7">
        <f t="shared" si="261"/>
        <v>86142345.560000002</v>
      </c>
      <c r="FM210" s="7">
        <f t="shared" si="261"/>
        <v>41073970.93</v>
      </c>
      <c r="FN210" s="7">
        <f t="shared" si="261"/>
        <v>248373171.17000002</v>
      </c>
      <c r="FO210" s="7">
        <f t="shared" si="261"/>
        <v>12672476.65</v>
      </c>
      <c r="FP210" s="7">
        <f t="shared" si="261"/>
        <v>25776230.629999999</v>
      </c>
      <c r="FQ210" s="7">
        <f t="shared" si="261"/>
        <v>11418210.939999999</v>
      </c>
      <c r="FR210" s="7">
        <f t="shared" si="261"/>
        <v>3284089.5100000002</v>
      </c>
      <c r="FS210" s="7">
        <f t="shared" si="261"/>
        <v>3357705.04</v>
      </c>
      <c r="FT210" s="7">
        <f t="shared" si="261"/>
        <v>1430952.3399999999</v>
      </c>
      <c r="FU210" s="7">
        <f t="shared" si="261"/>
        <v>10293494.18</v>
      </c>
      <c r="FV210" s="7">
        <f t="shared" si="261"/>
        <v>9430699.8800000008</v>
      </c>
      <c r="FW210" s="7">
        <f t="shared" si="261"/>
        <v>3195277.67</v>
      </c>
      <c r="FX210" s="7">
        <f t="shared" si="261"/>
        <v>1405078.67</v>
      </c>
      <c r="FY210" s="7"/>
      <c r="FZ210" s="7">
        <f>SUM(C210:FX210)</f>
        <v>9324125013.9000015</v>
      </c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</row>
    <row r="211" spans="1:195" x14ac:dyDescent="0.35">
      <c r="A211" s="6" t="s">
        <v>743</v>
      </c>
      <c r="B211" s="7" t="s">
        <v>744</v>
      </c>
      <c r="C211" s="7">
        <f>C165</f>
        <v>1042249.71</v>
      </c>
      <c r="D211" s="7">
        <f t="shared" ref="D211:BO211" si="262">D165</f>
        <v>3322451.76</v>
      </c>
      <c r="E211" s="7">
        <f t="shared" si="262"/>
        <v>1214657.48</v>
      </c>
      <c r="F211" s="7">
        <f t="shared" si="262"/>
        <v>1884812.41</v>
      </c>
      <c r="G211" s="7">
        <f t="shared" si="262"/>
        <v>86401.56</v>
      </c>
      <c r="H211" s="7">
        <f t="shared" si="262"/>
        <v>55345.120000000003</v>
      </c>
      <c r="I211" s="7">
        <f t="shared" si="262"/>
        <v>1226469.57</v>
      </c>
      <c r="J211" s="7">
        <f t="shared" si="262"/>
        <v>149768.79</v>
      </c>
      <c r="K211" s="7">
        <f t="shared" si="262"/>
        <v>0</v>
      </c>
      <c r="L211" s="7">
        <f t="shared" si="262"/>
        <v>109676.45</v>
      </c>
      <c r="M211" s="7">
        <f t="shared" si="262"/>
        <v>146491.79999999999</v>
      </c>
      <c r="N211" s="7">
        <f t="shared" si="262"/>
        <v>3869300.77</v>
      </c>
      <c r="O211" s="7">
        <f t="shared" si="262"/>
        <v>309732.98</v>
      </c>
      <c r="P211" s="7">
        <f t="shared" si="262"/>
        <v>19396.43</v>
      </c>
      <c r="Q211" s="7">
        <f t="shared" si="262"/>
        <v>8905069.8800000008</v>
      </c>
      <c r="R211" s="7">
        <f t="shared" si="262"/>
        <v>53327.15</v>
      </c>
      <c r="S211" s="7">
        <f t="shared" si="262"/>
        <v>46348.39</v>
      </c>
      <c r="T211" s="7">
        <f t="shared" si="262"/>
        <v>1430.82</v>
      </c>
      <c r="U211" s="7">
        <f t="shared" si="262"/>
        <v>0</v>
      </c>
      <c r="V211" s="7">
        <f t="shared" si="262"/>
        <v>0</v>
      </c>
      <c r="W211" s="7">
        <f t="shared" si="262"/>
        <v>0</v>
      </c>
      <c r="X211" s="7">
        <f t="shared" si="262"/>
        <v>0</v>
      </c>
      <c r="Y211" s="7">
        <f t="shared" si="262"/>
        <v>2460.06</v>
      </c>
      <c r="Z211" s="7">
        <f t="shared" si="262"/>
        <v>6090.45</v>
      </c>
      <c r="AA211" s="7">
        <f t="shared" si="262"/>
        <v>1691555.89</v>
      </c>
      <c r="AB211" s="7">
        <f t="shared" si="262"/>
        <v>1164816.3999999999</v>
      </c>
      <c r="AC211" s="7">
        <f t="shared" si="262"/>
        <v>19583.95</v>
      </c>
      <c r="AD211" s="7">
        <f t="shared" si="262"/>
        <v>22895.69</v>
      </c>
      <c r="AE211" s="7">
        <f t="shared" si="262"/>
        <v>4792.25</v>
      </c>
      <c r="AF211" s="7">
        <f t="shared" si="262"/>
        <v>7225.43</v>
      </c>
      <c r="AG211" s="7">
        <f t="shared" si="262"/>
        <v>12567.29</v>
      </c>
      <c r="AH211" s="7">
        <f t="shared" si="262"/>
        <v>0</v>
      </c>
      <c r="AI211" s="7">
        <f t="shared" si="262"/>
        <v>1970.6</v>
      </c>
      <c r="AJ211" s="7">
        <f t="shared" si="262"/>
        <v>2910.88</v>
      </c>
      <c r="AK211" s="7">
        <f t="shared" si="262"/>
        <v>1417.58</v>
      </c>
      <c r="AL211" s="7">
        <f t="shared" si="262"/>
        <v>12444.02</v>
      </c>
      <c r="AM211" s="7">
        <f t="shared" si="262"/>
        <v>0</v>
      </c>
      <c r="AN211" s="7">
        <f t="shared" si="262"/>
        <v>0</v>
      </c>
      <c r="AO211" s="7">
        <f t="shared" si="262"/>
        <v>92767.61</v>
      </c>
      <c r="AP211" s="7">
        <f t="shared" si="262"/>
        <v>11778763.34</v>
      </c>
      <c r="AQ211" s="7">
        <f t="shared" si="262"/>
        <v>0</v>
      </c>
      <c r="AR211" s="7">
        <f t="shared" si="262"/>
        <v>1462418.72</v>
      </c>
      <c r="AS211" s="7">
        <f t="shared" si="262"/>
        <v>1005113.16</v>
      </c>
      <c r="AT211" s="7">
        <f t="shared" si="262"/>
        <v>25963.25</v>
      </c>
      <c r="AU211" s="7">
        <f t="shared" si="262"/>
        <v>4784.49</v>
      </c>
      <c r="AV211" s="7">
        <f t="shared" si="262"/>
        <v>2365.38</v>
      </c>
      <c r="AW211" s="7">
        <f t="shared" si="262"/>
        <v>1285.8599999999999</v>
      </c>
      <c r="AX211" s="7">
        <f t="shared" si="262"/>
        <v>12654.23</v>
      </c>
      <c r="AY211" s="7">
        <f t="shared" si="262"/>
        <v>5150.8999999999996</v>
      </c>
      <c r="AZ211" s="7">
        <f t="shared" si="262"/>
        <v>779326.94</v>
      </c>
      <c r="BA211" s="7">
        <f t="shared" si="262"/>
        <v>142022.18</v>
      </c>
      <c r="BB211" s="7">
        <f t="shared" si="262"/>
        <v>160241.57</v>
      </c>
      <c r="BC211" s="7">
        <f t="shared" si="262"/>
        <v>1135273.53</v>
      </c>
      <c r="BD211" s="7">
        <f t="shared" si="262"/>
        <v>49181.07</v>
      </c>
      <c r="BE211" s="7">
        <f t="shared" si="262"/>
        <v>3550.78</v>
      </c>
      <c r="BF211" s="7">
        <f t="shared" si="262"/>
        <v>343328.09</v>
      </c>
      <c r="BG211" s="7">
        <f t="shared" si="262"/>
        <v>55409.74</v>
      </c>
      <c r="BH211" s="7">
        <f t="shared" si="262"/>
        <v>8683.32</v>
      </c>
      <c r="BI211" s="7">
        <f t="shared" si="262"/>
        <v>22674.21</v>
      </c>
      <c r="BJ211" s="7">
        <f t="shared" si="262"/>
        <v>53049.54</v>
      </c>
      <c r="BK211" s="7">
        <f t="shared" si="262"/>
        <v>462266.92</v>
      </c>
      <c r="BL211" s="7">
        <f t="shared" si="262"/>
        <v>3417.68</v>
      </c>
      <c r="BM211" s="7">
        <f t="shared" si="262"/>
        <v>13115.4</v>
      </c>
      <c r="BN211" s="7">
        <f t="shared" si="262"/>
        <v>10434.52</v>
      </c>
      <c r="BO211" s="7">
        <f t="shared" si="262"/>
        <v>7570.47</v>
      </c>
      <c r="BP211" s="7">
        <f t="shared" ref="BP211:EA211" si="263">BP165</f>
        <v>1456.05</v>
      </c>
      <c r="BQ211" s="7">
        <f t="shared" si="263"/>
        <v>1041904.64</v>
      </c>
      <c r="BR211" s="7">
        <f t="shared" si="263"/>
        <v>577839.06000000006</v>
      </c>
      <c r="BS211" s="7">
        <f t="shared" si="263"/>
        <v>159553.79999999999</v>
      </c>
      <c r="BT211" s="7">
        <f t="shared" si="263"/>
        <v>2206.9</v>
      </c>
      <c r="BU211" s="7">
        <f t="shared" si="263"/>
        <v>44655.35</v>
      </c>
      <c r="BV211" s="7">
        <f t="shared" si="263"/>
        <v>66566.33</v>
      </c>
      <c r="BW211" s="7">
        <f t="shared" si="263"/>
        <v>126069.9</v>
      </c>
      <c r="BX211" s="7">
        <f t="shared" si="263"/>
        <v>0</v>
      </c>
      <c r="BY211" s="7">
        <f t="shared" si="263"/>
        <v>0</v>
      </c>
      <c r="BZ211" s="7">
        <f t="shared" si="263"/>
        <v>0</v>
      </c>
      <c r="CA211" s="7">
        <f t="shared" si="263"/>
        <v>4660.5600000000004</v>
      </c>
      <c r="CB211" s="7">
        <f t="shared" si="263"/>
        <v>2172871.0299999998</v>
      </c>
      <c r="CC211" s="7">
        <f t="shared" si="263"/>
        <v>0</v>
      </c>
      <c r="CD211" s="7">
        <f t="shared" si="263"/>
        <v>1260.3699999999999</v>
      </c>
      <c r="CE211" s="7">
        <f t="shared" si="263"/>
        <v>1451.97</v>
      </c>
      <c r="CF211" s="7">
        <f t="shared" si="263"/>
        <v>0</v>
      </c>
      <c r="CG211" s="7">
        <f t="shared" si="263"/>
        <v>21078.09</v>
      </c>
      <c r="CH211" s="7">
        <f t="shared" si="263"/>
        <v>14324.42</v>
      </c>
      <c r="CI211" s="7">
        <f t="shared" si="263"/>
        <v>66292.7</v>
      </c>
      <c r="CJ211" s="7">
        <f t="shared" si="263"/>
        <v>146273.76</v>
      </c>
      <c r="CK211" s="7">
        <f t="shared" si="263"/>
        <v>126062.9</v>
      </c>
      <c r="CL211" s="7">
        <f t="shared" si="263"/>
        <v>22603.46</v>
      </c>
      <c r="CM211" s="7">
        <f t="shared" si="263"/>
        <v>7633.5</v>
      </c>
      <c r="CN211" s="7">
        <f t="shared" si="263"/>
        <v>957615.64</v>
      </c>
      <c r="CO211" s="7">
        <f t="shared" si="263"/>
        <v>307595.08</v>
      </c>
      <c r="CP211" s="7">
        <f t="shared" si="263"/>
        <v>129945.32</v>
      </c>
      <c r="CQ211" s="7">
        <f t="shared" si="263"/>
        <v>1811.51</v>
      </c>
      <c r="CR211" s="7">
        <f t="shared" si="263"/>
        <v>0</v>
      </c>
      <c r="CS211" s="7">
        <f t="shared" si="263"/>
        <v>3368.99</v>
      </c>
      <c r="CT211" s="7">
        <f t="shared" si="263"/>
        <v>1578.24</v>
      </c>
      <c r="CU211" s="7">
        <f t="shared" si="263"/>
        <v>2741.1</v>
      </c>
      <c r="CV211" s="7">
        <f t="shared" si="263"/>
        <v>0</v>
      </c>
      <c r="CW211" s="7">
        <f t="shared" si="263"/>
        <v>0</v>
      </c>
      <c r="CX211" s="7">
        <f t="shared" si="263"/>
        <v>17898.3</v>
      </c>
      <c r="CY211" s="7">
        <f t="shared" si="263"/>
        <v>0</v>
      </c>
      <c r="CZ211" s="7">
        <f t="shared" si="263"/>
        <v>25850.55</v>
      </c>
      <c r="DA211" s="7">
        <f t="shared" si="263"/>
        <v>0</v>
      </c>
      <c r="DB211" s="7">
        <f t="shared" si="263"/>
        <v>6743.66</v>
      </c>
      <c r="DC211" s="7">
        <f t="shared" si="263"/>
        <v>0</v>
      </c>
      <c r="DD211" s="7">
        <f t="shared" si="263"/>
        <v>5985.6</v>
      </c>
      <c r="DE211" s="7">
        <f t="shared" si="263"/>
        <v>1147.67</v>
      </c>
      <c r="DF211" s="7">
        <f t="shared" si="263"/>
        <v>441689.26</v>
      </c>
      <c r="DG211" s="7">
        <f t="shared" si="263"/>
        <v>0</v>
      </c>
      <c r="DH211" s="7">
        <f t="shared" si="263"/>
        <v>89102.52</v>
      </c>
      <c r="DI211" s="7">
        <f t="shared" si="263"/>
        <v>44336.12</v>
      </c>
      <c r="DJ211" s="7">
        <f t="shared" si="263"/>
        <v>8319.4699999999993</v>
      </c>
      <c r="DK211" s="7">
        <f t="shared" si="263"/>
        <v>18753.669999999998</v>
      </c>
      <c r="DL211" s="7">
        <f t="shared" si="263"/>
        <v>250059.28</v>
      </c>
      <c r="DM211" s="7">
        <f t="shared" si="263"/>
        <v>0</v>
      </c>
      <c r="DN211" s="7">
        <f t="shared" si="263"/>
        <v>57545.98</v>
      </c>
      <c r="DO211" s="7">
        <f t="shared" si="263"/>
        <v>408379.86</v>
      </c>
      <c r="DP211" s="7">
        <f t="shared" si="263"/>
        <v>0</v>
      </c>
      <c r="DQ211" s="7">
        <f t="shared" si="263"/>
        <v>51430.97</v>
      </c>
      <c r="DR211" s="7">
        <f t="shared" si="263"/>
        <v>21070.89</v>
      </c>
      <c r="DS211" s="7">
        <f t="shared" si="263"/>
        <v>25391.1</v>
      </c>
      <c r="DT211" s="7">
        <f t="shared" si="263"/>
        <v>5797.46</v>
      </c>
      <c r="DU211" s="7">
        <f t="shared" si="263"/>
        <v>0</v>
      </c>
      <c r="DV211" s="7">
        <f t="shared" si="263"/>
        <v>3985.74</v>
      </c>
      <c r="DW211" s="7">
        <f t="shared" si="263"/>
        <v>0</v>
      </c>
      <c r="DX211" s="7">
        <f t="shared" si="263"/>
        <v>6678</v>
      </c>
      <c r="DY211" s="7">
        <f t="shared" si="263"/>
        <v>3763.28</v>
      </c>
      <c r="DZ211" s="7">
        <f t="shared" si="263"/>
        <v>965.57</v>
      </c>
      <c r="EA211" s="7">
        <f t="shared" si="263"/>
        <v>27410.78</v>
      </c>
      <c r="EB211" s="7">
        <f t="shared" ref="EB211:FX211" si="264">EB165</f>
        <v>59874.04</v>
      </c>
      <c r="EC211" s="7">
        <f t="shared" si="264"/>
        <v>2178.63</v>
      </c>
      <c r="ED211" s="7">
        <f t="shared" si="264"/>
        <v>57878.09</v>
      </c>
      <c r="EE211" s="7">
        <f t="shared" si="264"/>
        <v>14805.16</v>
      </c>
      <c r="EF211" s="7">
        <f t="shared" si="264"/>
        <v>52514.45</v>
      </c>
      <c r="EG211" s="7">
        <f t="shared" si="264"/>
        <v>50881.17</v>
      </c>
      <c r="EH211" s="7">
        <f t="shared" si="264"/>
        <v>10698.42</v>
      </c>
      <c r="EI211" s="7">
        <f t="shared" si="264"/>
        <v>301413.67</v>
      </c>
      <c r="EJ211" s="7">
        <f t="shared" si="264"/>
        <v>169299.22</v>
      </c>
      <c r="EK211" s="7">
        <f t="shared" si="264"/>
        <v>13442.04</v>
      </c>
      <c r="EL211" s="7">
        <f t="shared" si="264"/>
        <v>912.43</v>
      </c>
      <c r="EM211" s="7">
        <f t="shared" si="264"/>
        <v>2038.24</v>
      </c>
      <c r="EN211" s="7">
        <f t="shared" si="264"/>
        <v>9332.98</v>
      </c>
      <c r="EO211" s="7">
        <f t="shared" si="264"/>
        <v>3299.79</v>
      </c>
      <c r="EP211" s="7">
        <f t="shared" si="264"/>
        <v>16014.2</v>
      </c>
      <c r="EQ211" s="7">
        <f t="shared" si="264"/>
        <v>137992.79</v>
      </c>
      <c r="ER211" s="7">
        <f t="shared" si="264"/>
        <v>20529.759999999998</v>
      </c>
      <c r="ES211" s="7">
        <f t="shared" si="264"/>
        <v>4134.18</v>
      </c>
      <c r="ET211" s="7">
        <f t="shared" si="264"/>
        <v>10732.02</v>
      </c>
      <c r="EU211" s="7">
        <f t="shared" si="264"/>
        <v>81750.429999999993</v>
      </c>
      <c r="EV211" s="7">
        <f t="shared" si="264"/>
        <v>19555.759999999998</v>
      </c>
      <c r="EW211" s="7">
        <f t="shared" si="264"/>
        <v>56670.13</v>
      </c>
      <c r="EX211" s="7">
        <f t="shared" si="264"/>
        <v>3142.37</v>
      </c>
      <c r="EY211" s="7">
        <f t="shared" si="264"/>
        <v>10498.84</v>
      </c>
      <c r="EZ211" s="7">
        <f t="shared" si="264"/>
        <v>0</v>
      </c>
      <c r="FA211" s="7">
        <f t="shared" si="264"/>
        <v>561961.48</v>
      </c>
      <c r="FB211" s="7">
        <f t="shared" si="264"/>
        <v>0</v>
      </c>
      <c r="FC211" s="7">
        <f t="shared" si="264"/>
        <v>20405.98</v>
      </c>
      <c r="FD211" s="7">
        <f t="shared" si="264"/>
        <v>4042.75</v>
      </c>
      <c r="FE211" s="7">
        <f t="shared" si="264"/>
        <v>23611.38</v>
      </c>
      <c r="FF211" s="7">
        <f t="shared" si="264"/>
        <v>0</v>
      </c>
      <c r="FG211" s="7">
        <f t="shared" si="264"/>
        <v>7989.52</v>
      </c>
      <c r="FH211" s="7">
        <f t="shared" si="264"/>
        <v>0</v>
      </c>
      <c r="FI211" s="7">
        <f t="shared" si="264"/>
        <v>122911.22</v>
      </c>
      <c r="FJ211" s="7">
        <f t="shared" si="264"/>
        <v>55600.81</v>
      </c>
      <c r="FK211" s="7">
        <f t="shared" si="264"/>
        <v>189767.33</v>
      </c>
      <c r="FL211" s="7">
        <f t="shared" si="264"/>
        <v>122870.07</v>
      </c>
      <c r="FM211" s="7">
        <f t="shared" si="264"/>
        <v>67392.41</v>
      </c>
      <c r="FN211" s="7">
        <f t="shared" si="264"/>
        <v>2409339.21</v>
      </c>
      <c r="FO211" s="7">
        <f t="shared" si="264"/>
        <v>37541.019999999997</v>
      </c>
      <c r="FP211" s="7">
        <f t="shared" si="264"/>
        <v>242164.16</v>
      </c>
      <c r="FQ211" s="7">
        <f t="shared" si="264"/>
        <v>49047.9</v>
      </c>
      <c r="FR211" s="7">
        <f t="shared" si="264"/>
        <v>0</v>
      </c>
      <c r="FS211" s="7">
        <f t="shared" si="264"/>
        <v>0</v>
      </c>
      <c r="FT211" s="7">
        <f t="shared" si="264"/>
        <v>0</v>
      </c>
      <c r="FU211" s="7">
        <f t="shared" si="264"/>
        <v>119766.88</v>
      </c>
      <c r="FV211" s="7">
        <f t="shared" si="264"/>
        <v>82259.03</v>
      </c>
      <c r="FW211" s="7">
        <f t="shared" si="264"/>
        <v>12073.6</v>
      </c>
      <c r="FX211" s="7">
        <f t="shared" si="264"/>
        <v>1862.39</v>
      </c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</row>
    <row r="212" spans="1:195" x14ac:dyDescent="0.35">
      <c r="A212" s="6" t="s">
        <v>745</v>
      </c>
      <c r="B212" s="7" t="s">
        <v>746</v>
      </c>
      <c r="C212" s="7">
        <f t="shared" ref="C212:BN212" si="265">C175</f>
        <v>1731236</v>
      </c>
      <c r="D212" s="7">
        <f t="shared" si="265"/>
        <v>4830046</v>
      </c>
      <c r="E212" s="7">
        <f t="shared" si="265"/>
        <v>0</v>
      </c>
      <c r="F212" s="7">
        <f t="shared" si="265"/>
        <v>16964064</v>
      </c>
      <c r="G212" s="7">
        <f t="shared" si="265"/>
        <v>20488</v>
      </c>
      <c r="H212" s="7">
        <f t="shared" si="265"/>
        <v>20488</v>
      </c>
      <c r="I212" s="7">
        <f t="shared" si="265"/>
        <v>189514</v>
      </c>
      <c r="J212" s="7">
        <f t="shared" si="265"/>
        <v>0</v>
      </c>
      <c r="K212" s="7">
        <f t="shared" si="265"/>
        <v>0</v>
      </c>
      <c r="L212" s="7">
        <f t="shared" si="265"/>
        <v>240734</v>
      </c>
      <c r="M212" s="7">
        <f t="shared" si="265"/>
        <v>61464</v>
      </c>
      <c r="N212" s="7">
        <f t="shared" si="265"/>
        <v>1516112</v>
      </c>
      <c r="O212" s="7">
        <f t="shared" si="265"/>
        <v>645372</v>
      </c>
      <c r="P212" s="7">
        <f t="shared" si="265"/>
        <v>0</v>
      </c>
      <c r="Q212" s="7">
        <f t="shared" si="265"/>
        <v>1531478</v>
      </c>
      <c r="R212" s="7">
        <f t="shared" si="265"/>
        <v>57053958</v>
      </c>
      <c r="S212" s="7">
        <f t="shared" si="265"/>
        <v>61464</v>
      </c>
      <c r="T212" s="7">
        <f t="shared" si="265"/>
        <v>0</v>
      </c>
      <c r="U212" s="7">
        <f t="shared" si="265"/>
        <v>0</v>
      </c>
      <c r="V212" s="7">
        <f t="shared" si="265"/>
        <v>0</v>
      </c>
      <c r="W212" s="7">
        <f t="shared" si="265"/>
        <v>10244</v>
      </c>
      <c r="X212" s="7">
        <f t="shared" si="265"/>
        <v>0</v>
      </c>
      <c r="Y212" s="7">
        <f t="shared" si="265"/>
        <v>5244928</v>
      </c>
      <c r="Z212" s="7">
        <f t="shared" si="265"/>
        <v>10244</v>
      </c>
      <c r="AA212" s="7">
        <f t="shared" si="265"/>
        <v>4051502</v>
      </c>
      <c r="AB212" s="7">
        <f t="shared" si="265"/>
        <v>2735148</v>
      </c>
      <c r="AC212" s="7">
        <f t="shared" si="265"/>
        <v>0</v>
      </c>
      <c r="AD212" s="7">
        <f t="shared" si="265"/>
        <v>20488</v>
      </c>
      <c r="AE212" s="7">
        <f t="shared" si="265"/>
        <v>0</v>
      </c>
      <c r="AF212" s="7">
        <f t="shared" si="265"/>
        <v>0</v>
      </c>
      <c r="AG212" s="7">
        <f t="shared" si="265"/>
        <v>25610</v>
      </c>
      <c r="AH212" s="7">
        <f t="shared" si="265"/>
        <v>0</v>
      </c>
      <c r="AI212" s="7">
        <f t="shared" si="265"/>
        <v>0</v>
      </c>
      <c r="AJ212" s="7">
        <f t="shared" si="265"/>
        <v>0</v>
      </c>
      <c r="AK212" s="7">
        <f t="shared" si="265"/>
        <v>0</v>
      </c>
      <c r="AL212" s="7">
        <f t="shared" si="265"/>
        <v>0</v>
      </c>
      <c r="AM212" s="7">
        <f t="shared" si="265"/>
        <v>0</v>
      </c>
      <c r="AN212" s="7">
        <f t="shared" si="265"/>
        <v>0</v>
      </c>
      <c r="AO212" s="7">
        <f t="shared" si="265"/>
        <v>1111474</v>
      </c>
      <c r="AP212" s="7">
        <f t="shared" si="265"/>
        <v>8005686</v>
      </c>
      <c r="AQ212" s="7">
        <f t="shared" si="265"/>
        <v>10244</v>
      </c>
      <c r="AR212" s="7">
        <f t="shared" si="265"/>
        <v>14725750</v>
      </c>
      <c r="AS212" s="7">
        <f t="shared" si="265"/>
        <v>225368</v>
      </c>
      <c r="AT212" s="7">
        <f t="shared" si="265"/>
        <v>2622464</v>
      </c>
      <c r="AU212" s="7">
        <f t="shared" si="265"/>
        <v>0</v>
      </c>
      <c r="AV212" s="7">
        <f t="shared" si="265"/>
        <v>0</v>
      </c>
      <c r="AW212" s="7">
        <f t="shared" si="265"/>
        <v>10244</v>
      </c>
      <c r="AX212" s="7">
        <f t="shared" si="265"/>
        <v>0</v>
      </c>
      <c r="AY212" s="7">
        <f t="shared" si="265"/>
        <v>40976</v>
      </c>
      <c r="AZ212" s="7">
        <f t="shared" si="265"/>
        <v>1229280</v>
      </c>
      <c r="BA212" s="7">
        <f t="shared" si="265"/>
        <v>2509780</v>
      </c>
      <c r="BB212" s="7">
        <f t="shared" si="265"/>
        <v>143416</v>
      </c>
      <c r="BC212" s="7">
        <f t="shared" si="265"/>
        <v>5618834</v>
      </c>
      <c r="BD212" s="7">
        <f t="shared" si="265"/>
        <v>51220</v>
      </c>
      <c r="BE212" s="7">
        <f t="shared" si="265"/>
        <v>0</v>
      </c>
      <c r="BF212" s="7">
        <f t="shared" si="265"/>
        <v>11918894</v>
      </c>
      <c r="BG212" s="7">
        <f t="shared" si="265"/>
        <v>0</v>
      </c>
      <c r="BH212" s="7">
        <f t="shared" si="265"/>
        <v>414882</v>
      </c>
      <c r="BI212" s="7">
        <f t="shared" si="265"/>
        <v>0</v>
      </c>
      <c r="BJ212" s="7">
        <f t="shared" si="265"/>
        <v>245856</v>
      </c>
      <c r="BK212" s="7">
        <f t="shared" si="265"/>
        <v>109072990</v>
      </c>
      <c r="BL212" s="7">
        <f t="shared" si="265"/>
        <v>66586</v>
      </c>
      <c r="BM212" s="7">
        <f t="shared" si="265"/>
        <v>40976</v>
      </c>
      <c r="BN212" s="7">
        <f t="shared" si="265"/>
        <v>578786</v>
      </c>
      <c r="BO212" s="7">
        <f t="shared" ref="BO212:DZ212" si="266">BO175</f>
        <v>25610</v>
      </c>
      <c r="BP212" s="7">
        <f t="shared" si="266"/>
        <v>0</v>
      </c>
      <c r="BQ212" s="7">
        <f t="shared" si="266"/>
        <v>15366</v>
      </c>
      <c r="BR212" s="7">
        <f t="shared" si="266"/>
        <v>0</v>
      </c>
      <c r="BS212" s="7">
        <f t="shared" si="266"/>
        <v>0</v>
      </c>
      <c r="BT212" s="7">
        <f t="shared" si="266"/>
        <v>10244</v>
      </c>
      <c r="BU212" s="7">
        <f t="shared" si="266"/>
        <v>20488</v>
      </c>
      <c r="BV212" s="7">
        <f t="shared" si="266"/>
        <v>0</v>
      </c>
      <c r="BW212" s="7">
        <f t="shared" si="266"/>
        <v>0</v>
      </c>
      <c r="BX212" s="7">
        <f t="shared" si="266"/>
        <v>0</v>
      </c>
      <c r="BY212" s="7">
        <f t="shared" si="266"/>
        <v>0</v>
      </c>
      <c r="BZ212" s="7">
        <f t="shared" si="266"/>
        <v>0</v>
      </c>
      <c r="CA212" s="7">
        <f t="shared" si="266"/>
        <v>0</v>
      </c>
      <c r="CB212" s="7">
        <f t="shared" si="266"/>
        <v>11370840</v>
      </c>
      <c r="CC212" s="7">
        <f t="shared" si="266"/>
        <v>0</v>
      </c>
      <c r="CD212" s="7">
        <f t="shared" si="266"/>
        <v>0</v>
      </c>
      <c r="CE212" s="7">
        <f t="shared" si="266"/>
        <v>0</v>
      </c>
      <c r="CF212" s="7">
        <f t="shared" si="266"/>
        <v>0</v>
      </c>
      <c r="CG212" s="7">
        <f t="shared" si="266"/>
        <v>0</v>
      </c>
      <c r="CH212" s="7">
        <f t="shared" si="266"/>
        <v>0</v>
      </c>
      <c r="CI212" s="7">
        <f t="shared" si="266"/>
        <v>0</v>
      </c>
      <c r="CJ212" s="7">
        <f t="shared" si="266"/>
        <v>30732</v>
      </c>
      <c r="CK212" s="7">
        <f t="shared" si="266"/>
        <v>7652268</v>
      </c>
      <c r="CL212" s="7">
        <f t="shared" si="266"/>
        <v>107562</v>
      </c>
      <c r="CM212" s="7">
        <f t="shared" si="266"/>
        <v>271466</v>
      </c>
      <c r="CN212" s="7">
        <f t="shared" si="266"/>
        <v>8138858</v>
      </c>
      <c r="CO212" s="7">
        <f t="shared" si="266"/>
        <v>778544</v>
      </c>
      <c r="CP212" s="7">
        <f t="shared" si="266"/>
        <v>71708</v>
      </c>
      <c r="CQ212" s="7">
        <f t="shared" si="266"/>
        <v>20488</v>
      </c>
      <c r="CR212" s="7">
        <f t="shared" si="266"/>
        <v>0</v>
      </c>
      <c r="CS212" s="7">
        <f t="shared" si="266"/>
        <v>0</v>
      </c>
      <c r="CT212" s="7">
        <f t="shared" si="266"/>
        <v>0</v>
      </c>
      <c r="CU212" s="7">
        <f t="shared" si="266"/>
        <v>3401008</v>
      </c>
      <c r="CV212" s="7">
        <f t="shared" si="266"/>
        <v>0</v>
      </c>
      <c r="CW212" s="7">
        <f t="shared" si="266"/>
        <v>0</v>
      </c>
      <c r="CX212" s="7">
        <f t="shared" si="266"/>
        <v>0</v>
      </c>
      <c r="CY212" s="7">
        <f t="shared" si="266"/>
        <v>0</v>
      </c>
      <c r="CZ212" s="7">
        <f t="shared" si="266"/>
        <v>0</v>
      </c>
      <c r="DA212" s="7">
        <f t="shared" si="266"/>
        <v>10244</v>
      </c>
      <c r="DB212" s="7">
        <f t="shared" si="266"/>
        <v>0</v>
      </c>
      <c r="DC212" s="7">
        <f t="shared" si="266"/>
        <v>0</v>
      </c>
      <c r="DD212" s="7">
        <f t="shared" si="266"/>
        <v>0</v>
      </c>
      <c r="DE212" s="7">
        <f t="shared" si="266"/>
        <v>0</v>
      </c>
      <c r="DF212" s="7">
        <f t="shared" si="266"/>
        <v>445614</v>
      </c>
      <c r="DG212" s="7">
        <f t="shared" si="266"/>
        <v>0</v>
      </c>
      <c r="DH212" s="7">
        <f t="shared" si="266"/>
        <v>0</v>
      </c>
      <c r="DI212" s="7">
        <f t="shared" si="266"/>
        <v>87074</v>
      </c>
      <c r="DJ212" s="7">
        <f t="shared" si="266"/>
        <v>10244</v>
      </c>
      <c r="DK212" s="7">
        <f t="shared" si="266"/>
        <v>0</v>
      </c>
      <c r="DL212" s="7">
        <f t="shared" si="266"/>
        <v>61464</v>
      </c>
      <c r="DM212" s="7">
        <f t="shared" si="266"/>
        <v>0</v>
      </c>
      <c r="DN212" s="7">
        <f t="shared" si="266"/>
        <v>20488</v>
      </c>
      <c r="DO212" s="7">
        <f t="shared" si="266"/>
        <v>10244</v>
      </c>
      <c r="DP212" s="7">
        <f t="shared" si="266"/>
        <v>0</v>
      </c>
      <c r="DQ212" s="7">
        <f t="shared" si="266"/>
        <v>0</v>
      </c>
      <c r="DR212" s="7">
        <f t="shared" si="266"/>
        <v>0</v>
      </c>
      <c r="DS212" s="7">
        <f t="shared" si="266"/>
        <v>0</v>
      </c>
      <c r="DT212" s="7">
        <f t="shared" si="266"/>
        <v>0</v>
      </c>
      <c r="DU212" s="7">
        <f t="shared" si="266"/>
        <v>0</v>
      </c>
      <c r="DV212" s="7">
        <f t="shared" si="266"/>
        <v>0</v>
      </c>
      <c r="DW212" s="7">
        <f t="shared" si="266"/>
        <v>0</v>
      </c>
      <c r="DX212" s="7">
        <f t="shared" si="266"/>
        <v>0</v>
      </c>
      <c r="DY212" s="7">
        <f t="shared" si="266"/>
        <v>0</v>
      </c>
      <c r="DZ212" s="7">
        <f t="shared" si="266"/>
        <v>20488</v>
      </c>
      <c r="EA212" s="7">
        <f t="shared" ref="EA212:FX212" si="267">EA175</f>
        <v>20488</v>
      </c>
      <c r="EB212" s="7">
        <f t="shared" si="267"/>
        <v>174148</v>
      </c>
      <c r="EC212" s="7">
        <f t="shared" si="267"/>
        <v>20488</v>
      </c>
      <c r="ED212" s="7">
        <f t="shared" si="267"/>
        <v>0</v>
      </c>
      <c r="EE212" s="7">
        <f t="shared" si="267"/>
        <v>0</v>
      </c>
      <c r="EF212" s="7">
        <f t="shared" si="267"/>
        <v>20488</v>
      </c>
      <c r="EG212" s="7">
        <f t="shared" si="267"/>
        <v>10244</v>
      </c>
      <c r="EH212" s="7">
        <f t="shared" si="267"/>
        <v>10244</v>
      </c>
      <c r="EI212" s="7">
        <f t="shared" si="267"/>
        <v>128050</v>
      </c>
      <c r="EJ212" s="7">
        <f t="shared" si="267"/>
        <v>2335632</v>
      </c>
      <c r="EK212" s="7">
        <f t="shared" si="267"/>
        <v>0</v>
      </c>
      <c r="EL212" s="7">
        <f t="shared" si="267"/>
        <v>0</v>
      </c>
      <c r="EM212" s="7">
        <f t="shared" si="267"/>
        <v>30732</v>
      </c>
      <c r="EN212" s="7">
        <f t="shared" si="267"/>
        <v>563420</v>
      </c>
      <c r="EO212" s="7">
        <f t="shared" si="267"/>
        <v>0</v>
      </c>
      <c r="EP212" s="7">
        <f t="shared" si="267"/>
        <v>0</v>
      </c>
      <c r="EQ212" s="7">
        <f t="shared" si="267"/>
        <v>0</v>
      </c>
      <c r="ER212" s="7">
        <f t="shared" si="267"/>
        <v>0</v>
      </c>
      <c r="ES212" s="7">
        <f t="shared" si="267"/>
        <v>0</v>
      </c>
      <c r="ET212" s="7">
        <f t="shared" si="267"/>
        <v>0</v>
      </c>
      <c r="EU212" s="7">
        <f t="shared" si="267"/>
        <v>20488</v>
      </c>
      <c r="EV212" s="7">
        <f t="shared" si="267"/>
        <v>51220</v>
      </c>
      <c r="EW212" s="7">
        <f t="shared" si="267"/>
        <v>0</v>
      </c>
      <c r="EX212" s="7">
        <f t="shared" si="267"/>
        <v>0</v>
      </c>
      <c r="EY212" s="7">
        <f t="shared" si="267"/>
        <v>5787860</v>
      </c>
      <c r="EZ212" s="7">
        <f t="shared" si="267"/>
        <v>0</v>
      </c>
      <c r="FA212" s="7">
        <f t="shared" si="267"/>
        <v>97318</v>
      </c>
      <c r="FB212" s="7">
        <f t="shared" si="267"/>
        <v>0</v>
      </c>
      <c r="FC212" s="7">
        <f t="shared" si="267"/>
        <v>97318</v>
      </c>
      <c r="FD212" s="7">
        <f t="shared" si="267"/>
        <v>10244</v>
      </c>
      <c r="FE212" s="7">
        <f t="shared" si="267"/>
        <v>0</v>
      </c>
      <c r="FF212" s="7">
        <f t="shared" si="267"/>
        <v>0</v>
      </c>
      <c r="FG212" s="7">
        <f t="shared" si="267"/>
        <v>0</v>
      </c>
      <c r="FH212" s="7">
        <f t="shared" si="267"/>
        <v>0</v>
      </c>
      <c r="FI212" s="7">
        <f t="shared" si="267"/>
        <v>0</v>
      </c>
      <c r="FJ212" s="7">
        <f t="shared" si="267"/>
        <v>0</v>
      </c>
      <c r="FK212" s="7">
        <f t="shared" si="267"/>
        <v>0</v>
      </c>
      <c r="FL212" s="7">
        <f t="shared" si="267"/>
        <v>0</v>
      </c>
      <c r="FM212" s="7">
        <f t="shared" si="267"/>
        <v>51220</v>
      </c>
      <c r="FN212" s="7">
        <f t="shared" si="267"/>
        <v>3242226</v>
      </c>
      <c r="FO212" s="7">
        <f t="shared" si="267"/>
        <v>10244</v>
      </c>
      <c r="FP212" s="7">
        <f t="shared" si="267"/>
        <v>0</v>
      </c>
      <c r="FQ212" s="7">
        <f t="shared" si="267"/>
        <v>0</v>
      </c>
      <c r="FR212" s="7">
        <f t="shared" si="267"/>
        <v>0</v>
      </c>
      <c r="FS212" s="7">
        <f t="shared" si="267"/>
        <v>0</v>
      </c>
      <c r="FT212" s="7">
        <f t="shared" si="267"/>
        <v>0</v>
      </c>
      <c r="FU212" s="7">
        <f t="shared" si="267"/>
        <v>0</v>
      </c>
      <c r="FV212" s="7">
        <f t="shared" si="267"/>
        <v>20488</v>
      </c>
      <c r="FW212" s="7">
        <f t="shared" si="267"/>
        <v>0</v>
      </c>
      <c r="FX212" s="7">
        <f t="shared" si="267"/>
        <v>0</v>
      </c>
      <c r="FY212" s="7"/>
      <c r="FZ212" s="7">
        <f>SUM(C212:FX212)</f>
        <v>300891890</v>
      </c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</row>
    <row r="213" spans="1:195" x14ac:dyDescent="0.35">
      <c r="A213" s="6" t="s">
        <v>747</v>
      </c>
      <c r="B213" s="7" t="s">
        <v>748</v>
      </c>
      <c r="C213" s="7">
        <f>C210+C211+C212</f>
        <v>78224503.629999995</v>
      </c>
      <c r="D213" s="7">
        <f t="shared" ref="D213:BO213" si="268">D210+D211+D212</f>
        <v>441470521.57999998</v>
      </c>
      <c r="E213" s="7">
        <f t="shared" si="268"/>
        <v>72757110.710000008</v>
      </c>
      <c r="F213" s="7">
        <f t="shared" si="268"/>
        <v>262914388.75999999</v>
      </c>
      <c r="G213" s="7">
        <f t="shared" si="268"/>
        <v>17994612.979999997</v>
      </c>
      <c r="H213" s="7">
        <f t="shared" si="268"/>
        <v>13083631.589999998</v>
      </c>
      <c r="I213" s="7">
        <f t="shared" si="268"/>
        <v>99047606.939999983</v>
      </c>
      <c r="J213" s="7">
        <f t="shared" si="268"/>
        <v>23646688.869999997</v>
      </c>
      <c r="K213" s="7">
        <f t="shared" si="268"/>
        <v>4249030.7700000005</v>
      </c>
      <c r="L213" s="7">
        <f t="shared" si="268"/>
        <v>26177048.279999997</v>
      </c>
      <c r="M213" s="7">
        <f t="shared" si="268"/>
        <v>13487551.430000002</v>
      </c>
      <c r="N213" s="7">
        <f t="shared" si="268"/>
        <v>580935484.51999998</v>
      </c>
      <c r="O213" s="7">
        <f t="shared" si="268"/>
        <v>143477593.81999999</v>
      </c>
      <c r="P213" s="7">
        <f t="shared" si="268"/>
        <v>5323465.26</v>
      </c>
      <c r="Q213" s="7">
        <f t="shared" si="268"/>
        <v>467870039.30000001</v>
      </c>
      <c r="R213" s="7">
        <f t="shared" si="268"/>
        <v>66886792.980000004</v>
      </c>
      <c r="S213" s="7">
        <f t="shared" si="268"/>
        <v>18639281.029999997</v>
      </c>
      <c r="T213" s="7">
        <f t="shared" si="268"/>
        <v>3180571.4699999997</v>
      </c>
      <c r="U213" s="7">
        <f t="shared" si="268"/>
        <v>1210359.06</v>
      </c>
      <c r="V213" s="7">
        <f t="shared" si="268"/>
        <v>4111253.61</v>
      </c>
      <c r="W213" s="7">
        <f t="shared" si="268"/>
        <v>3589031.04</v>
      </c>
      <c r="X213" s="7">
        <f t="shared" si="268"/>
        <v>1119109.24</v>
      </c>
      <c r="Y213" s="7">
        <f t="shared" si="268"/>
        <v>11051532.24</v>
      </c>
      <c r="Z213" s="7">
        <f t="shared" si="268"/>
        <v>3704039.66</v>
      </c>
      <c r="AA213" s="7">
        <f t="shared" si="268"/>
        <v>343861569.27999997</v>
      </c>
      <c r="AB213" s="7">
        <f t="shared" si="268"/>
        <v>307259743.58999997</v>
      </c>
      <c r="AC213" s="7">
        <f t="shared" si="268"/>
        <v>10840917.699999999</v>
      </c>
      <c r="AD213" s="7">
        <f t="shared" si="268"/>
        <v>15651332.27</v>
      </c>
      <c r="AE213" s="7">
        <f t="shared" si="268"/>
        <v>2002521.44</v>
      </c>
      <c r="AF213" s="7">
        <f t="shared" si="268"/>
        <v>3317701.5700000003</v>
      </c>
      <c r="AG213" s="7">
        <f t="shared" si="268"/>
        <v>7675370.4800000004</v>
      </c>
      <c r="AH213" s="7">
        <f t="shared" si="268"/>
        <v>11215024.540000001</v>
      </c>
      <c r="AI213" s="7">
        <f t="shared" si="268"/>
        <v>5315984.8299999991</v>
      </c>
      <c r="AJ213" s="7">
        <f t="shared" si="268"/>
        <v>3321162.94</v>
      </c>
      <c r="AK213" s="7">
        <f t="shared" si="268"/>
        <v>3337264.26</v>
      </c>
      <c r="AL213" s="7">
        <f t="shared" si="268"/>
        <v>4398791.17</v>
      </c>
      <c r="AM213" s="7">
        <f t="shared" si="268"/>
        <v>5147904.09</v>
      </c>
      <c r="AN213" s="7">
        <f t="shared" si="268"/>
        <v>4702440.05</v>
      </c>
      <c r="AO213" s="7">
        <f t="shared" si="268"/>
        <v>48410200.449999996</v>
      </c>
      <c r="AP213" s="7">
        <f t="shared" si="268"/>
        <v>983855382.49000001</v>
      </c>
      <c r="AQ213" s="7">
        <f t="shared" si="268"/>
        <v>4139800.83</v>
      </c>
      <c r="AR213" s="7">
        <f t="shared" si="268"/>
        <v>688268877.49000001</v>
      </c>
      <c r="AS213" s="7">
        <f t="shared" si="268"/>
        <v>78746064.569999993</v>
      </c>
      <c r="AT213" s="7">
        <f t="shared" si="268"/>
        <v>29527491.399999999</v>
      </c>
      <c r="AU213" s="7">
        <f t="shared" si="268"/>
        <v>4796748.9300000006</v>
      </c>
      <c r="AV213" s="7">
        <f t="shared" si="268"/>
        <v>4855763.05</v>
      </c>
      <c r="AW213" s="7">
        <f t="shared" si="268"/>
        <v>4296219.3600000003</v>
      </c>
      <c r="AX213" s="7">
        <f t="shared" si="268"/>
        <v>1597596.48</v>
      </c>
      <c r="AY213" s="7">
        <f t="shared" si="268"/>
        <v>5861442.0000000009</v>
      </c>
      <c r="AZ213" s="7">
        <f t="shared" si="268"/>
        <v>142156367.77000001</v>
      </c>
      <c r="BA213" s="7">
        <f t="shared" si="268"/>
        <v>99159671.230000004</v>
      </c>
      <c r="BB213" s="7">
        <f t="shared" si="268"/>
        <v>82441914.719999999</v>
      </c>
      <c r="BC213" s="7">
        <f t="shared" si="268"/>
        <v>290277750.53999996</v>
      </c>
      <c r="BD213" s="7">
        <f t="shared" si="268"/>
        <v>38756347.420000002</v>
      </c>
      <c r="BE213" s="7">
        <f t="shared" si="268"/>
        <v>14653499.359999999</v>
      </c>
      <c r="BF213" s="7">
        <f t="shared" si="268"/>
        <v>275582682.25999999</v>
      </c>
      <c r="BG213" s="7">
        <f t="shared" si="268"/>
        <v>11148030.290000001</v>
      </c>
      <c r="BH213" s="7">
        <f t="shared" si="268"/>
        <v>7392168.54</v>
      </c>
      <c r="BI213" s="7">
        <f t="shared" si="268"/>
        <v>4413156.0999999996</v>
      </c>
      <c r="BJ213" s="7">
        <f t="shared" si="268"/>
        <v>67633545.890000001</v>
      </c>
      <c r="BK213" s="7">
        <f t="shared" si="268"/>
        <v>337261596.94</v>
      </c>
      <c r="BL213" s="7">
        <f t="shared" si="268"/>
        <v>2137957.75</v>
      </c>
      <c r="BM213" s="7">
        <f t="shared" si="268"/>
        <v>5738052.3500000006</v>
      </c>
      <c r="BN213" s="7">
        <f t="shared" si="268"/>
        <v>34810530.010000005</v>
      </c>
      <c r="BO213" s="7">
        <f t="shared" si="268"/>
        <v>14500008.410000002</v>
      </c>
      <c r="BP213" s="7">
        <f t="shared" ref="BP213:EA213" si="269">BP210+BP211+BP212</f>
        <v>3324608.32</v>
      </c>
      <c r="BQ213" s="7">
        <f t="shared" si="269"/>
        <v>71629211.909999996</v>
      </c>
      <c r="BR213" s="7">
        <f t="shared" si="269"/>
        <v>49101998.600000009</v>
      </c>
      <c r="BS213" s="7">
        <f t="shared" si="269"/>
        <v>13920377.970000001</v>
      </c>
      <c r="BT213" s="7">
        <f t="shared" si="269"/>
        <v>5587631.6900000004</v>
      </c>
      <c r="BU213" s="7">
        <f t="shared" si="269"/>
        <v>5849818.0499999998</v>
      </c>
      <c r="BV213" s="7">
        <f t="shared" si="269"/>
        <v>14122440.060000001</v>
      </c>
      <c r="BW213" s="7">
        <f t="shared" si="269"/>
        <v>22501707.109999999</v>
      </c>
      <c r="BX213" s="7">
        <f t="shared" si="269"/>
        <v>1693810.78</v>
      </c>
      <c r="BY213" s="7">
        <f t="shared" si="269"/>
        <v>6296677.7999999998</v>
      </c>
      <c r="BZ213" s="7">
        <f t="shared" si="269"/>
        <v>3570222.23</v>
      </c>
      <c r="CA213" s="7">
        <f t="shared" si="269"/>
        <v>3055462.16</v>
      </c>
      <c r="CB213" s="7">
        <f t="shared" si="269"/>
        <v>825888677.15999997</v>
      </c>
      <c r="CC213" s="7">
        <f t="shared" si="269"/>
        <v>3403040.55</v>
      </c>
      <c r="CD213" s="7">
        <f t="shared" si="269"/>
        <v>3375014.13</v>
      </c>
      <c r="CE213" s="7">
        <f t="shared" si="269"/>
        <v>2931667.9</v>
      </c>
      <c r="CF213" s="7">
        <f t="shared" si="269"/>
        <v>2237551.1300000004</v>
      </c>
      <c r="CG213" s="7">
        <f t="shared" si="269"/>
        <v>3560352.6599999997</v>
      </c>
      <c r="CH213" s="7">
        <f t="shared" si="269"/>
        <v>2210973.67</v>
      </c>
      <c r="CI213" s="7">
        <f t="shared" si="269"/>
        <v>8266047.3399999999</v>
      </c>
      <c r="CJ213" s="7">
        <f t="shared" si="269"/>
        <v>10924683.200000001</v>
      </c>
      <c r="CK213" s="7">
        <f t="shared" si="269"/>
        <v>63484241.789999999</v>
      </c>
      <c r="CL213" s="7">
        <f t="shared" si="269"/>
        <v>15214039.17</v>
      </c>
      <c r="CM213" s="7">
        <f t="shared" si="269"/>
        <v>9371670.8399999999</v>
      </c>
      <c r="CN213" s="7">
        <f t="shared" si="269"/>
        <v>346779037.35999995</v>
      </c>
      <c r="CO213" s="7">
        <f t="shared" si="269"/>
        <v>155993103.94000003</v>
      </c>
      <c r="CP213" s="7">
        <f t="shared" si="269"/>
        <v>11896320.030000001</v>
      </c>
      <c r="CQ213" s="7">
        <f t="shared" si="269"/>
        <v>9965645.2300000004</v>
      </c>
      <c r="CR213" s="7">
        <f t="shared" si="269"/>
        <v>3946928.0500000003</v>
      </c>
      <c r="CS213" s="7">
        <f t="shared" si="269"/>
        <v>4452342.58</v>
      </c>
      <c r="CT213" s="7">
        <f t="shared" si="269"/>
        <v>2241807.9600000004</v>
      </c>
      <c r="CU213" s="7">
        <f t="shared" si="269"/>
        <v>4497037.74</v>
      </c>
      <c r="CV213" s="7">
        <f t="shared" si="269"/>
        <v>1048275.01</v>
      </c>
      <c r="CW213" s="7">
        <f t="shared" si="269"/>
        <v>3684630.47</v>
      </c>
      <c r="CX213" s="7">
        <f t="shared" si="269"/>
        <v>5816266.9299999997</v>
      </c>
      <c r="CY213" s="7">
        <f t="shared" si="269"/>
        <v>1139684.8999999999</v>
      </c>
      <c r="CZ213" s="7">
        <f t="shared" si="269"/>
        <v>20729617.379999999</v>
      </c>
      <c r="DA213" s="7">
        <f t="shared" si="269"/>
        <v>3512368.75</v>
      </c>
      <c r="DB213" s="7">
        <f t="shared" si="269"/>
        <v>4688925.2600000007</v>
      </c>
      <c r="DC213" s="7">
        <f t="shared" si="269"/>
        <v>3362885.21</v>
      </c>
      <c r="DD213" s="7">
        <f t="shared" si="269"/>
        <v>3169526.74</v>
      </c>
      <c r="DE213" s="7">
        <f t="shared" si="269"/>
        <v>4477913.34</v>
      </c>
      <c r="DF213" s="7">
        <f t="shared" si="269"/>
        <v>222232990.36999997</v>
      </c>
      <c r="DG213" s="7">
        <f t="shared" si="269"/>
        <v>2323573.89</v>
      </c>
      <c r="DH213" s="7">
        <f t="shared" si="269"/>
        <v>20556024.73</v>
      </c>
      <c r="DI213" s="7">
        <f t="shared" si="269"/>
        <v>27249968.359999999</v>
      </c>
      <c r="DJ213" s="7">
        <f t="shared" si="269"/>
        <v>7842824.629999999</v>
      </c>
      <c r="DK213" s="7">
        <f t="shared" si="269"/>
        <v>6292506.5699999994</v>
      </c>
      <c r="DL213" s="7">
        <f t="shared" si="269"/>
        <v>65067754.960000001</v>
      </c>
      <c r="DM213" s="7">
        <f t="shared" si="269"/>
        <v>4216866.99</v>
      </c>
      <c r="DN213" s="7">
        <f t="shared" si="269"/>
        <v>15808341.449999999</v>
      </c>
      <c r="DO213" s="7">
        <f t="shared" si="269"/>
        <v>37186771.049999997</v>
      </c>
      <c r="DP213" s="7">
        <f t="shared" si="269"/>
        <v>3720871.08</v>
      </c>
      <c r="DQ213" s="7">
        <f t="shared" si="269"/>
        <v>9902761.9199999999</v>
      </c>
      <c r="DR213" s="7">
        <f t="shared" si="269"/>
        <v>16016902.73</v>
      </c>
      <c r="DS213" s="7">
        <f t="shared" si="269"/>
        <v>8186166.7999999998</v>
      </c>
      <c r="DT213" s="7">
        <f t="shared" si="269"/>
        <v>3505217.6899999995</v>
      </c>
      <c r="DU213" s="7">
        <f t="shared" si="269"/>
        <v>5081016.83</v>
      </c>
      <c r="DV213" s="7">
        <f t="shared" si="269"/>
        <v>3777749.3100000005</v>
      </c>
      <c r="DW213" s="7">
        <f t="shared" si="269"/>
        <v>4603172.4800000004</v>
      </c>
      <c r="DX213" s="7">
        <f t="shared" si="269"/>
        <v>3566804.21</v>
      </c>
      <c r="DY213" s="7">
        <f t="shared" si="269"/>
        <v>4938118.9300000006</v>
      </c>
      <c r="DZ213" s="7">
        <f t="shared" si="269"/>
        <v>9005197.3300000001</v>
      </c>
      <c r="EA213" s="7">
        <f t="shared" si="269"/>
        <v>6846652.5000000009</v>
      </c>
      <c r="EB213" s="7">
        <f t="shared" ref="EB213:FX213" si="270">EB210+EB211+EB212</f>
        <v>7069160.1299999999</v>
      </c>
      <c r="EC213" s="7">
        <f t="shared" si="270"/>
        <v>4198394.21</v>
      </c>
      <c r="ED213" s="7">
        <f t="shared" si="270"/>
        <v>22844077.91</v>
      </c>
      <c r="EE213" s="7">
        <f t="shared" si="270"/>
        <v>3488701.8000000003</v>
      </c>
      <c r="EF213" s="7">
        <f t="shared" si="270"/>
        <v>16391976.949999999</v>
      </c>
      <c r="EG213" s="7">
        <f t="shared" si="270"/>
        <v>3933008.7399999998</v>
      </c>
      <c r="EH213" s="7">
        <f t="shared" si="270"/>
        <v>3939833.04</v>
      </c>
      <c r="EI213" s="7">
        <f t="shared" si="270"/>
        <v>164489851.91</v>
      </c>
      <c r="EJ213" s="7">
        <f t="shared" si="270"/>
        <v>110302796.23999999</v>
      </c>
      <c r="EK213" s="7">
        <f t="shared" si="270"/>
        <v>8030814.5199999996</v>
      </c>
      <c r="EL213" s="7">
        <f t="shared" si="270"/>
        <v>5749905.0699999994</v>
      </c>
      <c r="EM213" s="7">
        <f t="shared" si="270"/>
        <v>5249492.1400000006</v>
      </c>
      <c r="EN213" s="7">
        <f t="shared" si="270"/>
        <v>11489817.02</v>
      </c>
      <c r="EO213" s="7">
        <f t="shared" si="270"/>
        <v>4572900.6499999994</v>
      </c>
      <c r="EP213" s="7">
        <f t="shared" si="270"/>
        <v>5800985.3900000006</v>
      </c>
      <c r="EQ213" s="7">
        <f t="shared" si="270"/>
        <v>30050567.469999999</v>
      </c>
      <c r="ER213" s="7">
        <f t="shared" si="270"/>
        <v>4932698.54</v>
      </c>
      <c r="ES213" s="7">
        <f t="shared" si="270"/>
        <v>3408977.85</v>
      </c>
      <c r="ET213" s="7">
        <f t="shared" si="270"/>
        <v>3995070.5100000002</v>
      </c>
      <c r="EU213" s="7">
        <f t="shared" si="270"/>
        <v>7578723.8799999999</v>
      </c>
      <c r="EV213" s="7">
        <f t="shared" si="270"/>
        <v>1830260.88</v>
      </c>
      <c r="EW213" s="7">
        <f t="shared" si="270"/>
        <v>12809338.690000001</v>
      </c>
      <c r="EX213" s="7">
        <f t="shared" si="270"/>
        <v>3523072.51</v>
      </c>
      <c r="EY213" s="7">
        <f t="shared" si="270"/>
        <v>9026525.4600000009</v>
      </c>
      <c r="EZ213" s="7">
        <f t="shared" si="270"/>
        <v>2651725.0700000003</v>
      </c>
      <c r="FA213" s="7">
        <f t="shared" si="270"/>
        <v>41444895.049999997</v>
      </c>
      <c r="FB213" s="7">
        <f t="shared" si="270"/>
        <v>4592658.74</v>
      </c>
      <c r="FC213" s="7">
        <f t="shared" si="270"/>
        <v>21734500.02</v>
      </c>
      <c r="FD213" s="7">
        <f t="shared" si="270"/>
        <v>5481644.5599999996</v>
      </c>
      <c r="FE213" s="7">
        <f t="shared" si="270"/>
        <v>1903245.5399999998</v>
      </c>
      <c r="FF213" s="7">
        <f t="shared" si="270"/>
        <v>3639006.8699999996</v>
      </c>
      <c r="FG213" s="7">
        <f t="shared" si="270"/>
        <v>2691667.9</v>
      </c>
      <c r="FH213" s="7">
        <f t="shared" si="270"/>
        <v>1587641.15</v>
      </c>
      <c r="FI213" s="7">
        <f t="shared" si="270"/>
        <v>19763981.189999998</v>
      </c>
      <c r="FJ213" s="7">
        <f t="shared" si="270"/>
        <v>22092773.859999996</v>
      </c>
      <c r="FK213" s="7">
        <f t="shared" si="270"/>
        <v>28740069.890000001</v>
      </c>
      <c r="FL213" s="7">
        <f t="shared" si="270"/>
        <v>86265215.629999995</v>
      </c>
      <c r="FM213" s="7">
        <f t="shared" si="270"/>
        <v>41192583.339999996</v>
      </c>
      <c r="FN213" s="7">
        <f t="shared" si="270"/>
        <v>254024736.38000003</v>
      </c>
      <c r="FO213" s="7">
        <f t="shared" si="270"/>
        <v>12720261.67</v>
      </c>
      <c r="FP213" s="7">
        <f t="shared" si="270"/>
        <v>26018394.789999999</v>
      </c>
      <c r="FQ213" s="7">
        <f t="shared" si="270"/>
        <v>11467258.84</v>
      </c>
      <c r="FR213" s="7">
        <f t="shared" si="270"/>
        <v>3284089.5100000002</v>
      </c>
      <c r="FS213" s="7">
        <f t="shared" si="270"/>
        <v>3357705.04</v>
      </c>
      <c r="FT213" s="7">
        <f t="shared" si="270"/>
        <v>1430952.3399999999</v>
      </c>
      <c r="FU213" s="7">
        <f t="shared" si="270"/>
        <v>10413261.060000001</v>
      </c>
      <c r="FV213" s="7">
        <f t="shared" si="270"/>
        <v>9533446.9100000001</v>
      </c>
      <c r="FW213" s="7">
        <f t="shared" si="270"/>
        <v>3207351.27</v>
      </c>
      <c r="FX213" s="7">
        <f t="shared" si="270"/>
        <v>1406941.0599999998</v>
      </c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</row>
    <row r="214" spans="1:195" x14ac:dyDescent="0.35">
      <c r="A214" s="6" t="s">
        <v>749</v>
      </c>
      <c r="B214" s="7" t="s">
        <v>750</v>
      </c>
      <c r="C214" s="7">
        <f t="shared" ref="C214:BN214" si="271">C205</f>
        <v>70636746.799999997</v>
      </c>
      <c r="D214" s="7">
        <f t="shared" si="271"/>
        <v>422785608.07999998</v>
      </c>
      <c r="E214" s="7">
        <f t="shared" si="271"/>
        <v>65072392.280000001</v>
      </c>
      <c r="F214" s="7">
        <f t="shared" si="271"/>
        <v>253373509.72</v>
      </c>
      <c r="G214" s="7">
        <f t="shared" si="271"/>
        <v>16726325.4</v>
      </c>
      <c r="H214" s="7">
        <f t="shared" si="271"/>
        <v>11995612</v>
      </c>
      <c r="I214" s="7">
        <f t="shared" si="271"/>
        <v>89835723.799999997</v>
      </c>
      <c r="J214" s="7">
        <f t="shared" si="271"/>
        <v>22670743.760000002</v>
      </c>
      <c r="K214" s="7">
        <f t="shared" si="271"/>
        <v>2912868</v>
      </c>
      <c r="L214" s="7">
        <f t="shared" si="271"/>
        <v>23641852.440000001</v>
      </c>
      <c r="M214" s="7">
        <f t="shared" si="271"/>
        <v>10880071.52</v>
      </c>
      <c r="N214" s="7">
        <f t="shared" si="271"/>
        <v>549174134.24000001</v>
      </c>
      <c r="O214" s="7">
        <f t="shared" si="271"/>
        <v>142259304.59999999</v>
      </c>
      <c r="P214" s="7">
        <f t="shared" si="271"/>
        <v>3743574.8</v>
      </c>
      <c r="Q214" s="7">
        <f t="shared" si="271"/>
        <v>408872333.31999999</v>
      </c>
      <c r="R214" s="7">
        <f t="shared" si="271"/>
        <v>62502100</v>
      </c>
      <c r="S214" s="7">
        <f t="shared" si="271"/>
        <v>17326140.52</v>
      </c>
      <c r="T214" s="7">
        <f t="shared" si="271"/>
        <v>1756351.52</v>
      </c>
      <c r="U214" s="7">
        <f t="shared" si="271"/>
        <v>557760.28</v>
      </c>
      <c r="V214" s="7">
        <f t="shared" si="271"/>
        <v>2811457.04</v>
      </c>
      <c r="W214" s="7">
        <f t="shared" si="271"/>
        <v>2253152.36</v>
      </c>
      <c r="X214" s="7">
        <f t="shared" si="271"/>
        <v>539420</v>
      </c>
      <c r="Y214" s="7">
        <f t="shared" si="271"/>
        <v>9956222.2799999993</v>
      </c>
      <c r="Z214" s="7">
        <f t="shared" si="271"/>
        <v>2486181.7999999998</v>
      </c>
      <c r="AA214" s="7">
        <f t="shared" si="271"/>
        <v>334526086.16000003</v>
      </c>
      <c r="AB214" s="7">
        <f t="shared" si="271"/>
        <v>295532324</v>
      </c>
      <c r="AC214" s="7">
        <f t="shared" si="271"/>
        <v>10060183</v>
      </c>
      <c r="AD214" s="7">
        <f t="shared" si="271"/>
        <v>15227816.640000001</v>
      </c>
      <c r="AE214" s="7">
        <f t="shared" si="271"/>
        <v>1014109.6</v>
      </c>
      <c r="AF214" s="7">
        <f t="shared" si="271"/>
        <v>1855604.8</v>
      </c>
      <c r="AG214" s="7">
        <f t="shared" si="271"/>
        <v>6604376.3200000003</v>
      </c>
      <c r="AH214" s="7">
        <f t="shared" si="271"/>
        <v>10545661</v>
      </c>
      <c r="AI214" s="7">
        <f t="shared" si="271"/>
        <v>4315360</v>
      </c>
      <c r="AJ214" s="7">
        <f t="shared" si="271"/>
        <v>1790874.4</v>
      </c>
      <c r="AK214" s="7">
        <f t="shared" si="271"/>
        <v>1838343.36</v>
      </c>
      <c r="AL214" s="7">
        <f t="shared" si="271"/>
        <v>3042328.8</v>
      </c>
      <c r="AM214" s="7">
        <f t="shared" si="271"/>
        <v>4011127.12</v>
      </c>
      <c r="AN214" s="7">
        <f t="shared" si="271"/>
        <v>3390794.12</v>
      </c>
      <c r="AO214" s="7">
        <f t="shared" si="271"/>
        <v>46907153.159999996</v>
      </c>
      <c r="AP214" s="7">
        <f t="shared" si="271"/>
        <v>904122555.20000005</v>
      </c>
      <c r="AQ214" s="7">
        <f t="shared" si="271"/>
        <v>2564937.12</v>
      </c>
      <c r="AR214" s="7">
        <f t="shared" si="271"/>
        <v>678889861.51999998</v>
      </c>
      <c r="AS214" s="7">
        <f t="shared" si="271"/>
        <v>71379181.359999999</v>
      </c>
      <c r="AT214" s="7">
        <f t="shared" si="271"/>
        <v>28464997.359999999</v>
      </c>
      <c r="AU214" s="7">
        <f t="shared" si="271"/>
        <v>3295856.2</v>
      </c>
      <c r="AV214" s="7">
        <f t="shared" si="271"/>
        <v>3317433</v>
      </c>
      <c r="AW214" s="7">
        <f t="shared" si="271"/>
        <v>2759128.32</v>
      </c>
      <c r="AX214" s="7">
        <f t="shared" si="271"/>
        <v>715270.92</v>
      </c>
      <c r="AY214" s="7">
        <f t="shared" si="271"/>
        <v>4575340.5199999996</v>
      </c>
      <c r="AZ214" s="7">
        <f t="shared" si="271"/>
        <v>133516640.8</v>
      </c>
      <c r="BA214" s="7">
        <f t="shared" si="271"/>
        <v>98821063.319999993</v>
      </c>
      <c r="BB214" s="7">
        <f t="shared" si="271"/>
        <v>81655172.200000003</v>
      </c>
      <c r="BC214" s="7">
        <f t="shared" si="271"/>
        <v>278358216.72000003</v>
      </c>
      <c r="BD214" s="7">
        <f t="shared" si="271"/>
        <v>39213112</v>
      </c>
      <c r="BE214" s="7">
        <f t="shared" si="271"/>
        <v>13584753.279999999</v>
      </c>
      <c r="BF214" s="7">
        <f t="shared" si="271"/>
        <v>276247640.07999998</v>
      </c>
      <c r="BG214" s="7">
        <f t="shared" si="271"/>
        <v>9706323.4800000004</v>
      </c>
      <c r="BH214" s="7">
        <f t="shared" si="271"/>
        <v>6346344.3200000003</v>
      </c>
      <c r="BI214" s="7">
        <f t="shared" si="271"/>
        <v>2773697.64</v>
      </c>
      <c r="BJ214" s="7">
        <f t="shared" si="271"/>
        <v>67989456.120000005</v>
      </c>
      <c r="BK214" s="7">
        <f t="shared" si="271"/>
        <v>328362323.75999999</v>
      </c>
      <c r="BL214" s="7">
        <f t="shared" si="271"/>
        <v>1039699.68</v>
      </c>
      <c r="BM214" s="7">
        <f t="shared" si="271"/>
        <v>4528950.4000000004</v>
      </c>
      <c r="BN214" s="7">
        <f t="shared" si="271"/>
        <v>34536353.840000004</v>
      </c>
      <c r="BO214" s="7">
        <f t="shared" ref="BO214:DZ214" si="272">BO205</f>
        <v>13885467.48</v>
      </c>
      <c r="BP214" s="7">
        <f t="shared" si="272"/>
        <v>1829712.64</v>
      </c>
      <c r="BQ214" s="7">
        <f t="shared" si="272"/>
        <v>64412404.439999998</v>
      </c>
      <c r="BR214" s="7">
        <f t="shared" si="272"/>
        <v>48543484.640000001</v>
      </c>
      <c r="BS214" s="7">
        <f t="shared" si="272"/>
        <v>12040933.24</v>
      </c>
      <c r="BT214" s="7">
        <f t="shared" si="272"/>
        <v>4170251.04</v>
      </c>
      <c r="BU214" s="7">
        <f t="shared" si="272"/>
        <v>4497674</v>
      </c>
      <c r="BV214" s="7">
        <f t="shared" si="272"/>
        <v>13297781.84</v>
      </c>
      <c r="BW214" s="7">
        <f t="shared" si="272"/>
        <v>21500202.359999999</v>
      </c>
      <c r="BX214" s="7">
        <f t="shared" si="272"/>
        <v>746557.28</v>
      </c>
      <c r="BY214" s="7">
        <f t="shared" si="272"/>
        <v>4955112.12</v>
      </c>
      <c r="BZ214" s="7">
        <f t="shared" si="272"/>
        <v>2197597.08</v>
      </c>
      <c r="CA214" s="7">
        <f t="shared" si="272"/>
        <v>1624733.04</v>
      </c>
      <c r="CB214" s="7">
        <f t="shared" si="272"/>
        <v>807310942.15999997</v>
      </c>
      <c r="CC214" s="7">
        <f t="shared" si="272"/>
        <v>2028219.2</v>
      </c>
      <c r="CD214" s="7">
        <f t="shared" si="272"/>
        <v>2279588.92</v>
      </c>
      <c r="CE214" s="7">
        <f t="shared" si="272"/>
        <v>1637679.12</v>
      </c>
      <c r="CF214" s="7">
        <f t="shared" si="272"/>
        <v>1239587.1599999999</v>
      </c>
      <c r="CG214" s="7">
        <f t="shared" si="272"/>
        <v>2173862.6</v>
      </c>
      <c r="CH214" s="7">
        <f t="shared" si="272"/>
        <v>1080997.68</v>
      </c>
      <c r="CI214" s="7">
        <f t="shared" si="272"/>
        <v>7524909</v>
      </c>
      <c r="CJ214" s="7">
        <f t="shared" si="272"/>
        <v>9683113.4800000004</v>
      </c>
      <c r="CK214" s="7">
        <f t="shared" si="272"/>
        <v>60838001.159999996</v>
      </c>
      <c r="CL214" s="7">
        <f t="shared" si="272"/>
        <v>13817460.720000001</v>
      </c>
      <c r="CM214" s="7">
        <f t="shared" si="272"/>
        <v>7890234.0800000001</v>
      </c>
      <c r="CN214" s="7">
        <f t="shared" si="272"/>
        <v>351067571.12</v>
      </c>
      <c r="CO214" s="7">
        <f t="shared" si="272"/>
        <v>156823040.44</v>
      </c>
      <c r="CP214" s="7">
        <f t="shared" si="272"/>
        <v>10479277.48</v>
      </c>
      <c r="CQ214" s="7">
        <f t="shared" si="272"/>
        <v>8338344.4000000004</v>
      </c>
      <c r="CR214" s="7">
        <f t="shared" si="272"/>
        <v>2515854.88</v>
      </c>
      <c r="CS214" s="7">
        <f t="shared" si="272"/>
        <v>3253781.44</v>
      </c>
      <c r="CT214" s="7">
        <f t="shared" si="272"/>
        <v>1119835.92</v>
      </c>
      <c r="CU214" s="7">
        <f t="shared" si="272"/>
        <v>4203664.96</v>
      </c>
      <c r="CV214" s="7">
        <f t="shared" si="272"/>
        <v>539420</v>
      </c>
      <c r="CW214" s="7">
        <f t="shared" si="272"/>
        <v>2222410.4</v>
      </c>
      <c r="CX214" s="7">
        <f t="shared" si="272"/>
        <v>4989635</v>
      </c>
      <c r="CY214" s="7">
        <f t="shared" si="272"/>
        <v>539420</v>
      </c>
      <c r="CZ214" s="7">
        <f t="shared" si="272"/>
        <v>19886257.719999999</v>
      </c>
      <c r="DA214" s="7">
        <f t="shared" si="272"/>
        <v>2151741.4</v>
      </c>
      <c r="DB214" s="7">
        <f t="shared" si="272"/>
        <v>3457682.2</v>
      </c>
      <c r="DC214" s="7">
        <f t="shared" si="272"/>
        <v>1974277.2</v>
      </c>
      <c r="DD214" s="7">
        <f t="shared" si="272"/>
        <v>1682990.4</v>
      </c>
      <c r="DE214" s="7">
        <f t="shared" si="272"/>
        <v>3213864.36</v>
      </c>
      <c r="DF214" s="7">
        <f t="shared" si="272"/>
        <v>227240437.63999999</v>
      </c>
      <c r="DG214" s="7">
        <f t="shared" si="272"/>
        <v>1121993.6000000001</v>
      </c>
      <c r="DH214" s="7">
        <f t="shared" si="272"/>
        <v>20072897.039999999</v>
      </c>
      <c r="DI214" s="7">
        <f t="shared" si="272"/>
        <v>26823965.719999999</v>
      </c>
      <c r="DJ214" s="7">
        <f t="shared" si="272"/>
        <v>6898637.4000000004</v>
      </c>
      <c r="DK214" s="7">
        <f t="shared" si="272"/>
        <v>5394200</v>
      </c>
      <c r="DL214" s="7">
        <f t="shared" si="272"/>
        <v>61775427.359999999</v>
      </c>
      <c r="DM214" s="7">
        <f t="shared" si="272"/>
        <v>2511539.52</v>
      </c>
      <c r="DN214" s="7">
        <f t="shared" si="272"/>
        <v>14239599.199999999</v>
      </c>
      <c r="DO214" s="7">
        <f t="shared" si="272"/>
        <v>35040178.799999997</v>
      </c>
      <c r="DP214" s="7">
        <f t="shared" si="272"/>
        <v>2139339.7200000002</v>
      </c>
      <c r="DQ214" s="7">
        <f t="shared" si="272"/>
        <v>8997525.5999999996</v>
      </c>
      <c r="DR214" s="7">
        <f t="shared" si="272"/>
        <v>14495294.24</v>
      </c>
      <c r="DS214" s="7">
        <f t="shared" si="272"/>
        <v>6893787.5999999996</v>
      </c>
      <c r="DT214" s="7">
        <f t="shared" si="272"/>
        <v>1887970</v>
      </c>
      <c r="DU214" s="7">
        <f t="shared" si="272"/>
        <v>3894612.4</v>
      </c>
      <c r="DV214" s="7">
        <f t="shared" si="272"/>
        <v>2308717.6</v>
      </c>
      <c r="DW214" s="7">
        <f t="shared" si="272"/>
        <v>3319590.68</v>
      </c>
      <c r="DX214" s="7">
        <f t="shared" si="272"/>
        <v>1771455.28</v>
      </c>
      <c r="DY214" s="7">
        <f t="shared" si="272"/>
        <v>3293698.52</v>
      </c>
      <c r="DZ214" s="7">
        <f t="shared" si="272"/>
        <v>7727720.96</v>
      </c>
      <c r="EA214" s="7">
        <f t="shared" ref="EA214:FX214" si="273">EA205</f>
        <v>5730788.1200000001</v>
      </c>
      <c r="EB214" s="7">
        <f t="shared" si="273"/>
        <v>6130423.6399999997</v>
      </c>
      <c r="EC214" s="7">
        <f t="shared" si="273"/>
        <v>3204144.84</v>
      </c>
      <c r="ED214" s="7">
        <f t="shared" si="273"/>
        <v>16855796.16</v>
      </c>
      <c r="EE214" s="7">
        <f t="shared" si="273"/>
        <v>2051953.68</v>
      </c>
      <c r="EF214" s="7">
        <f t="shared" si="273"/>
        <v>15153376.68</v>
      </c>
      <c r="EG214" s="7">
        <f t="shared" si="273"/>
        <v>2695476.76</v>
      </c>
      <c r="EH214" s="7">
        <f t="shared" si="273"/>
        <v>2674978.7999999998</v>
      </c>
      <c r="EI214" s="7">
        <f t="shared" si="273"/>
        <v>152960839.75999999</v>
      </c>
      <c r="EJ214" s="7">
        <f t="shared" si="273"/>
        <v>110802205.59999999</v>
      </c>
      <c r="EK214" s="7">
        <f t="shared" si="273"/>
        <v>7366319.5199999996</v>
      </c>
      <c r="EL214" s="7">
        <f t="shared" si="273"/>
        <v>5119095.8</v>
      </c>
      <c r="EM214" s="7">
        <f t="shared" si="273"/>
        <v>4172398.76</v>
      </c>
      <c r="EN214" s="7">
        <f t="shared" si="273"/>
        <v>10540532.32</v>
      </c>
      <c r="EO214" s="7">
        <f t="shared" si="273"/>
        <v>3389715.28</v>
      </c>
      <c r="EP214" s="7">
        <f t="shared" si="273"/>
        <v>4527891.4800000004</v>
      </c>
      <c r="EQ214" s="7">
        <f t="shared" si="273"/>
        <v>28685276.760000002</v>
      </c>
      <c r="ER214" s="7">
        <f t="shared" si="273"/>
        <v>3409134.4</v>
      </c>
      <c r="ES214" s="7">
        <f t="shared" si="273"/>
        <v>1957015.76</v>
      </c>
      <c r="ET214" s="7">
        <f t="shared" si="273"/>
        <v>2062742.08</v>
      </c>
      <c r="EU214" s="7">
        <f t="shared" si="273"/>
        <v>6197925.8399999999</v>
      </c>
      <c r="EV214" s="7">
        <f t="shared" si="273"/>
        <v>847403.92</v>
      </c>
      <c r="EW214" s="7">
        <f t="shared" si="273"/>
        <v>9051467.5999999996</v>
      </c>
      <c r="EX214" s="7">
        <f t="shared" si="273"/>
        <v>1826476.12</v>
      </c>
      <c r="EY214" s="7">
        <f t="shared" si="273"/>
        <v>8096577.5999999996</v>
      </c>
      <c r="EZ214" s="7">
        <f t="shared" si="273"/>
        <v>1386309.4</v>
      </c>
      <c r="FA214" s="7">
        <f t="shared" si="273"/>
        <v>37269829.039999999</v>
      </c>
      <c r="FB214" s="7">
        <f t="shared" si="273"/>
        <v>3187972.2</v>
      </c>
      <c r="FC214" s="7">
        <f t="shared" si="273"/>
        <v>21185403.48</v>
      </c>
      <c r="FD214" s="7">
        <f t="shared" si="273"/>
        <v>4371994.12</v>
      </c>
      <c r="FE214" s="7">
        <f t="shared" si="273"/>
        <v>899752.56</v>
      </c>
      <c r="FF214" s="7">
        <f t="shared" si="273"/>
        <v>2108053.36</v>
      </c>
      <c r="FG214" s="7">
        <f t="shared" si="273"/>
        <v>1367969.12</v>
      </c>
      <c r="FH214" s="7">
        <f t="shared" si="273"/>
        <v>751951.48</v>
      </c>
      <c r="FI214" s="7">
        <f t="shared" si="273"/>
        <v>18762106.440000001</v>
      </c>
      <c r="FJ214" s="7">
        <f t="shared" si="273"/>
        <v>21932817.199999999</v>
      </c>
      <c r="FK214" s="7">
        <f t="shared" si="273"/>
        <v>27763947.399999999</v>
      </c>
      <c r="FL214" s="7">
        <f t="shared" si="273"/>
        <v>89478989.599999994</v>
      </c>
      <c r="FM214" s="7">
        <f t="shared" si="273"/>
        <v>41921000.399999999</v>
      </c>
      <c r="FN214" s="7">
        <f t="shared" si="273"/>
        <v>239178060.96000001</v>
      </c>
      <c r="FO214" s="7">
        <f t="shared" si="273"/>
        <v>11749102.039999999</v>
      </c>
      <c r="FP214" s="7">
        <f t="shared" si="273"/>
        <v>24597552</v>
      </c>
      <c r="FQ214" s="7">
        <f t="shared" si="273"/>
        <v>10647071.960000001</v>
      </c>
      <c r="FR214" s="7">
        <f t="shared" si="273"/>
        <v>1827554.96</v>
      </c>
      <c r="FS214" s="7">
        <f t="shared" si="273"/>
        <v>1940833.16</v>
      </c>
      <c r="FT214" s="7">
        <f t="shared" si="273"/>
        <v>636515.6</v>
      </c>
      <c r="FU214" s="7">
        <f t="shared" si="273"/>
        <v>8778521.0800000001</v>
      </c>
      <c r="FV214" s="7">
        <f t="shared" si="273"/>
        <v>8457016.8000000007</v>
      </c>
      <c r="FW214" s="7">
        <f t="shared" si="273"/>
        <v>1717513.28</v>
      </c>
      <c r="FX214" s="7">
        <f t="shared" si="273"/>
        <v>617096.48</v>
      </c>
      <c r="FY214" s="7"/>
      <c r="FZ214" s="7">
        <f>SUM(C214:FX214)</f>
        <v>9157755094.2800007</v>
      </c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</row>
    <row r="215" spans="1:195" x14ac:dyDescent="0.35">
      <c r="A215" s="6" t="s">
        <v>751</v>
      </c>
      <c r="B215" s="7" t="s">
        <v>752</v>
      </c>
      <c r="C215" s="7">
        <f t="shared" ref="C215:BN215" si="274">IF(C189&gt;0,C189,999999999.99)</f>
        <v>191419427.62</v>
      </c>
      <c r="D215" s="7">
        <f t="shared" si="274"/>
        <v>3012675735.6100001</v>
      </c>
      <c r="E215" s="7">
        <f t="shared" si="274"/>
        <v>171336782.81999999</v>
      </c>
      <c r="F215" s="7">
        <f t="shared" si="274"/>
        <v>1156511643</v>
      </c>
      <c r="G215" s="7">
        <f t="shared" si="274"/>
        <v>999999999.99000001</v>
      </c>
      <c r="H215" s="7">
        <f t="shared" si="274"/>
        <v>999999999.99000001</v>
      </c>
      <c r="I215" s="7">
        <f t="shared" si="274"/>
        <v>277095138.85000002</v>
      </c>
      <c r="J215" s="7">
        <f t="shared" si="274"/>
        <v>34627635.219999999</v>
      </c>
      <c r="K215" s="7">
        <f t="shared" si="274"/>
        <v>999999999.99000001</v>
      </c>
      <c r="L215" s="7">
        <f t="shared" si="274"/>
        <v>38440428.869999997</v>
      </c>
      <c r="M215" s="7">
        <f t="shared" si="274"/>
        <v>15655858.220000001</v>
      </c>
      <c r="N215" s="7">
        <f t="shared" si="274"/>
        <v>999999999.99000001</v>
      </c>
      <c r="O215" s="7">
        <f t="shared" si="274"/>
        <v>999999999.99000001</v>
      </c>
      <c r="P215" s="7">
        <f t="shared" si="274"/>
        <v>999999999.99000001</v>
      </c>
      <c r="Q215" s="7">
        <f t="shared" si="274"/>
        <v>4448921791.9200001</v>
      </c>
      <c r="R215" s="7">
        <f t="shared" si="274"/>
        <v>69245990.719999999</v>
      </c>
      <c r="S215" s="7">
        <f t="shared" si="274"/>
        <v>24544993.690000001</v>
      </c>
      <c r="T215" s="7">
        <f t="shared" si="274"/>
        <v>999999999.99000001</v>
      </c>
      <c r="U215" s="7">
        <f t="shared" si="274"/>
        <v>999999999.99000001</v>
      </c>
      <c r="V215" s="7">
        <f t="shared" si="274"/>
        <v>999999999.99000001</v>
      </c>
      <c r="W215" s="7">
        <f t="shared" si="274"/>
        <v>999999999.99000001</v>
      </c>
      <c r="X215" s="7">
        <f t="shared" si="274"/>
        <v>999999999.99000001</v>
      </c>
      <c r="Y215" s="7">
        <f t="shared" si="274"/>
        <v>11113075.279999999</v>
      </c>
      <c r="Z215" s="7">
        <f t="shared" si="274"/>
        <v>999999999.99000001</v>
      </c>
      <c r="AA215" s="7">
        <f t="shared" si="274"/>
        <v>999999999.99000001</v>
      </c>
      <c r="AB215" s="7">
        <f t="shared" si="274"/>
        <v>999999999.99000001</v>
      </c>
      <c r="AC215" s="7">
        <f t="shared" si="274"/>
        <v>999999999.99000001</v>
      </c>
      <c r="AD215" s="7">
        <f t="shared" si="274"/>
        <v>999999999.99000001</v>
      </c>
      <c r="AE215" s="7">
        <f t="shared" si="274"/>
        <v>999999999.99000001</v>
      </c>
      <c r="AF215" s="7">
        <f t="shared" si="274"/>
        <v>999999999.99000001</v>
      </c>
      <c r="AG215" s="7">
        <f t="shared" si="274"/>
        <v>999999999.99000001</v>
      </c>
      <c r="AH215" s="7">
        <f t="shared" si="274"/>
        <v>13129081.140000001</v>
      </c>
      <c r="AI215" s="7">
        <f t="shared" si="274"/>
        <v>999999999.99000001</v>
      </c>
      <c r="AJ215" s="7">
        <f t="shared" si="274"/>
        <v>999999999.99000001</v>
      </c>
      <c r="AK215" s="7">
        <f t="shared" si="274"/>
        <v>999999999.99000001</v>
      </c>
      <c r="AL215" s="7">
        <f t="shared" si="274"/>
        <v>999999999.99000001</v>
      </c>
      <c r="AM215" s="7">
        <f t="shared" si="274"/>
        <v>999999999.99000001</v>
      </c>
      <c r="AN215" s="7">
        <f t="shared" si="274"/>
        <v>999999999.99000001</v>
      </c>
      <c r="AO215" s="7">
        <f t="shared" si="274"/>
        <v>90001588.549999997</v>
      </c>
      <c r="AP215" s="7">
        <f t="shared" si="274"/>
        <v>15758633002.07</v>
      </c>
      <c r="AQ215" s="7">
        <f t="shared" si="274"/>
        <v>999999999.99000001</v>
      </c>
      <c r="AR215" s="7">
        <f t="shared" si="274"/>
        <v>999999999.99000001</v>
      </c>
      <c r="AS215" s="7">
        <f t="shared" si="274"/>
        <v>999999999.99000001</v>
      </c>
      <c r="AT215" s="7">
        <f t="shared" si="274"/>
        <v>999999999.99000001</v>
      </c>
      <c r="AU215" s="7">
        <f t="shared" si="274"/>
        <v>999999999.99000001</v>
      </c>
      <c r="AV215" s="7">
        <f t="shared" si="274"/>
        <v>999999999.99000001</v>
      </c>
      <c r="AW215" s="7">
        <f t="shared" si="274"/>
        <v>999999999.99000001</v>
      </c>
      <c r="AX215" s="7">
        <f t="shared" si="274"/>
        <v>999999999.99000001</v>
      </c>
      <c r="AY215" s="7">
        <f t="shared" si="274"/>
        <v>999999999.99000001</v>
      </c>
      <c r="AZ215" s="7">
        <f t="shared" si="274"/>
        <v>501304408.39999998</v>
      </c>
      <c r="BA215" s="7">
        <f t="shared" si="274"/>
        <v>248221972.53999999</v>
      </c>
      <c r="BB215" s="7">
        <f t="shared" si="274"/>
        <v>187913646.31</v>
      </c>
      <c r="BC215" s="7">
        <f t="shared" si="274"/>
        <v>1611394211.1900001</v>
      </c>
      <c r="BD215" s="7">
        <f t="shared" si="274"/>
        <v>999999999.99000001</v>
      </c>
      <c r="BE215" s="7">
        <f t="shared" si="274"/>
        <v>999999999.99000001</v>
      </c>
      <c r="BF215" s="7">
        <f t="shared" si="274"/>
        <v>999999999.99000001</v>
      </c>
      <c r="BG215" s="7">
        <f t="shared" si="274"/>
        <v>12736968.07</v>
      </c>
      <c r="BH215" s="7">
        <f t="shared" si="274"/>
        <v>999999999.99000001</v>
      </c>
      <c r="BI215" s="7">
        <f t="shared" si="274"/>
        <v>999999999.99000001</v>
      </c>
      <c r="BJ215" s="7">
        <f t="shared" si="274"/>
        <v>999999999.99000001</v>
      </c>
      <c r="BK215" s="7">
        <f t="shared" si="274"/>
        <v>1218084155.78</v>
      </c>
      <c r="BL215" s="7">
        <f t="shared" si="274"/>
        <v>999999999.99000001</v>
      </c>
      <c r="BM215" s="7">
        <f t="shared" si="274"/>
        <v>999999999.99000001</v>
      </c>
      <c r="BN215" s="7">
        <f t="shared" si="274"/>
        <v>57492513.219999999</v>
      </c>
      <c r="BO215" s="7">
        <f t="shared" ref="BO215:DZ215" si="275">IF(BO189&gt;0,BO189,999999999.99)</f>
        <v>17992324.789999999</v>
      </c>
      <c r="BP215" s="7">
        <f t="shared" si="275"/>
        <v>999999999.99000001</v>
      </c>
      <c r="BQ215" s="7">
        <f t="shared" si="275"/>
        <v>144768146.24000001</v>
      </c>
      <c r="BR215" s="7">
        <f t="shared" si="275"/>
        <v>999999999.99000001</v>
      </c>
      <c r="BS215" s="7">
        <f t="shared" si="275"/>
        <v>16837361.449999999</v>
      </c>
      <c r="BT215" s="7">
        <f t="shared" si="275"/>
        <v>999999999.99000001</v>
      </c>
      <c r="BU215" s="7">
        <f t="shared" si="275"/>
        <v>999999999.99000001</v>
      </c>
      <c r="BV215" s="7">
        <f t="shared" si="275"/>
        <v>999999999.99000001</v>
      </c>
      <c r="BW215" s="7">
        <f t="shared" si="275"/>
        <v>999999999.99000001</v>
      </c>
      <c r="BX215" s="7">
        <f t="shared" si="275"/>
        <v>999999999.99000001</v>
      </c>
      <c r="BY215" s="7">
        <f t="shared" si="275"/>
        <v>5681028.0700000003</v>
      </c>
      <c r="BZ215" s="7">
        <f t="shared" si="275"/>
        <v>999999999.99000001</v>
      </c>
      <c r="CA215" s="7">
        <f t="shared" si="275"/>
        <v>999999999.99000001</v>
      </c>
      <c r="CB215" s="7">
        <f t="shared" si="275"/>
        <v>999999999.99000001</v>
      </c>
      <c r="CC215" s="7">
        <f t="shared" si="275"/>
        <v>999999999.99000001</v>
      </c>
      <c r="CD215" s="7">
        <f t="shared" si="275"/>
        <v>999999999.99000001</v>
      </c>
      <c r="CE215" s="7">
        <f t="shared" si="275"/>
        <v>999999999.99000001</v>
      </c>
      <c r="CF215" s="7">
        <f t="shared" si="275"/>
        <v>999999999.99000001</v>
      </c>
      <c r="CG215" s="7">
        <f t="shared" si="275"/>
        <v>999999999.99000001</v>
      </c>
      <c r="CH215" s="7">
        <f t="shared" si="275"/>
        <v>999999999.99000001</v>
      </c>
      <c r="CI215" s="7">
        <f t="shared" si="275"/>
        <v>8831912.0700000003</v>
      </c>
      <c r="CJ215" s="7">
        <f t="shared" si="275"/>
        <v>12395757.08</v>
      </c>
      <c r="CK215" s="7">
        <f t="shared" si="275"/>
        <v>999999999.99000001</v>
      </c>
      <c r="CL215" s="7">
        <f t="shared" si="275"/>
        <v>999999999.99000001</v>
      </c>
      <c r="CM215" s="7">
        <f t="shared" si="275"/>
        <v>10070778.08</v>
      </c>
      <c r="CN215" s="7">
        <f t="shared" si="275"/>
        <v>999999999.99000001</v>
      </c>
      <c r="CO215" s="7">
        <f t="shared" si="275"/>
        <v>999999999.99000001</v>
      </c>
      <c r="CP215" s="7">
        <f t="shared" si="275"/>
        <v>13773121.539999999</v>
      </c>
      <c r="CQ215" s="7">
        <f t="shared" si="275"/>
        <v>10745342.380000001</v>
      </c>
      <c r="CR215" s="7">
        <f t="shared" si="275"/>
        <v>999999999.99000001</v>
      </c>
      <c r="CS215" s="7">
        <f t="shared" si="275"/>
        <v>999999999.99000001</v>
      </c>
      <c r="CT215" s="7">
        <f t="shared" si="275"/>
        <v>999999999.99000001</v>
      </c>
      <c r="CU215" s="7">
        <f t="shared" si="275"/>
        <v>999999999.99000001</v>
      </c>
      <c r="CV215" s="7">
        <f t="shared" si="275"/>
        <v>999999999.99000001</v>
      </c>
      <c r="CW215" s="7">
        <f t="shared" si="275"/>
        <v>999999999.99000001</v>
      </c>
      <c r="CX215" s="7">
        <f t="shared" si="275"/>
        <v>5814040.9699999997</v>
      </c>
      <c r="CY215" s="7">
        <f t="shared" si="275"/>
        <v>999999999.99000001</v>
      </c>
      <c r="CZ215" s="7">
        <f t="shared" si="275"/>
        <v>28411563.489999998</v>
      </c>
      <c r="DA215" s="7">
        <f t="shared" si="275"/>
        <v>999999999.99000001</v>
      </c>
      <c r="DB215" s="7">
        <f t="shared" si="275"/>
        <v>999999999.99000001</v>
      </c>
      <c r="DC215" s="7">
        <f t="shared" si="275"/>
        <v>999999999.99000001</v>
      </c>
      <c r="DD215" s="7">
        <f t="shared" si="275"/>
        <v>999999999.99000001</v>
      </c>
      <c r="DE215" s="7">
        <f t="shared" si="275"/>
        <v>999999999.99000001</v>
      </c>
      <c r="DF215" s="7">
        <f t="shared" si="275"/>
        <v>969012864.39999998</v>
      </c>
      <c r="DG215" s="7">
        <f t="shared" si="275"/>
        <v>999999999.99000001</v>
      </c>
      <c r="DH215" s="7">
        <f t="shared" si="275"/>
        <v>28200025.289999999</v>
      </c>
      <c r="DI215" s="7">
        <f t="shared" si="275"/>
        <v>41757030.049999997</v>
      </c>
      <c r="DJ215" s="7">
        <f t="shared" si="275"/>
        <v>8261908.1799999997</v>
      </c>
      <c r="DK215" s="7">
        <f t="shared" si="275"/>
        <v>6355702.6399999997</v>
      </c>
      <c r="DL215" s="7">
        <f t="shared" si="275"/>
        <v>138486125.58000001</v>
      </c>
      <c r="DM215" s="7">
        <f t="shared" si="275"/>
        <v>999999999.99000001</v>
      </c>
      <c r="DN215" s="7">
        <f t="shared" si="275"/>
        <v>19936208.039999999</v>
      </c>
      <c r="DO215" s="7">
        <f t="shared" si="275"/>
        <v>63583378.82</v>
      </c>
      <c r="DP215" s="7">
        <f t="shared" si="275"/>
        <v>999999999.99000001</v>
      </c>
      <c r="DQ215" s="7">
        <f t="shared" si="275"/>
        <v>999999999.99000001</v>
      </c>
      <c r="DR215" s="7">
        <f t="shared" si="275"/>
        <v>20323473.91</v>
      </c>
      <c r="DS215" s="7">
        <f t="shared" si="275"/>
        <v>8436193.0899999999</v>
      </c>
      <c r="DT215" s="7">
        <f t="shared" si="275"/>
        <v>999999999.99000001</v>
      </c>
      <c r="DU215" s="7">
        <f t="shared" si="275"/>
        <v>999999999.99000001</v>
      </c>
      <c r="DV215" s="7">
        <f t="shared" si="275"/>
        <v>999999999.99000001</v>
      </c>
      <c r="DW215" s="7">
        <f t="shared" si="275"/>
        <v>999999999.99000001</v>
      </c>
      <c r="DX215" s="7">
        <f t="shared" si="275"/>
        <v>999999999.99000001</v>
      </c>
      <c r="DY215" s="7">
        <f t="shared" si="275"/>
        <v>999999999.99000001</v>
      </c>
      <c r="DZ215" s="7">
        <f t="shared" si="275"/>
        <v>999999999.99000001</v>
      </c>
      <c r="EA215" s="7">
        <f t="shared" ref="EA215:FX215" si="276">IF(EA189&gt;0,EA189,999999999.99)</f>
        <v>999999999.99000001</v>
      </c>
      <c r="EB215" s="7">
        <f t="shared" si="276"/>
        <v>7219520.4199999999</v>
      </c>
      <c r="EC215" s="7">
        <f t="shared" si="276"/>
        <v>999999999.99000001</v>
      </c>
      <c r="ED215" s="7">
        <f t="shared" si="276"/>
        <v>999999999.99000001</v>
      </c>
      <c r="EE215" s="7">
        <f t="shared" si="276"/>
        <v>999999999.99000001</v>
      </c>
      <c r="EF215" s="7">
        <f t="shared" si="276"/>
        <v>20996455.940000001</v>
      </c>
      <c r="EG215" s="7">
        <f t="shared" si="276"/>
        <v>999999999.99000001</v>
      </c>
      <c r="EH215" s="7">
        <f t="shared" si="276"/>
        <v>999999999.99000001</v>
      </c>
      <c r="EI215" s="7">
        <f t="shared" si="276"/>
        <v>703546939.07000005</v>
      </c>
      <c r="EJ215" s="7">
        <f t="shared" si="276"/>
        <v>302342781.07999998</v>
      </c>
      <c r="EK215" s="7">
        <f t="shared" si="276"/>
        <v>999999999.99000001</v>
      </c>
      <c r="EL215" s="7">
        <f t="shared" si="276"/>
        <v>5773208.8300000001</v>
      </c>
      <c r="EM215" s="7">
        <f t="shared" si="276"/>
        <v>999999999.99000001</v>
      </c>
      <c r="EN215" s="7">
        <f t="shared" si="276"/>
        <v>13277549.68</v>
      </c>
      <c r="EO215" s="7">
        <f t="shared" si="276"/>
        <v>999999999.99000001</v>
      </c>
      <c r="EP215" s="7">
        <f t="shared" si="276"/>
        <v>999999999.99000001</v>
      </c>
      <c r="EQ215" s="7">
        <f t="shared" si="276"/>
        <v>999999999.99000001</v>
      </c>
      <c r="ER215" s="7">
        <f t="shared" si="276"/>
        <v>999999999.99000001</v>
      </c>
      <c r="ES215" s="7">
        <f t="shared" si="276"/>
        <v>999999999.99000001</v>
      </c>
      <c r="ET215" s="7">
        <f t="shared" si="276"/>
        <v>999999999.99000001</v>
      </c>
      <c r="EU215" s="7">
        <f t="shared" si="276"/>
        <v>7480736.6699999999</v>
      </c>
      <c r="EV215" s="7">
        <f t="shared" si="276"/>
        <v>999999999.99000001</v>
      </c>
      <c r="EW215" s="7">
        <f t="shared" si="276"/>
        <v>999999999.99000001</v>
      </c>
      <c r="EX215" s="7">
        <f t="shared" si="276"/>
        <v>999999999.99000001</v>
      </c>
      <c r="EY215" s="7">
        <f t="shared" si="276"/>
        <v>8631182.8699999992</v>
      </c>
      <c r="EZ215" s="7">
        <f t="shared" si="276"/>
        <v>999999999.99000001</v>
      </c>
      <c r="FA215" s="7">
        <f t="shared" si="276"/>
        <v>999999999.99000001</v>
      </c>
      <c r="FB215" s="7">
        <f t="shared" si="276"/>
        <v>999999999.99000001</v>
      </c>
      <c r="FC215" s="7">
        <f t="shared" si="276"/>
        <v>999999999.99000001</v>
      </c>
      <c r="FD215" s="7">
        <f t="shared" si="276"/>
        <v>999999999.99000001</v>
      </c>
      <c r="FE215" s="7">
        <f t="shared" si="276"/>
        <v>999999999.99000001</v>
      </c>
      <c r="FF215" s="7">
        <f t="shared" si="276"/>
        <v>999999999.99000001</v>
      </c>
      <c r="FG215" s="7">
        <f t="shared" si="276"/>
        <v>999999999.99000001</v>
      </c>
      <c r="FH215" s="7">
        <f t="shared" si="276"/>
        <v>999999999.99000001</v>
      </c>
      <c r="FI215" s="7">
        <f t="shared" si="276"/>
        <v>26283476.989999998</v>
      </c>
      <c r="FJ215" s="7">
        <f t="shared" si="276"/>
        <v>999999999.99000001</v>
      </c>
      <c r="FK215" s="7">
        <f t="shared" si="276"/>
        <v>43667862.100000001</v>
      </c>
      <c r="FL215" s="7">
        <f t="shared" si="276"/>
        <v>999999999.99000001</v>
      </c>
      <c r="FM215" s="7">
        <f t="shared" si="276"/>
        <v>999999999.99000001</v>
      </c>
      <c r="FN215" s="7">
        <f t="shared" si="276"/>
        <v>1435036882.25</v>
      </c>
      <c r="FO215" s="7">
        <f t="shared" si="276"/>
        <v>15238471.880000001</v>
      </c>
      <c r="FP215" s="7">
        <f t="shared" si="276"/>
        <v>38154013.450000003</v>
      </c>
      <c r="FQ215" s="7">
        <f t="shared" si="276"/>
        <v>13339144.77</v>
      </c>
      <c r="FR215" s="7">
        <f t="shared" si="276"/>
        <v>999999999.99000001</v>
      </c>
      <c r="FS215" s="7">
        <f t="shared" si="276"/>
        <v>999999999.99000001</v>
      </c>
      <c r="FT215" s="7">
        <f t="shared" si="276"/>
        <v>999999999.99000001</v>
      </c>
      <c r="FU215" s="7">
        <f t="shared" si="276"/>
        <v>11527775.25</v>
      </c>
      <c r="FV215" s="7">
        <f t="shared" si="276"/>
        <v>10498836.710000001</v>
      </c>
      <c r="FW215" s="7">
        <f t="shared" si="276"/>
        <v>999999999.99000001</v>
      </c>
      <c r="FX215" s="7">
        <f t="shared" si="276"/>
        <v>999999999.99000001</v>
      </c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</row>
    <row r="216" spans="1:195" x14ac:dyDescent="0.35">
      <c r="A216" s="7"/>
      <c r="B216" s="7" t="s">
        <v>753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</row>
    <row r="217" spans="1:195" x14ac:dyDescent="0.35">
      <c r="A217" s="7"/>
      <c r="B217" s="7" t="s">
        <v>754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</row>
    <row r="218" spans="1:195" x14ac:dyDescent="0.35">
      <c r="A218" s="6" t="s">
        <v>755</v>
      </c>
      <c r="B218" s="7" t="s">
        <v>756</v>
      </c>
      <c r="C218" s="7">
        <f t="shared" ref="C218:BN218" si="277">MIN(C215,MAX(C213,C214))</f>
        <v>78224503.629999995</v>
      </c>
      <c r="D218" s="7">
        <f t="shared" si="277"/>
        <v>441470521.57999998</v>
      </c>
      <c r="E218" s="7">
        <f t="shared" si="277"/>
        <v>72757110.710000008</v>
      </c>
      <c r="F218" s="7">
        <f t="shared" si="277"/>
        <v>262914388.75999999</v>
      </c>
      <c r="G218" s="7">
        <f t="shared" si="277"/>
        <v>17994612.979999997</v>
      </c>
      <c r="H218" s="7">
        <f t="shared" si="277"/>
        <v>13083631.589999998</v>
      </c>
      <c r="I218" s="7">
        <f t="shared" si="277"/>
        <v>99047606.939999983</v>
      </c>
      <c r="J218" s="7">
        <f t="shared" si="277"/>
        <v>23646688.869999997</v>
      </c>
      <c r="K218" s="7">
        <f t="shared" si="277"/>
        <v>4249030.7700000005</v>
      </c>
      <c r="L218" s="7">
        <f t="shared" si="277"/>
        <v>26177048.279999997</v>
      </c>
      <c r="M218" s="7">
        <f t="shared" si="277"/>
        <v>13487551.430000002</v>
      </c>
      <c r="N218" s="7">
        <f t="shared" si="277"/>
        <v>580935484.51999998</v>
      </c>
      <c r="O218" s="7">
        <f t="shared" si="277"/>
        <v>143477593.81999999</v>
      </c>
      <c r="P218" s="7">
        <f t="shared" si="277"/>
        <v>5323465.26</v>
      </c>
      <c r="Q218" s="7">
        <f t="shared" si="277"/>
        <v>467870039.30000001</v>
      </c>
      <c r="R218" s="7">
        <f t="shared" si="277"/>
        <v>66886792.980000004</v>
      </c>
      <c r="S218" s="7">
        <f t="shared" si="277"/>
        <v>18639281.029999997</v>
      </c>
      <c r="T218" s="7">
        <f t="shared" si="277"/>
        <v>3180571.4699999997</v>
      </c>
      <c r="U218" s="7">
        <f t="shared" si="277"/>
        <v>1210359.06</v>
      </c>
      <c r="V218" s="7">
        <f t="shared" si="277"/>
        <v>4111253.61</v>
      </c>
      <c r="W218" s="7">
        <f t="shared" si="277"/>
        <v>3589031.04</v>
      </c>
      <c r="X218" s="7">
        <f t="shared" si="277"/>
        <v>1119109.24</v>
      </c>
      <c r="Y218" s="7">
        <f t="shared" si="277"/>
        <v>11051532.24</v>
      </c>
      <c r="Z218" s="7">
        <f t="shared" si="277"/>
        <v>3704039.66</v>
      </c>
      <c r="AA218" s="7">
        <f t="shared" si="277"/>
        <v>343861569.27999997</v>
      </c>
      <c r="AB218" s="7">
        <f t="shared" si="277"/>
        <v>307259743.58999997</v>
      </c>
      <c r="AC218" s="7">
        <f t="shared" si="277"/>
        <v>10840917.699999999</v>
      </c>
      <c r="AD218" s="7">
        <f t="shared" si="277"/>
        <v>15651332.27</v>
      </c>
      <c r="AE218" s="7">
        <f t="shared" si="277"/>
        <v>2002521.44</v>
      </c>
      <c r="AF218" s="7">
        <f t="shared" si="277"/>
        <v>3317701.5700000003</v>
      </c>
      <c r="AG218" s="7">
        <f t="shared" si="277"/>
        <v>7675370.4800000004</v>
      </c>
      <c r="AH218" s="7">
        <f t="shared" si="277"/>
        <v>11215024.540000001</v>
      </c>
      <c r="AI218" s="7">
        <f t="shared" si="277"/>
        <v>5315984.8299999991</v>
      </c>
      <c r="AJ218" s="7">
        <f t="shared" si="277"/>
        <v>3321162.94</v>
      </c>
      <c r="AK218" s="7">
        <f t="shared" si="277"/>
        <v>3337264.26</v>
      </c>
      <c r="AL218" s="7">
        <f t="shared" si="277"/>
        <v>4398791.17</v>
      </c>
      <c r="AM218" s="7">
        <f t="shared" si="277"/>
        <v>5147904.09</v>
      </c>
      <c r="AN218" s="7">
        <f t="shared" si="277"/>
        <v>4702440.05</v>
      </c>
      <c r="AO218" s="7">
        <f t="shared" si="277"/>
        <v>48410200.449999996</v>
      </c>
      <c r="AP218" s="7">
        <f t="shared" si="277"/>
        <v>983855382.49000001</v>
      </c>
      <c r="AQ218" s="7">
        <f t="shared" si="277"/>
        <v>4139800.83</v>
      </c>
      <c r="AR218" s="7">
        <f t="shared" si="277"/>
        <v>688268877.49000001</v>
      </c>
      <c r="AS218" s="7">
        <f t="shared" si="277"/>
        <v>78746064.569999993</v>
      </c>
      <c r="AT218" s="7">
        <f t="shared" si="277"/>
        <v>29527491.399999999</v>
      </c>
      <c r="AU218" s="7">
        <f t="shared" si="277"/>
        <v>4796748.9300000006</v>
      </c>
      <c r="AV218" s="7">
        <f t="shared" si="277"/>
        <v>4855763.05</v>
      </c>
      <c r="AW218" s="7">
        <f t="shared" si="277"/>
        <v>4296219.3600000003</v>
      </c>
      <c r="AX218" s="7">
        <f t="shared" si="277"/>
        <v>1597596.48</v>
      </c>
      <c r="AY218" s="7">
        <f t="shared" si="277"/>
        <v>5861442.0000000009</v>
      </c>
      <c r="AZ218" s="7">
        <f t="shared" si="277"/>
        <v>142156367.77000001</v>
      </c>
      <c r="BA218" s="7">
        <f t="shared" si="277"/>
        <v>99159671.230000004</v>
      </c>
      <c r="BB218" s="7">
        <f t="shared" si="277"/>
        <v>82441914.719999999</v>
      </c>
      <c r="BC218" s="7">
        <f t="shared" si="277"/>
        <v>290277750.53999996</v>
      </c>
      <c r="BD218" s="7">
        <f t="shared" si="277"/>
        <v>39213112</v>
      </c>
      <c r="BE218" s="7">
        <f t="shared" si="277"/>
        <v>14653499.359999999</v>
      </c>
      <c r="BF218" s="7">
        <f t="shared" si="277"/>
        <v>276247640.07999998</v>
      </c>
      <c r="BG218" s="7">
        <f t="shared" si="277"/>
        <v>11148030.290000001</v>
      </c>
      <c r="BH218" s="7">
        <f t="shared" si="277"/>
        <v>7392168.54</v>
      </c>
      <c r="BI218" s="7">
        <f t="shared" si="277"/>
        <v>4413156.0999999996</v>
      </c>
      <c r="BJ218" s="7">
        <f t="shared" si="277"/>
        <v>67989456.120000005</v>
      </c>
      <c r="BK218" s="7">
        <f t="shared" si="277"/>
        <v>337261596.94</v>
      </c>
      <c r="BL218" s="7">
        <f t="shared" si="277"/>
        <v>2137957.75</v>
      </c>
      <c r="BM218" s="7">
        <f t="shared" si="277"/>
        <v>5738052.3500000006</v>
      </c>
      <c r="BN218" s="7">
        <f t="shared" si="277"/>
        <v>34810530.010000005</v>
      </c>
      <c r="BO218" s="7">
        <f t="shared" ref="BO218:DZ218" si="278">MIN(BO215,MAX(BO213,BO214))</f>
        <v>14500008.410000002</v>
      </c>
      <c r="BP218" s="7">
        <f t="shared" si="278"/>
        <v>3324608.32</v>
      </c>
      <c r="BQ218" s="7">
        <f t="shared" si="278"/>
        <v>71629211.909999996</v>
      </c>
      <c r="BR218" s="7">
        <f t="shared" si="278"/>
        <v>49101998.600000009</v>
      </c>
      <c r="BS218" s="7">
        <f t="shared" si="278"/>
        <v>13920377.970000001</v>
      </c>
      <c r="BT218" s="7">
        <f t="shared" si="278"/>
        <v>5587631.6900000004</v>
      </c>
      <c r="BU218" s="7">
        <f t="shared" si="278"/>
        <v>5849818.0499999998</v>
      </c>
      <c r="BV218" s="7">
        <f t="shared" si="278"/>
        <v>14122440.060000001</v>
      </c>
      <c r="BW218" s="7">
        <f t="shared" si="278"/>
        <v>22501707.109999999</v>
      </c>
      <c r="BX218" s="7">
        <f t="shared" si="278"/>
        <v>1693810.78</v>
      </c>
      <c r="BY218" s="7">
        <f t="shared" si="278"/>
        <v>5681028.0700000003</v>
      </c>
      <c r="BZ218" s="7">
        <f t="shared" si="278"/>
        <v>3570222.23</v>
      </c>
      <c r="CA218" s="7">
        <f t="shared" si="278"/>
        <v>3055462.16</v>
      </c>
      <c r="CB218" s="7">
        <f t="shared" si="278"/>
        <v>825888677.15999997</v>
      </c>
      <c r="CC218" s="7">
        <f t="shared" si="278"/>
        <v>3403040.55</v>
      </c>
      <c r="CD218" s="7">
        <f t="shared" si="278"/>
        <v>3375014.13</v>
      </c>
      <c r="CE218" s="7">
        <f t="shared" si="278"/>
        <v>2931667.9</v>
      </c>
      <c r="CF218" s="7">
        <f t="shared" si="278"/>
        <v>2237551.1300000004</v>
      </c>
      <c r="CG218" s="7">
        <f t="shared" si="278"/>
        <v>3560352.6599999997</v>
      </c>
      <c r="CH218" s="7">
        <f t="shared" si="278"/>
        <v>2210973.67</v>
      </c>
      <c r="CI218" s="7">
        <f t="shared" si="278"/>
        <v>8266047.3399999999</v>
      </c>
      <c r="CJ218" s="7">
        <f t="shared" si="278"/>
        <v>10924683.200000001</v>
      </c>
      <c r="CK218" s="7">
        <f t="shared" si="278"/>
        <v>63484241.789999999</v>
      </c>
      <c r="CL218" s="7">
        <f t="shared" si="278"/>
        <v>15214039.17</v>
      </c>
      <c r="CM218" s="7">
        <f t="shared" si="278"/>
        <v>9371670.8399999999</v>
      </c>
      <c r="CN218" s="7">
        <f t="shared" si="278"/>
        <v>351067571.12</v>
      </c>
      <c r="CO218" s="7">
        <f t="shared" si="278"/>
        <v>156823040.44</v>
      </c>
      <c r="CP218" s="7">
        <f t="shared" si="278"/>
        <v>11896320.030000001</v>
      </c>
      <c r="CQ218" s="7">
        <f t="shared" si="278"/>
        <v>9965645.2300000004</v>
      </c>
      <c r="CR218" s="7">
        <f t="shared" si="278"/>
        <v>3946928.0500000003</v>
      </c>
      <c r="CS218" s="7">
        <f t="shared" si="278"/>
        <v>4452342.58</v>
      </c>
      <c r="CT218" s="7">
        <f t="shared" si="278"/>
        <v>2241807.9600000004</v>
      </c>
      <c r="CU218" s="7">
        <f t="shared" si="278"/>
        <v>4497037.74</v>
      </c>
      <c r="CV218" s="7">
        <f t="shared" si="278"/>
        <v>1048275.01</v>
      </c>
      <c r="CW218" s="7">
        <f t="shared" si="278"/>
        <v>3684630.47</v>
      </c>
      <c r="CX218" s="7">
        <f t="shared" si="278"/>
        <v>5814040.9699999997</v>
      </c>
      <c r="CY218" s="7">
        <f t="shared" si="278"/>
        <v>1139684.8999999999</v>
      </c>
      <c r="CZ218" s="7">
        <f t="shared" si="278"/>
        <v>20729617.379999999</v>
      </c>
      <c r="DA218" s="7">
        <f t="shared" si="278"/>
        <v>3512368.75</v>
      </c>
      <c r="DB218" s="7">
        <f t="shared" si="278"/>
        <v>4688925.2600000007</v>
      </c>
      <c r="DC218" s="7">
        <f t="shared" si="278"/>
        <v>3362885.21</v>
      </c>
      <c r="DD218" s="7">
        <f t="shared" si="278"/>
        <v>3169526.74</v>
      </c>
      <c r="DE218" s="7">
        <f t="shared" si="278"/>
        <v>4477913.34</v>
      </c>
      <c r="DF218" s="7">
        <f t="shared" si="278"/>
        <v>227240437.63999999</v>
      </c>
      <c r="DG218" s="7">
        <f t="shared" si="278"/>
        <v>2323573.89</v>
      </c>
      <c r="DH218" s="7">
        <f t="shared" si="278"/>
        <v>20556024.73</v>
      </c>
      <c r="DI218" s="7">
        <f t="shared" si="278"/>
        <v>27249968.359999999</v>
      </c>
      <c r="DJ218" s="7">
        <f t="shared" si="278"/>
        <v>7842824.629999999</v>
      </c>
      <c r="DK218" s="7">
        <f t="shared" si="278"/>
        <v>6292506.5699999994</v>
      </c>
      <c r="DL218" s="7">
        <f t="shared" si="278"/>
        <v>65067754.960000001</v>
      </c>
      <c r="DM218" s="7">
        <f t="shared" si="278"/>
        <v>4216866.99</v>
      </c>
      <c r="DN218" s="7">
        <f t="shared" si="278"/>
        <v>15808341.449999999</v>
      </c>
      <c r="DO218" s="7">
        <f t="shared" si="278"/>
        <v>37186771.049999997</v>
      </c>
      <c r="DP218" s="7">
        <f t="shared" si="278"/>
        <v>3720871.08</v>
      </c>
      <c r="DQ218" s="7">
        <f t="shared" si="278"/>
        <v>9902761.9199999999</v>
      </c>
      <c r="DR218" s="7">
        <f t="shared" si="278"/>
        <v>16016902.73</v>
      </c>
      <c r="DS218" s="7">
        <f t="shared" si="278"/>
        <v>8186166.7999999998</v>
      </c>
      <c r="DT218" s="7">
        <f t="shared" si="278"/>
        <v>3505217.6899999995</v>
      </c>
      <c r="DU218" s="7">
        <f t="shared" si="278"/>
        <v>5081016.83</v>
      </c>
      <c r="DV218" s="7">
        <f t="shared" si="278"/>
        <v>3777749.3100000005</v>
      </c>
      <c r="DW218" s="7">
        <f t="shared" si="278"/>
        <v>4603172.4800000004</v>
      </c>
      <c r="DX218" s="7">
        <f t="shared" si="278"/>
        <v>3566804.21</v>
      </c>
      <c r="DY218" s="7">
        <f t="shared" si="278"/>
        <v>4938118.9300000006</v>
      </c>
      <c r="DZ218" s="7">
        <f t="shared" si="278"/>
        <v>9005197.3300000001</v>
      </c>
      <c r="EA218" s="7">
        <f t="shared" ref="EA218:FX218" si="279">MIN(EA215,MAX(EA213,EA214))</f>
        <v>6846652.5000000009</v>
      </c>
      <c r="EB218" s="7">
        <f t="shared" si="279"/>
        <v>7069160.1299999999</v>
      </c>
      <c r="EC218" s="7">
        <f t="shared" si="279"/>
        <v>4198394.21</v>
      </c>
      <c r="ED218" s="7">
        <f t="shared" si="279"/>
        <v>22844077.91</v>
      </c>
      <c r="EE218" s="7">
        <f t="shared" si="279"/>
        <v>3488701.8000000003</v>
      </c>
      <c r="EF218" s="7">
        <f t="shared" si="279"/>
        <v>16391976.949999999</v>
      </c>
      <c r="EG218" s="7">
        <f t="shared" si="279"/>
        <v>3933008.7399999998</v>
      </c>
      <c r="EH218" s="7">
        <f t="shared" si="279"/>
        <v>3939833.04</v>
      </c>
      <c r="EI218" s="7">
        <f t="shared" si="279"/>
        <v>164489851.91</v>
      </c>
      <c r="EJ218" s="7">
        <f t="shared" si="279"/>
        <v>110802205.59999999</v>
      </c>
      <c r="EK218" s="7">
        <f t="shared" si="279"/>
        <v>8030814.5199999996</v>
      </c>
      <c r="EL218" s="7">
        <f t="shared" si="279"/>
        <v>5749905.0699999994</v>
      </c>
      <c r="EM218" s="7">
        <f t="shared" si="279"/>
        <v>5249492.1400000006</v>
      </c>
      <c r="EN218" s="7">
        <f t="shared" si="279"/>
        <v>11489817.02</v>
      </c>
      <c r="EO218" s="7">
        <f t="shared" si="279"/>
        <v>4572900.6499999994</v>
      </c>
      <c r="EP218" s="7">
        <f t="shared" si="279"/>
        <v>5800985.3900000006</v>
      </c>
      <c r="EQ218" s="7">
        <f t="shared" si="279"/>
        <v>30050567.469999999</v>
      </c>
      <c r="ER218" s="7">
        <f t="shared" si="279"/>
        <v>4932698.54</v>
      </c>
      <c r="ES218" s="7">
        <f t="shared" si="279"/>
        <v>3408977.85</v>
      </c>
      <c r="ET218" s="7">
        <f t="shared" si="279"/>
        <v>3995070.5100000002</v>
      </c>
      <c r="EU218" s="7">
        <f t="shared" si="279"/>
        <v>7480736.6699999999</v>
      </c>
      <c r="EV218" s="7">
        <f t="shared" si="279"/>
        <v>1830260.88</v>
      </c>
      <c r="EW218" s="7">
        <f t="shared" si="279"/>
        <v>12809338.690000001</v>
      </c>
      <c r="EX218" s="7">
        <f t="shared" si="279"/>
        <v>3523072.51</v>
      </c>
      <c r="EY218" s="7">
        <f t="shared" si="279"/>
        <v>8631182.8699999992</v>
      </c>
      <c r="EZ218" s="7">
        <f t="shared" si="279"/>
        <v>2651725.0700000003</v>
      </c>
      <c r="FA218" s="7">
        <f t="shared" si="279"/>
        <v>41444895.049999997</v>
      </c>
      <c r="FB218" s="7">
        <f t="shared" si="279"/>
        <v>4592658.74</v>
      </c>
      <c r="FC218" s="7">
        <f t="shared" si="279"/>
        <v>21734500.02</v>
      </c>
      <c r="FD218" s="7">
        <f t="shared" si="279"/>
        <v>5481644.5599999996</v>
      </c>
      <c r="FE218" s="7">
        <f t="shared" si="279"/>
        <v>1903245.5399999998</v>
      </c>
      <c r="FF218" s="7">
        <f t="shared" si="279"/>
        <v>3639006.8699999996</v>
      </c>
      <c r="FG218" s="7">
        <f t="shared" si="279"/>
        <v>2691667.9</v>
      </c>
      <c r="FH218" s="7">
        <f t="shared" si="279"/>
        <v>1587641.15</v>
      </c>
      <c r="FI218" s="7">
        <f t="shared" si="279"/>
        <v>19763981.189999998</v>
      </c>
      <c r="FJ218" s="7">
        <f t="shared" si="279"/>
        <v>22092773.859999996</v>
      </c>
      <c r="FK218" s="7">
        <f t="shared" si="279"/>
        <v>28740069.890000001</v>
      </c>
      <c r="FL218" s="7">
        <f t="shared" si="279"/>
        <v>89478989.599999994</v>
      </c>
      <c r="FM218" s="7">
        <f t="shared" si="279"/>
        <v>41921000.399999999</v>
      </c>
      <c r="FN218" s="7">
        <f t="shared" si="279"/>
        <v>254024736.38000003</v>
      </c>
      <c r="FO218" s="7">
        <f t="shared" si="279"/>
        <v>12720261.67</v>
      </c>
      <c r="FP218" s="7">
        <f t="shared" si="279"/>
        <v>26018394.789999999</v>
      </c>
      <c r="FQ218" s="7">
        <f t="shared" si="279"/>
        <v>11467258.84</v>
      </c>
      <c r="FR218" s="7">
        <f t="shared" si="279"/>
        <v>3284089.5100000002</v>
      </c>
      <c r="FS218" s="7">
        <f t="shared" si="279"/>
        <v>3357705.04</v>
      </c>
      <c r="FT218" s="7">
        <f t="shared" si="279"/>
        <v>1430952.3399999999</v>
      </c>
      <c r="FU218" s="7">
        <f t="shared" si="279"/>
        <v>10413261.060000001</v>
      </c>
      <c r="FV218" s="7">
        <f t="shared" si="279"/>
        <v>9533446.9100000001</v>
      </c>
      <c r="FW218" s="7">
        <f t="shared" si="279"/>
        <v>3207351.27</v>
      </c>
      <c r="FX218" s="7">
        <f t="shared" si="279"/>
        <v>1406941.0599999998</v>
      </c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</row>
    <row r="219" spans="1:195" x14ac:dyDescent="0.35">
      <c r="A219" s="7"/>
      <c r="B219" s="7" t="s">
        <v>757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</row>
    <row r="220" spans="1:195" x14ac:dyDescent="0.35">
      <c r="A220" s="94" t="s">
        <v>758</v>
      </c>
      <c r="B220" s="95" t="s">
        <v>759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0</v>
      </c>
      <c r="CW220" s="7">
        <v>0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/>
      <c r="FZ220" s="7">
        <f>SUM(C220:FX220)</f>
        <v>0</v>
      </c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</row>
    <row r="221" spans="1:195" x14ac:dyDescent="0.35">
      <c r="A221" s="95"/>
      <c r="B221" s="95" t="s">
        <v>760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</row>
    <row r="222" spans="1:195" x14ac:dyDescent="0.35">
      <c r="A222" s="6" t="s">
        <v>761</v>
      </c>
      <c r="B222" s="7" t="s">
        <v>762</v>
      </c>
      <c r="C222" s="7">
        <f t="shared" ref="C222:BN222" si="280">+C197</f>
        <v>76349516</v>
      </c>
      <c r="D222" s="7">
        <f t="shared" si="280"/>
        <v>441739379.66000003</v>
      </c>
      <c r="E222" s="7">
        <f t="shared" si="280"/>
        <v>72943586.819999993</v>
      </c>
      <c r="F222" s="7">
        <f t="shared" si="280"/>
        <v>262229541.66</v>
      </c>
      <c r="G222" s="7">
        <f t="shared" si="280"/>
        <v>18002923.920000002</v>
      </c>
      <c r="H222" s="7">
        <f t="shared" si="280"/>
        <v>13075795.59</v>
      </c>
      <c r="I222" s="7">
        <f t="shared" si="280"/>
        <v>99429227.219999999</v>
      </c>
      <c r="J222" s="7">
        <f t="shared" si="280"/>
        <v>23582497.690000001</v>
      </c>
      <c r="K222" s="7">
        <f t="shared" si="280"/>
        <v>4314387.54</v>
      </c>
      <c r="L222" s="7">
        <f t="shared" si="280"/>
        <v>26113198.800000001</v>
      </c>
      <c r="M222" s="7">
        <f t="shared" si="280"/>
        <v>13412168.33</v>
      </c>
      <c r="N222" s="7">
        <f t="shared" si="280"/>
        <v>581342271.95000005</v>
      </c>
      <c r="O222" s="7">
        <f t="shared" si="280"/>
        <v>143594385.78</v>
      </c>
      <c r="P222" s="7">
        <f t="shared" si="280"/>
        <v>5458943.3200000003</v>
      </c>
      <c r="Q222" s="7">
        <f t="shared" si="280"/>
        <v>467964591.19</v>
      </c>
      <c r="R222" s="7">
        <f t="shared" si="280"/>
        <v>66893384.710000001</v>
      </c>
      <c r="S222" s="7">
        <f t="shared" si="280"/>
        <v>18651317.780000001</v>
      </c>
      <c r="T222" s="7">
        <f t="shared" si="280"/>
        <v>3173870</v>
      </c>
      <c r="U222" s="7">
        <f t="shared" si="280"/>
        <v>1208792.8</v>
      </c>
      <c r="V222" s="7">
        <f t="shared" si="280"/>
        <v>4085665.65</v>
      </c>
      <c r="W222" s="7">
        <f t="shared" si="280"/>
        <v>3587746.4</v>
      </c>
      <c r="X222" s="7">
        <f t="shared" si="280"/>
        <v>1114970.26</v>
      </c>
      <c r="Y222" s="7">
        <f t="shared" si="280"/>
        <v>11048763.869999999</v>
      </c>
      <c r="Z222" s="7">
        <f t="shared" si="280"/>
        <v>3702127.12</v>
      </c>
      <c r="AA222" s="7">
        <f t="shared" si="280"/>
        <v>343475194.99000001</v>
      </c>
      <c r="AB222" s="7">
        <f t="shared" si="280"/>
        <v>307312298.00999999</v>
      </c>
      <c r="AC222" s="7">
        <f t="shared" si="280"/>
        <v>10825901.35</v>
      </c>
      <c r="AD222" s="7">
        <f t="shared" si="280"/>
        <v>15646054.43</v>
      </c>
      <c r="AE222" s="7">
        <f t="shared" si="280"/>
        <v>2000476.31</v>
      </c>
      <c r="AF222" s="7">
        <f t="shared" si="280"/>
        <v>3312947.87</v>
      </c>
      <c r="AG222" s="7">
        <f t="shared" si="280"/>
        <v>7668425.0599999996</v>
      </c>
      <c r="AH222" s="7">
        <f t="shared" si="280"/>
        <v>11170161.34</v>
      </c>
      <c r="AI222" s="7">
        <f t="shared" si="280"/>
        <v>5402825.4900000002</v>
      </c>
      <c r="AJ222" s="7">
        <f t="shared" si="280"/>
        <v>3332007.88</v>
      </c>
      <c r="AK222" s="7">
        <f t="shared" si="280"/>
        <v>3292038.03</v>
      </c>
      <c r="AL222" s="7">
        <f t="shared" si="280"/>
        <v>4423049.16</v>
      </c>
      <c r="AM222" s="7">
        <f t="shared" si="280"/>
        <v>5045229.92</v>
      </c>
      <c r="AN222" s="7">
        <f t="shared" si="280"/>
        <v>4638553.28</v>
      </c>
      <c r="AO222" s="7">
        <f t="shared" si="280"/>
        <v>48147346.200000003</v>
      </c>
      <c r="AP222" s="7">
        <f t="shared" si="280"/>
        <v>984402729.69000006</v>
      </c>
      <c r="AQ222" s="7">
        <f t="shared" si="280"/>
        <v>4120270.05</v>
      </c>
      <c r="AR222" s="7">
        <f t="shared" si="280"/>
        <v>688433853.17999995</v>
      </c>
      <c r="AS222" s="7">
        <f t="shared" si="280"/>
        <v>78778459.950000003</v>
      </c>
      <c r="AT222" s="7">
        <f t="shared" si="280"/>
        <v>29532279.07</v>
      </c>
      <c r="AU222" s="7">
        <f t="shared" si="280"/>
        <v>4862404.53</v>
      </c>
      <c r="AV222" s="7">
        <f t="shared" si="280"/>
        <v>4824357.09</v>
      </c>
      <c r="AW222" s="7">
        <f t="shared" si="280"/>
        <v>4301024.6399999997</v>
      </c>
      <c r="AX222" s="7">
        <f t="shared" si="280"/>
        <v>1595418.92</v>
      </c>
      <c r="AY222" s="7">
        <f t="shared" si="280"/>
        <v>5854893.2199999997</v>
      </c>
      <c r="AZ222" s="7">
        <f t="shared" si="280"/>
        <v>142279236.13999999</v>
      </c>
      <c r="BA222" s="7">
        <f t="shared" si="280"/>
        <v>99156738.260000005</v>
      </c>
      <c r="BB222" s="7">
        <f t="shared" si="280"/>
        <v>82629432.530000001</v>
      </c>
      <c r="BC222" s="7">
        <f t="shared" si="280"/>
        <v>290017276.06999999</v>
      </c>
      <c r="BD222" s="7">
        <f t="shared" si="280"/>
        <v>39172169.560000002</v>
      </c>
      <c r="BE222" s="7">
        <f t="shared" si="280"/>
        <v>14637541.310000001</v>
      </c>
      <c r="BF222" s="7">
        <f t="shared" si="280"/>
        <v>275980864.73000002</v>
      </c>
      <c r="BG222" s="7">
        <f t="shared" si="280"/>
        <v>11077675.300000001</v>
      </c>
      <c r="BH222" s="7">
        <f t="shared" si="280"/>
        <v>7394207.1500000004</v>
      </c>
      <c r="BI222" s="7">
        <f t="shared" si="280"/>
        <v>4371127.26</v>
      </c>
      <c r="BJ222" s="7">
        <f t="shared" si="280"/>
        <v>67942737.299999997</v>
      </c>
      <c r="BK222" s="7">
        <f t="shared" si="280"/>
        <v>337031737.56999999</v>
      </c>
      <c r="BL222" s="7">
        <f t="shared" si="280"/>
        <v>2103920.66</v>
      </c>
      <c r="BM222" s="7">
        <f t="shared" si="280"/>
        <v>6101835.79</v>
      </c>
      <c r="BN222" s="7">
        <f t="shared" si="280"/>
        <v>34764674.539999999</v>
      </c>
      <c r="BO222" s="7">
        <f t="shared" ref="BO222:DZ222" si="281">+BO197</f>
        <v>14500960.74</v>
      </c>
      <c r="BP222" s="7">
        <f t="shared" si="281"/>
        <v>3245170.84</v>
      </c>
      <c r="BQ222" s="7">
        <f t="shared" si="281"/>
        <v>71615226.760000005</v>
      </c>
      <c r="BR222" s="7">
        <f t="shared" si="281"/>
        <v>49095909</v>
      </c>
      <c r="BS222" s="7">
        <f t="shared" si="281"/>
        <v>13911011.199999999</v>
      </c>
      <c r="BT222" s="7">
        <f t="shared" si="281"/>
        <v>5470560.4699999997</v>
      </c>
      <c r="BU222" s="7">
        <f t="shared" si="281"/>
        <v>5904184.5199999996</v>
      </c>
      <c r="BV222" s="7">
        <f t="shared" si="281"/>
        <v>14112564.27</v>
      </c>
      <c r="BW222" s="7">
        <f t="shared" si="281"/>
        <v>22492403.800000001</v>
      </c>
      <c r="BX222" s="7">
        <f t="shared" si="281"/>
        <v>1690730.9</v>
      </c>
      <c r="BY222" s="7">
        <f t="shared" si="281"/>
        <v>5687335.75</v>
      </c>
      <c r="BZ222" s="7">
        <f t="shared" si="281"/>
        <v>3547221.34</v>
      </c>
      <c r="CA222" s="7">
        <f t="shared" si="281"/>
        <v>3037117.68</v>
      </c>
      <c r="CB222" s="7">
        <f t="shared" si="281"/>
        <v>826596674.34000003</v>
      </c>
      <c r="CC222" s="7">
        <f t="shared" si="281"/>
        <v>3385010.29</v>
      </c>
      <c r="CD222" s="7">
        <f t="shared" si="281"/>
        <v>3349339.46</v>
      </c>
      <c r="CE222" s="7">
        <f t="shared" si="281"/>
        <v>2923819.72</v>
      </c>
      <c r="CF222" s="7">
        <f t="shared" si="281"/>
        <v>2237464.5499999998</v>
      </c>
      <c r="CG222" s="7">
        <f t="shared" si="281"/>
        <v>3548579.43</v>
      </c>
      <c r="CH222" s="7">
        <f t="shared" si="281"/>
        <v>2199579.04</v>
      </c>
      <c r="CI222" s="7">
        <f t="shared" si="281"/>
        <v>8262753.5099999998</v>
      </c>
      <c r="CJ222" s="7">
        <f t="shared" si="281"/>
        <v>10881710.5</v>
      </c>
      <c r="CK222" s="7">
        <f t="shared" si="281"/>
        <v>63497014.109999999</v>
      </c>
      <c r="CL222" s="7">
        <f t="shared" si="281"/>
        <v>15208277.82</v>
      </c>
      <c r="CM222" s="7">
        <f t="shared" si="281"/>
        <v>9350409.0500000007</v>
      </c>
      <c r="CN222" s="7">
        <f t="shared" si="281"/>
        <v>350848079.12</v>
      </c>
      <c r="CO222" s="7">
        <f t="shared" si="281"/>
        <v>156813061.55000001</v>
      </c>
      <c r="CP222" s="7">
        <f t="shared" si="281"/>
        <v>11837630.9</v>
      </c>
      <c r="CQ222" s="7">
        <f t="shared" si="281"/>
        <v>9900429.8800000008</v>
      </c>
      <c r="CR222" s="7">
        <f t="shared" si="281"/>
        <v>3936624.47</v>
      </c>
      <c r="CS222" s="7">
        <f t="shared" si="281"/>
        <v>4374550.92</v>
      </c>
      <c r="CT222" s="7">
        <f t="shared" si="281"/>
        <v>2235792.25</v>
      </c>
      <c r="CU222" s="7">
        <f t="shared" si="281"/>
        <v>4498488.1900000004</v>
      </c>
      <c r="CV222" s="7">
        <f t="shared" si="281"/>
        <v>1047781.03</v>
      </c>
      <c r="CW222" s="7">
        <f t="shared" si="281"/>
        <v>3691602.55</v>
      </c>
      <c r="CX222" s="7">
        <f t="shared" si="281"/>
        <v>5824045.2599999998</v>
      </c>
      <c r="CY222" s="7">
        <f t="shared" si="281"/>
        <v>1134725.27</v>
      </c>
      <c r="CZ222" s="7">
        <f t="shared" si="281"/>
        <v>20657622.030000001</v>
      </c>
      <c r="DA222" s="7">
        <f t="shared" si="281"/>
        <v>3504893.58</v>
      </c>
      <c r="DB222" s="7">
        <f t="shared" si="281"/>
        <v>4680624.32</v>
      </c>
      <c r="DC222" s="7">
        <f t="shared" si="281"/>
        <v>3368634.3</v>
      </c>
      <c r="DD222" s="7">
        <f t="shared" si="281"/>
        <v>3169301.33</v>
      </c>
      <c r="DE222" s="7">
        <f t="shared" si="281"/>
        <v>4386124.8</v>
      </c>
      <c r="DF222" s="7">
        <f t="shared" si="281"/>
        <v>227263189.31</v>
      </c>
      <c r="DG222" s="7">
        <f t="shared" si="281"/>
        <v>2349048.2200000002</v>
      </c>
      <c r="DH222" s="7">
        <f t="shared" si="281"/>
        <v>20505367.850000001</v>
      </c>
      <c r="DI222" s="7">
        <f t="shared" si="281"/>
        <v>27239474.43</v>
      </c>
      <c r="DJ222" s="7">
        <f t="shared" si="281"/>
        <v>7832618.6600000001</v>
      </c>
      <c r="DK222" s="7">
        <f t="shared" si="281"/>
        <v>6299610.7999999998</v>
      </c>
      <c r="DL222" s="7">
        <f t="shared" si="281"/>
        <v>65070283.090000004</v>
      </c>
      <c r="DM222" s="7">
        <f t="shared" si="281"/>
        <v>4200293.87</v>
      </c>
      <c r="DN222" s="7">
        <f t="shared" si="281"/>
        <v>15775444.390000001</v>
      </c>
      <c r="DO222" s="7">
        <f t="shared" si="281"/>
        <v>37202025.890000001</v>
      </c>
      <c r="DP222" s="7">
        <f t="shared" si="281"/>
        <v>3701509.53</v>
      </c>
      <c r="DQ222" s="7">
        <f t="shared" si="281"/>
        <v>9922712.9900000002</v>
      </c>
      <c r="DR222" s="7">
        <f t="shared" si="281"/>
        <v>16007428.77</v>
      </c>
      <c r="DS222" s="7">
        <f t="shared" si="281"/>
        <v>8135706.7000000002</v>
      </c>
      <c r="DT222" s="7">
        <f t="shared" si="281"/>
        <v>3483353.9</v>
      </c>
      <c r="DU222" s="7">
        <f t="shared" si="281"/>
        <v>5083469.55</v>
      </c>
      <c r="DV222" s="7">
        <f t="shared" si="281"/>
        <v>3771574.95</v>
      </c>
      <c r="DW222" s="7">
        <f t="shared" si="281"/>
        <v>4581603.75</v>
      </c>
      <c r="DX222" s="7">
        <f t="shared" si="281"/>
        <v>3554118.06</v>
      </c>
      <c r="DY222" s="7">
        <f t="shared" si="281"/>
        <v>4901202.68</v>
      </c>
      <c r="DZ222" s="7">
        <f t="shared" si="281"/>
        <v>8970396.6600000001</v>
      </c>
      <c r="EA222" s="7">
        <f t="shared" ref="EA222:FX222" si="282">+EA197</f>
        <v>6821211.2699999996</v>
      </c>
      <c r="EB222" s="7">
        <f t="shared" si="282"/>
        <v>7077284.9100000001</v>
      </c>
      <c r="EC222" s="7">
        <f t="shared" si="282"/>
        <v>4184292.23</v>
      </c>
      <c r="ED222" s="7">
        <f t="shared" si="282"/>
        <v>22832313.359999999</v>
      </c>
      <c r="EE222" s="7">
        <f t="shared" si="282"/>
        <v>3471609.83</v>
      </c>
      <c r="EF222" s="7">
        <f t="shared" si="282"/>
        <v>16375181.73</v>
      </c>
      <c r="EG222" s="7">
        <f t="shared" si="282"/>
        <v>3877074.15</v>
      </c>
      <c r="EH222" s="7">
        <f t="shared" si="282"/>
        <v>3919653.65</v>
      </c>
      <c r="EI222" s="7">
        <f t="shared" si="282"/>
        <v>164633599.24000001</v>
      </c>
      <c r="EJ222" s="7">
        <f t="shared" si="282"/>
        <v>110733041.76000001</v>
      </c>
      <c r="EK222" s="7">
        <f t="shared" si="282"/>
        <v>8029478.96</v>
      </c>
      <c r="EL222" s="7">
        <f t="shared" si="282"/>
        <v>5753102.2699999996</v>
      </c>
      <c r="EM222" s="7">
        <f t="shared" si="282"/>
        <v>5183532.82</v>
      </c>
      <c r="EN222" s="7">
        <f t="shared" si="282"/>
        <v>11450281.57</v>
      </c>
      <c r="EO222" s="7">
        <f t="shared" si="282"/>
        <v>4506752.88</v>
      </c>
      <c r="EP222" s="7">
        <f t="shared" si="282"/>
        <v>5791686.25</v>
      </c>
      <c r="EQ222" s="7">
        <f t="shared" si="282"/>
        <v>30067448.489999998</v>
      </c>
      <c r="ER222" s="7">
        <f t="shared" si="282"/>
        <v>4943198.37</v>
      </c>
      <c r="ES222" s="7">
        <f t="shared" si="282"/>
        <v>3443830.16</v>
      </c>
      <c r="ET222" s="7">
        <f t="shared" si="282"/>
        <v>3942530.16</v>
      </c>
      <c r="EU222" s="7">
        <f t="shared" si="282"/>
        <v>7502123.8799999999</v>
      </c>
      <c r="EV222" s="7">
        <f t="shared" si="282"/>
        <v>1881351.75</v>
      </c>
      <c r="EW222" s="7">
        <f t="shared" si="282"/>
        <v>12778251.08</v>
      </c>
      <c r="EX222" s="7">
        <f t="shared" si="282"/>
        <v>3521737.61</v>
      </c>
      <c r="EY222" s="7">
        <f t="shared" si="282"/>
        <v>8659719.2300000004</v>
      </c>
      <c r="EZ222" s="7">
        <f t="shared" si="282"/>
        <v>2645590.5299999998</v>
      </c>
      <c r="FA222" s="7">
        <f t="shared" si="282"/>
        <v>41442498.100000001</v>
      </c>
      <c r="FB222" s="7">
        <f t="shared" si="282"/>
        <v>4511904.71</v>
      </c>
      <c r="FC222" s="7">
        <f t="shared" si="282"/>
        <v>21646305.079999998</v>
      </c>
      <c r="FD222" s="7">
        <f t="shared" si="282"/>
        <v>5471143.54</v>
      </c>
      <c r="FE222" s="7">
        <f t="shared" si="282"/>
        <v>1895722.29</v>
      </c>
      <c r="FF222" s="7">
        <f t="shared" si="282"/>
        <v>3613022.4</v>
      </c>
      <c r="FG222" s="7">
        <f t="shared" si="282"/>
        <v>2688029.02</v>
      </c>
      <c r="FH222" s="7">
        <f t="shared" si="282"/>
        <v>1582804.91</v>
      </c>
      <c r="FI222" s="7">
        <f t="shared" si="282"/>
        <v>19741273.91</v>
      </c>
      <c r="FJ222" s="7">
        <f t="shared" si="282"/>
        <v>22102244.109999999</v>
      </c>
      <c r="FK222" s="7">
        <f t="shared" si="282"/>
        <v>28717862.539999999</v>
      </c>
      <c r="FL222" s="7">
        <f t="shared" si="282"/>
        <v>89342025.819999993</v>
      </c>
      <c r="FM222" s="7">
        <f t="shared" si="282"/>
        <v>41854545.219999999</v>
      </c>
      <c r="FN222" s="7">
        <f t="shared" si="282"/>
        <v>254040022.22999999</v>
      </c>
      <c r="FO222" s="7">
        <f t="shared" si="282"/>
        <v>12721829.43</v>
      </c>
      <c r="FP222" s="7">
        <f t="shared" si="282"/>
        <v>25988222.539999999</v>
      </c>
      <c r="FQ222" s="7">
        <f t="shared" si="282"/>
        <v>11447810.210000001</v>
      </c>
      <c r="FR222" s="7">
        <f t="shared" si="282"/>
        <v>3274451.73</v>
      </c>
      <c r="FS222" s="7">
        <f t="shared" si="282"/>
        <v>3301421.99</v>
      </c>
      <c r="FT222" s="7">
        <f t="shared" si="282"/>
        <v>1424778.55</v>
      </c>
      <c r="FU222" s="7">
        <f t="shared" si="282"/>
        <v>10387196.029999999</v>
      </c>
      <c r="FV222" s="7">
        <f t="shared" si="282"/>
        <v>9627013.3900000006</v>
      </c>
      <c r="FW222" s="7">
        <f t="shared" si="282"/>
        <v>3161071.5</v>
      </c>
      <c r="FX222" s="7">
        <f t="shared" si="282"/>
        <v>1407672.46</v>
      </c>
      <c r="FY222" s="7"/>
      <c r="FZ222" s="7">
        <f>SUM(C222:FX222)</f>
        <v>9693006652.6300011</v>
      </c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</row>
    <row r="223" spans="1:195" x14ac:dyDescent="0.35">
      <c r="A223" s="94" t="s">
        <v>763</v>
      </c>
      <c r="B223" s="95" t="s">
        <v>736</v>
      </c>
      <c r="C223" s="7">
        <f t="shared" ref="C223:BN223" si="283">MIN(C218,C222)</f>
        <v>76349516</v>
      </c>
      <c r="D223" s="7">
        <f t="shared" si="283"/>
        <v>441470521.57999998</v>
      </c>
      <c r="E223" s="7">
        <f t="shared" si="283"/>
        <v>72757110.710000008</v>
      </c>
      <c r="F223" s="7">
        <f t="shared" si="283"/>
        <v>262229541.66</v>
      </c>
      <c r="G223" s="7">
        <f t="shared" si="283"/>
        <v>17994612.979999997</v>
      </c>
      <c r="H223" s="7">
        <f t="shared" si="283"/>
        <v>13075795.59</v>
      </c>
      <c r="I223" s="7">
        <f t="shared" si="283"/>
        <v>99047606.939999983</v>
      </c>
      <c r="J223" s="7">
        <f t="shared" si="283"/>
        <v>23582497.690000001</v>
      </c>
      <c r="K223" s="7">
        <f t="shared" si="283"/>
        <v>4249030.7700000005</v>
      </c>
      <c r="L223" s="7">
        <f t="shared" si="283"/>
        <v>26113198.800000001</v>
      </c>
      <c r="M223" s="7">
        <f t="shared" si="283"/>
        <v>13412168.33</v>
      </c>
      <c r="N223" s="7">
        <f t="shared" si="283"/>
        <v>580935484.51999998</v>
      </c>
      <c r="O223" s="7">
        <f t="shared" si="283"/>
        <v>143477593.81999999</v>
      </c>
      <c r="P223" s="7">
        <f t="shared" si="283"/>
        <v>5323465.26</v>
      </c>
      <c r="Q223" s="7">
        <f t="shared" si="283"/>
        <v>467870039.30000001</v>
      </c>
      <c r="R223" s="7">
        <f t="shared" si="283"/>
        <v>66886792.980000004</v>
      </c>
      <c r="S223" s="7">
        <f t="shared" si="283"/>
        <v>18639281.029999997</v>
      </c>
      <c r="T223" s="7">
        <f t="shared" si="283"/>
        <v>3173870</v>
      </c>
      <c r="U223" s="7">
        <f t="shared" si="283"/>
        <v>1208792.8</v>
      </c>
      <c r="V223" s="7">
        <f t="shared" si="283"/>
        <v>4085665.65</v>
      </c>
      <c r="W223" s="7">
        <f t="shared" si="283"/>
        <v>3587746.4</v>
      </c>
      <c r="X223" s="7">
        <f t="shared" si="283"/>
        <v>1114970.26</v>
      </c>
      <c r="Y223" s="7">
        <f t="shared" si="283"/>
        <v>11048763.869999999</v>
      </c>
      <c r="Z223" s="7">
        <f t="shared" si="283"/>
        <v>3702127.12</v>
      </c>
      <c r="AA223" s="7">
        <f t="shared" si="283"/>
        <v>343475194.99000001</v>
      </c>
      <c r="AB223" s="7">
        <f t="shared" si="283"/>
        <v>307259743.58999997</v>
      </c>
      <c r="AC223" s="7">
        <f t="shared" si="283"/>
        <v>10825901.35</v>
      </c>
      <c r="AD223" s="7">
        <f t="shared" si="283"/>
        <v>15646054.43</v>
      </c>
      <c r="AE223" s="7">
        <f t="shared" si="283"/>
        <v>2000476.31</v>
      </c>
      <c r="AF223" s="7">
        <f t="shared" si="283"/>
        <v>3312947.87</v>
      </c>
      <c r="AG223" s="7">
        <f t="shared" si="283"/>
        <v>7668425.0599999996</v>
      </c>
      <c r="AH223" s="7">
        <f t="shared" si="283"/>
        <v>11170161.34</v>
      </c>
      <c r="AI223" s="7">
        <f t="shared" si="283"/>
        <v>5315984.8299999991</v>
      </c>
      <c r="AJ223" s="7">
        <f t="shared" si="283"/>
        <v>3321162.94</v>
      </c>
      <c r="AK223" s="7">
        <f t="shared" si="283"/>
        <v>3292038.03</v>
      </c>
      <c r="AL223" s="7">
        <f t="shared" si="283"/>
        <v>4398791.17</v>
      </c>
      <c r="AM223" s="7">
        <f t="shared" si="283"/>
        <v>5045229.92</v>
      </c>
      <c r="AN223" s="7">
        <f t="shared" si="283"/>
        <v>4638553.28</v>
      </c>
      <c r="AO223" s="7">
        <f t="shared" si="283"/>
        <v>48147346.200000003</v>
      </c>
      <c r="AP223" s="7">
        <f t="shared" si="283"/>
        <v>983855382.49000001</v>
      </c>
      <c r="AQ223" s="7">
        <f t="shared" si="283"/>
        <v>4120270.05</v>
      </c>
      <c r="AR223" s="7">
        <f t="shared" si="283"/>
        <v>688268877.49000001</v>
      </c>
      <c r="AS223" s="7">
        <f t="shared" si="283"/>
        <v>78746064.569999993</v>
      </c>
      <c r="AT223" s="7">
        <f t="shared" si="283"/>
        <v>29527491.399999999</v>
      </c>
      <c r="AU223" s="7">
        <f t="shared" si="283"/>
        <v>4796748.9300000006</v>
      </c>
      <c r="AV223" s="7">
        <f t="shared" si="283"/>
        <v>4824357.09</v>
      </c>
      <c r="AW223" s="7">
        <f t="shared" si="283"/>
        <v>4296219.3600000003</v>
      </c>
      <c r="AX223" s="7">
        <f t="shared" si="283"/>
        <v>1595418.92</v>
      </c>
      <c r="AY223" s="7">
        <f t="shared" si="283"/>
        <v>5854893.2199999997</v>
      </c>
      <c r="AZ223" s="7">
        <f t="shared" si="283"/>
        <v>142156367.77000001</v>
      </c>
      <c r="BA223" s="7">
        <f t="shared" si="283"/>
        <v>99156738.260000005</v>
      </c>
      <c r="BB223" s="7">
        <f t="shared" si="283"/>
        <v>82441914.719999999</v>
      </c>
      <c r="BC223" s="7">
        <f t="shared" si="283"/>
        <v>290017276.06999999</v>
      </c>
      <c r="BD223" s="7">
        <f t="shared" si="283"/>
        <v>39172169.560000002</v>
      </c>
      <c r="BE223" s="7">
        <f t="shared" si="283"/>
        <v>14637541.310000001</v>
      </c>
      <c r="BF223" s="7">
        <f t="shared" si="283"/>
        <v>275980864.73000002</v>
      </c>
      <c r="BG223" s="7">
        <f t="shared" si="283"/>
        <v>11077675.300000001</v>
      </c>
      <c r="BH223" s="7">
        <f t="shared" si="283"/>
        <v>7392168.54</v>
      </c>
      <c r="BI223" s="7">
        <f t="shared" si="283"/>
        <v>4371127.26</v>
      </c>
      <c r="BJ223" s="7">
        <f t="shared" si="283"/>
        <v>67942737.299999997</v>
      </c>
      <c r="BK223" s="7">
        <f t="shared" si="283"/>
        <v>337031737.56999999</v>
      </c>
      <c r="BL223" s="7">
        <f t="shared" si="283"/>
        <v>2103920.66</v>
      </c>
      <c r="BM223" s="7">
        <f t="shared" si="283"/>
        <v>5738052.3500000006</v>
      </c>
      <c r="BN223" s="7">
        <f t="shared" si="283"/>
        <v>34764674.539999999</v>
      </c>
      <c r="BO223" s="7">
        <f t="shared" ref="BO223:DZ223" si="284">MIN(BO218,BO222)</f>
        <v>14500008.410000002</v>
      </c>
      <c r="BP223" s="7">
        <f t="shared" si="284"/>
        <v>3245170.84</v>
      </c>
      <c r="BQ223" s="7">
        <f t="shared" si="284"/>
        <v>71615226.760000005</v>
      </c>
      <c r="BR223" s="7">
        <f t="shared" si="284"/>
        <v>49095909</v>
      </c>
      <c r="BS223" s="7">
        <f t="shared" si="284"/>
        <v>13911011.199999999</v>
      </c>
      <c r="BT223" s="7">
        <f t="shared" si="284"/>
        <v>5470560.4699999997</v>
      </c>
      <c r="BU223" s="7">
        <f t="shared" si="284"/>
        <v>5849818.0499999998</v>
      </c>
      <c r="BV223" s="7">
        <f t="shared" si="284"/>
        <v>14112564.27</v>
      </c>
      <c r="BW223" s="7">
        <f t="shared" si="284"/>
        <v>22492403.800000001</v>
      </c>
      <c r="BX223" s="7">
        <f t="shared" si="284"/>
        <v>1690730.9</v>
      </c>
      <c r="BY223" s="7">
        <f t="shared" si="284"/>
        <v>5681028.0700000003</v>
      </c>
      <c r="BZ223" s="7">
        <f t="shared" si="284"/>
        <v>3547221.34</v>
      </c>
      <c r="CA223" s="7">
        <f t="shared" si="284"/>
        <v>3037117.68</v>
      </c>
      <c r="CB223" s="7">
        <f t="shared" si="284"/>
        <v>825888677.15999997</v>
      </c>
      <c r="CC223" s="7">
        <f t="shared" si="284"/>
        <v>3385010.29</v>
      </c>
      <c r="CD223" s="7">
        <f t="shared" si="284"/>
        <v>3349339.46</v>
      </c>
      <c r="CE223" s="7">
        <f t="shared" si="284"/>
        <v>2923819.72</v>
      </c>
      <c r="CF223" s="7">
        <f t="shared" si="284"/>
        <v>2237464.5499999998</v>
      </c>
      <c r="CG223" s="7">
        <f t="shared" si="284"/>
        <v>3548579.43</v>
      </c>
      <c r="CH223" s="7">
        <f t="shared" si="284"/>
        <v>2199579.04</v>
      </c>
      <c r="CI223" s="7">
        <f t="shared" si="284"/>
        <v>8262753.5099999998</v>
      </c>
      <c r="CJ223" s="7">
        <f t="shared" si="284"/>
        <v>10881710.5</v>
      </c>
      <c r="CK223" s="7">
        <f t="shared" si="284"/>
        <v>63484241.789999999</v>
      </c>
      <c r="CL223" s="7">
        <f t="shared" si="284"/>
        <v>15208277.82</v>
      </c>
      <c r="CM223" s="7">
        <f t="shared" si="284"/>
        <v>9350409.0500000007</v>
      </c>
      <c r="CN223" s="7">
        <f t="shared" si="284"/>
        <v>350848079.12</v>
      </c>
      <c r="CO223" s="7">
        <f t="shared" si="284"/>
        <v>156813061.55000001</v>
      </c>
      <c r="CP223" s="7">
        <f t="shared" si="284"/>
        <v>11837630.9</v>
      </c>
      <c r="CQ223" s="7">
        <f t="shared" si="284"/>
        <v>9900429.8800000008</v>
      </c>
      <c r="CR223" s="7">
        <f t="shared" si="284"/>
        <v>3936624.47</v>
      </c>
      <c r="CS223" s="7">
        <f t="shared" si="284"/>
        <v>4374550.92</v>
      </c>
      <c r="CT223" s="7">
        <f t="shared" si="284"/>
        <v>2235792.25</v>
      </c>
      <c r="CU223" s="7">
        <f t="shared" si="284"/>
        <v>4497037.74</v>
      </c>
      <c r="CV223" s="7">
        <f t="shared" si="284"/>
        <v>1047781.03</v>
      </c>
      <c r="CW223" s="7">
        <f t="shared" si="284"/>
        <v>3684630.47</v>
      </c>
      <c r="CX223" s="7">
        <f t="shared" si="284"/>
        <v>5814040.9699999997</v>
      </c>
      <c r="CY223" s="7">
        <f t="shared" si="284"/>
        <v>1134725.27</v>
      </c>
      <c r="CZ223" s="7">
        <f t="shared" si="284"/>
        <v>20657622.030000001</v>
      </c>
      <c r="DA223" s="7">
        <f t="shared" si="284"/>
        <v>3504893.58</v>
      </c>
      <c r="DB223" s="7">
        <f t="shared" si="284"/>
        <v>4680624.32</v>
      </c>
      <c r="DC223" s="7">
        <f t="shared" si="284"/>
        <v>3362885.21</v>
      </c>
      <c r="DD223" s="7">
        <f t="shared" si="284"/>
        <v>3169301.33</v>
      </c>
      <c r="DE223" s="7">
        <f t="shared" si="284"/>
        <v>4386124.8</v>
      </c>
      <c r="DF223" s="7">
        <f t="shared" si="284"/>
        <v>227240437.63999999</v>
      </c>
      <c r="DG223" s="7">
        <f t="shared" si="284"/>
        <v>2323573.89</v>
      </c>
      <c r="DH223" s="7">
        <f t="shared" si="284"/>
        <v>20505367.850000001</v>
      </c>
      <c r="DI223" s="7">
        <f t="shared" si="284"/>
        <v>27239474.43</v>
      </c>
      <c r="DJ223" s="7">
        <f t="shared" si="284"/>
        <v>7832618.6600000001</v>
      </c>
      <c r="DK223" s="7">
        <f t="shared" si="284"/>
        <v>6292506.5699999994</v>
      </c>
      <c r="DL223" s="7">
        <f t="shared" si="284"/>
        <v>65067754.960000001</v>
      </c>
      <c r="DM223" s="7">
        <f t="shared" si="284"/>
        <v>4200293.87</v>
      </c>
      <c r="DN223" s="7">
        <f t="shared" si="284"/>
        <v>15775444.390000001</v>
      </c>
      <c r="DO223" s="7">
        <f t="shared" si="284"/>
        <v>37186771.049999997</v>
      </c>
      <c r="DP223" s="7">
        <f t="shared" si="284"/>
        <v>3701509.53</v>
      </c>
      <c r="DQ223" s="7">
        <f t="shared" si="284"/>
        <v>9902761.9199999999</v>
      </c>
      <c r="DR223" s="7">
        <f t="shared" si="284"/>
        <v>16007428.77</v>
      </c>
      <c r="DS223" s="7">
        <f t="shared" si="284"/>
        <v>8135706.7000000002</v>
      </c>
      <c r="DT223" s="7">
        <f t="shared" si="284"/>
        <v>3483353.9</v>
      </c>
      <c r="DU223" s="7">
        <f t="shared" si="284"/>
        <v>5081016.83</v>
      </c>
      <c r="DV223" s="7">
        <f t="shared" si="284"/>
        <v>3771574.95</v>
      </c>
      <c r="DW223" s="7">
        <f t="shared" si="284"/>
        <v>4581603.75</v>
      </c>
      <c r="DX223" s="7">
        <f t="shared" si="284"/>
        <v>3554118.06</v>
      </c>
      <c r="DY223" s="7">
        <f t="shared" si="284"/>
        <v>4901202.68</v>
      </c>
      <c r="DZ223" s="7">
        <f t="shared" si="284"/>
        <v>8970396.6600000001</v>
      </c>
      <c r="EA223" s="7">
        <f t="shared" ref="EA223:FX223" si="285">MIN(EA218,EA222)</f>
        <v>6821211.2699999996</v>
      </c>
      <c r="EB223" s="7">
        <f t="shared" si="285"/>
        <v>7069160.1299999999</v>
      </c>
      <c r="EC223" s="7">
        <f t="shared" si="285"/>
        <v>4184292.23</v>
      </c>
      <c r="ED223" s="7">
        <f t="shared" si="285"/>
        <v>22832313.359999999</v>
      </c>
      <c r="EE223" s="7">
        <f t="shared" si="285"/>
        <v>3471609.83</v>
      </c>
      <c r="EF223" s="7">
        <f t="shared" si="285"/>
        <v>16375181.73</v>
      </c>
      <c r="EG223" s="7">
        <f t="shared" si="285"/>
        <v>3877074.15</v>
      </c>
      <c r="EH223" s="7">
        <f t="shared" si="285"/>
        <v>3919653.65</v>
      </c>
      <c r="EI223" s="7">
        <f t="shared" si="285"/>
        <v>164489851.91</v>
      </c>
      <c r="EJ223" s="7">
        <f t="shared" si="285"/>
        <v>110733041.76000001</v>
      </c>
      <c r="EK223" s="7">
        <f t="shared" si="285"/>
        <v>8029478.96</v>
      </c>
      <c r="EL223" s="7">
        <f t="shared" si="285"/>
        <v>5749905.0699999994</v>
      </c>
      <c r="EM223" s="7">
        <f t="shared" si="285"/>
        <v>5183532.82</v>
      </c>
      <c r="EN223" s="7">
        <f t="shared" si="285"/>
        <v>11450281.57</v>
      </c>
      <c r="EO223" s="7">
        <f t="shared" si="285"/>
        <v>4506752.88</v>
      </c>
      <c r="EP223" s="7">
        <f t="shared" si="285"/>
        <v>5791686.25</v>
      </c>
      <c r="EQ223" s="7">
        <f t="shared" si="285"/>
        <v>30050567.469999999</v>
      </c>
      <c r="ER223" s="7">
        <f t="shared" si="285"/>
        <v>4932698.54</v>
      </c>
      <c r="ES223" s="7">
        <f t="shared" si="285"/>
        <v>3408977.85</v>
      </c>
      <c r="ET223" s="7">
        <f t="shared" si="285"/>
        <v>3942530.16</v>
      </c>
      <c r="EU223" s="7">
        <f t="shared" si="285"/>
        <v>7480736.6699999999</v>
      </c>
      <c r="EV223" s="7">
        <f t="shared" si="285"/>
        <v>1830260.88</v>
      </c>
      <c r="EW223" s="7">
        <f t="shared" si="285"/>
        <v>12778251.08</v>
      </c>
      <c r="EX223" s="7">
        <f t="shared" si="285"/>
        <v>3521737.61</v>
      </c>
      <c r="EY223" s="7">
        <f t="shared" si="285"/>
        <v>8631182.8699999992</v>
      </c>
      <c r="EZ223" s="7">
        <f t="shared" si="285"/>
        <v>2645590.5299999998</v>
      </c>
      <c r="FA223" s="7">
        <f t="shared" si="285"/>
        <v>41442498.100000001</v>
      </c>
      <c r="FB223" s="7">
        <f t="shared" si="285"/>
        <v>4511904.71</v>
      </c>
      <c r="FC223" s="7">
        <f t="shared" si="285"/>
        <v>21646305.079999998</v>
      </c>
      <c r="FD223" s="7">
        <f t="shared" si="285"/>
        <v>5471143.54</v>
      </c>
      <c r="FE223" s="7">
        <f t="shared" si="285"/>
        <v>1895722.29</v>
      </c>
      <c r="FF223" s="7">
        <f t="shared" si="285"/>
        <v>3613022.4</v>
      </c>
      <c r="FG223" s="7">
        <f t="shared" si="285"/>
        <v>2688029.02</v>
      </c>
      <c r="FH223" s="7">
        <f t="shared" si="285"/>
        <v>1582804.91</v>
      </c>
      <c r="FI223" s="7">
        <f t="shared" si="285"/>
        <v>19741273.91</v>
      </c>
      <c r="FJ223" s="7">
        <f t="shared" si="285"/>
        <v>22092773.859999996</v>
      </c>
      <c r="FK223" s="7">
        <f t="shared" si="285"/>
        <v>28717862.539999999</v>
      </c>
      <c r="FL223" s="7">
        <f t="shared" si="285"/>
        <v>89342025.819999993</v>
      </c>
      <c r="FM223" s="7">
        <f t="shared" si="285"/>
        <v>41854545.219999999</v>
      </c>
      <c r="FN223" s="7">
        <f t="shared" si="285"/>
        <v>254024736.38000003</v>
      </c>
      <c r="FO223" s="7">
        <f t="shared" si="285"/>
        <v>12720261.67</v>
      </c>
      <c r="FP223" s="7">
        <f t="shared" si="285"/>
        <v>25988222.539999999</v>
      </c>
      <c r="FQ223" s="7">
        <f t="shared" si="285"/>
        <v>11447810.210000001</v>
      </c>
      <c r="FR223" s="7">
        <f t="shared" si="285"/>
        <v>3274451.73</v>
      </c>
      <c r="FS223" s="7">
        <f t="shared" si="285"/>
        <v>3301421.99</v>
      </c>
      <c r="FT223" s="7">
        <f t="shared" si="285"/>
        <v>1424778.55</v>
      </c>
      <c r="FU223" s="7">
        <f t="shared" si="285"/>
        <v>10387196.029999999</v>
      </c>
      <c r="FV223" s="7">
        <f t="shared" si="285"/>
        <v>9533446.9100000001</v>
      </c>
      <c r="FW223" s="7">
        <f t="shared" si="285"/>
        <v>3161071.5</v>
      </c>
      <c r="FX223" s="7">
        <f t="shared" si="285"/>
        <v>1406941.0599999998</v>
      </c>
      <c r="FY223" s="7"/>
      <c r="FZ223" s="7">
        <f>SUM(C223:FX223)</f>
        <v>9688312092.0400009</v>
      </c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</row>
    <row r="224" spans="1:195" x14ac:dyDescent="0.35">
      <c r="A224" s="7"/>
      <c r="B224" s="7" t="s">
        <v>764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</row>
    <row r="225" spans="1:195" x14ac:dyDescent="0.35">
      <c r="A225" s="6" t="s">
        <v>765</v>
      </c>
      <c r="B225" s="7" t="s">
        <v>766</v>
      </c>
      <c r="C225" s="7">
        <f t="shared" ref="C225:BN225" si="286">ROUND(C223/C99,2)</f>
        <v>11645.75</v>
      </c>
      <c r="D225" s="7">
        <f t="shared" si="286"/>
        <v>11258.64</v>
      </c>
      <c r="E225" s="7">
        <f t="shared" si="286"/>
        <v>12062.46</v>
      </c>
      <c r="F225" s="7">
        <f t="shared" si="286"/>
        <v>11127.78</v>
      </c>
      <c r="G225" s="7">
        <f t="shared" si="286"/>
        <v>11605.68</v>
      </c>
      <c r="H225" s="7">
        <f t="shared" si="286"/>
        <v>11758.81</v>
      </c>
      <c r="I225" s="7">
        <f t="shared" si="286"/>
        <v>11896.18</v>
      </c>
      <c r="J225" s="7">
        <f t="shared" si="286"/>
        <v>11222.28</v>
      </c>
      <c r="K225" s="7">
        <f t="shared" si="286"/>
        <v>15737.15</v>
      </c>
      <c r="L225" s="7">
        <f t="shared" si="286"/>
        <v>11909.7</v>
      </c>
      <c r="M225" s="7">
        <f t="shared" si="286"/>
        <v>13295.17</v>
      </c>
      <c r="N225" s="7">
        <f t="shared" si="286"/>
        <v>11411.23</v>
      </c>
      <c r="O225" s="7">
        <f t="shared" si="286"/>
        <v>10878.17</v>
      </c>
      <c r="P225" s="7">
        <f t="shared" si="286"/>
        <v>15341.4</v>
      </c>
      <c r="Q225" s="7">
        <f t="shared" si="286"/>
        <v>12343.13</v>
      </c>
      <c r="R225" s="7">
        <f t="shared" si="286"/>
        <v>11011.08</v>
      </c>
      <c r="S225" s="7">
        <f t="shared" si="286"/>
        <v>11603.86</v>
      </c>
      <c r="T225" s="7">
        <f t="shared" si="286"/>
        <v>19495.52</v>
      </c>
      <c r="U225" s="7">
        <f t="shared" si="286"/>
        <v>23380.91</v>
      </c>
      <c r="V225" s="7">
        <f t="shared" si="286"/>
        <v>15677.92</v>
      </c>
      <c r="W225" s="7">
        <f t="shared" si="286"/>
        <v>17174.47</v>
      </c>
      <c r="X225" s="7">
        <f t="shared" si="286"/>
        <v>22299.41</v>
      </c>
      <c r="Y225" s="7">
        <f t="shared" si="286"/>
        <v>11646.21</v>
      </c>
      <c r="Z225" s="7">
        <f t="shared" si="286"/>
        <v>16061.29</v>
      </c>
      <c r="AA225" s="7">
        <f t="shared" si="286"/>
        <v>11071.13</v>
      </c>
      <c r="AB225" s="7">
        <f t="shared" si="286"/>
        <v>11211.4</v>
      </c>
      <c r="AC225" s="7">
        <f t="shared" si="286"/>
        <v>11609.55</v>
      </c>
      <c r="AD225" s="7">
        <f t="shared" si="286"/>
        <v>11083.92</v>
      </c>
      <c r="AE225" s="7">
        <f t="shared" si="286"/>
        <v>21281.66</v>
      </c>
      <c r="AF225" s="7">
        <f t="shared" si="286"/>
        <v>19261.32</v>
      </c>
      <c r="AG225" s="7">
        <f t="shared" si="286"/>
        <v>12523.97</v>
      </c>
      <c r="AH225" s="7">
        <f t="shared" si="286"/>
        <v>11427.28</v>
      </c>
      <c r="AI225" s="7">
        <f t="shared" si="286"/>
        <v>13289.96</v>
      </c>
      <c r="AJ225" s="7">
        <f t="shared" si="286"/>
        <v>20007.009999999998</v>
      </c>
      <c r="AK225" s="7">
        <f t="shared" si="286"/>
        <v>19319.47</v>
      </c>
      <c r="AL225" s="7">
        <f t="shared" si="286"/>
        <v>15598.55</v>
      </c>
      <c r="AM225" s="7">
        <f t="shared" si="286"/>
        <v>13569.74</v>
      </c>
      <c r="AN225" s="7">
        <f t="shared" si="286"/>
        <v>14758.36</v>
      </c>
      <c r="AO225" s="7">
        <f t="shared" si="286"/>
        <v>11059.71</v>
      </c>
      <c r="AP225" s="7">
        <f t="shared" si="286"/>
        <v>11734.36</v>
      </c>
      <c r="AQ225" s="7">
        <f t="shared" si="286"/>
        <v>17326.62</v>
      </c>
      <c r="AR225" s="7">
        <f t="shared" si="286"/>
        <v>10925.2</v>
      </c>
      <c r="AS225" s="7">
        <f t="shared" si="286"/>
        <v>11899.85</v>
      </c>
      <c r="AT225" s="7">
        <f t="shared" si="286"/>
        <v>11136.57</v>
      </c>
      <c r="AU225" s="7">
        <f t="shared" si="286"/>
        <v>15701.31</v>
      </c>
      <c r="AV225" s="7">
        <f t="shared" si="286"/>
        <v>15688.97</v>
      </c>
      <c r="AW225" s="7">
        <f t="shared" si="286"/>
        <v>16795.23</v>
      </c>
      <c r="AX225" s="7">
        <f t="shared" si="286"/>
        <v>24063.63</v>
      </c>
      <c r="AY225" s="7">
        <f t="shared" si="286"/>
        <v>13798.95</v>
      </c>
      <c r="AZ225" s="7">
        <f t="shared" si="286"/>
        <v>11480.89</v>
      </c>
      <c r="BA225" s="7">
        <f t="shared" si="286"/>
        <v>10810.46</v>
      </c>
      <c r="BB225" s="7">
        <f t="shared" si="286"/>
        <v>10891.33</v>
      </c>
      <c r="BC225" s="7">
        <f t="shared" si="286"/>
        <v>11228.23</v>
      </c>
      <c r="BD225" s="7">
        <f t="shared" si="286"/>
        <v>10776.39</v>
      </c>
      <c r="BE225" s="7">
        <f t="shared" si="286"/>
        <v>11624.48</v>
      </c>
      <c r="BF225" s="7">
        <f t="shared" si="286"/>
        <v>10753.33</v>
      </c>
      <c r="BG225" s="7">
        <f t="shared" si="286"/>
        <v>12312.63</v>
      </c>
      <c r="BH225" s="7">
        <f t="shared" si="286"/>
        <v>12522.73</v>
      </c>
      <c r="BI225" s="7">
        <f t="shared" si="286"/>
        <v>17001.66</v>
      </c>
      <c r="BJ225" s="7">
        <f t="shared" si="286"/>
        <v>10778.92</v>
      </c>
      <c r="BK225" s="7">
        <f t="shared" si="286"/>
        <v>10881.15</v>
      </c>
      <c r="BL225" s="7">
        <f t="shared" si="286"/>
        <v>21757.19</v>
      </c>
      <c r="BM225" s="7">
        <f t="shared" si="286"/>
        <v>13662.03</v>
      </c>
      <c r="BN225" s="7">
        <f t="shared" si="286"/>
        <v>10855.14</v>
      </c>
      <c r="BO225" s="7">
        <f t="shared" ref="BO225:DZ225" si="287">ROUND(BO223/BO99,2)</f>
        <v>11264.77</v>
      </c>
      <c r="BP225" s="7">
        <f t="shared" si="287"/>
        <v>19134.259999999998</v>
      </c>
      <c r="BQ225" s="7">
        <f t="shared" si="287"/>
        <v>11994.64</v>
      </c>
      <c r="BR225" s="7">
        <f t="shared" si="287"/>
        <v>10911.17</v>
      </c>
      <c r="BS225" s="7">
        <f t="shared" si="287"/>
        <v>12463.95</v>
      </c>
      <c r="BT225" s="7">
        <f t="shared" si="287"/>
        <v>14150.44</v>
      </c>
      <c r="BU225" s="7">
        <f t="shared" si="287"/>
        <v>14028.34</v>
      </c>
      <c r="BV225" s="7">
        <f t="shared" si="287"/>
        <v>11449.43</v>
      </c>
      <c r="BW225" s="7">
        <f t="shared" si="287"/>
        <v>11286.27</v>
      </c>
      <c r="BX225" s="7">
        <f t="shared" si="287"/>
        <v>24432.53</v>
      </c>
      <c r="BY225" s="7">
        <f t="shared" si="287"/>
        <v>12368.88</v>
      </c>
      <c r="BZ225" s="7">
        <f t="shared" si="287"/>
        <v>17413.95</v>
      </c>
      <c r="CA225" s="7">
        <f t="shared" si="287"/>
        <v>20166.78</v>
      </c>
      <c r="CB225" s="7">
        <f t="shared" si="287"/>
        <v>11028.41</v>
      </c>
      <c r="CC225" s="7">
        <f t="shared" si="287"/>
        <v>18005.37</v>
      </c>
      <c r="CD225" s="7">
        <f t="shared" si="287"/>
        <v>15851.11</v>
      </c>
      <c r="CE225" s="7">
        <f t="shared" si="287"/>
        <v>19261</v>
      </c>
      <c r="CF225" s="7">
        <f t="shared" si="287"/>
        <v>19473.150000000001</v>
      </c>
      <c r="CG225" s="7">
        <f t="shared" si="287"/>
        <v>17610.82</v>
      </c>
      <c r="CH225" s="7">
        <f t="shared" si="287"/>
        <v>21951.89</v>
      </c>
      <c r="CI225" s="7">
        <f t="shared" si="287"/>
        <v>11846.24</v>
      </c>
      <c r="CJ225" s="7">
        <f t="shared" si="287"/>
        <v>12135.29</v>
      </c>
      <c r="CK225" s="7">
        <f t="shared" si="287"/>
        <v>11182.91</v>
      </c>
      <c r="CL225" s="7">
        <f t="shared" si="287"/>
        <v>11869.41</v>
      </c>
      <c r="CM225" s="7">
        <f t="shared" si="287"/>
        <v>12761.58</v>
      </c>
      <c r="CN225" s="7">
        <f t="shared" si="287"/>
        <v>10768.39</v>
      </c>
      <c r="CO225" s="7">
        <f t="shared" si="287"/>
        <v>10785.24</v>
      </c>
      <c r="CP225" s="7">
        <f t="shared" si="287"/>
        <v>12182.39</v>
      </c>
      <c r="CQ225" s="7">
        <f t="shared" si="287"/>
        <v>12807.8</v>
      </c>
      <c r="CR225" s="7">
        <f t="shared" si="287"/>
        <v>16880.89</v>
      </c>
      <c r="CS225" s="7">
        <f t="shared" si="287"/>
        <v>14504.48</v>
      </c>
      <c r="CT225" s="7">
        <f t="shared" si="287"/>
        <v>21539.42</v>
      </c>
      <c r="CU225" s="7">
        <f t="shared" si="287"/>
        <v>11065.55</v>
      </c>
      <c r="CV225" s="7">
        <f t="shared" si="287"/>
        <v>20955.62</v>
      </c>
      <c r="CW225" s="7">
        <f t="shared" si="287"/>
        <v>17886.560000000001</v>
      </c>
      <c r="CX225" s="7">
        <f t="shared" si="287"/>
        <v>12570.9</v>
      </c>
      <c r="CY225" s="7">
        <f t="shared" si="287"/>
        <v>22694.51</v>
      </c>
      <c r="CZ225" s="7">
        <f t="shared" si="287"/>
        <v>11206.87</v>
      </c>
      <c r="DA225" s="7">
        <f t="shared" si="287"/>
        <v>17568.39</v>
      </c>
      <c r="DB225" s="7">
        <f t="shared" si="287"/>
        <v>14604.13</v>
      </c>
      <c r="DC225" s="7">
        <f t="shared" si="287"/>
        <v>18376.419999999998</v>
      </c>
      <c r="DD225" s="7">
        <f t="shared" si="287"/>
        <v>20316.03</v>
      </c>
      <c r="DE225" s="7">
        <f t="shared" si="287"/>
        <v>14723.48</v>
      </c>
      <c r="DF225" s="7">
        <f t="shared" si="287"/>
        <v>10787.28</v>
      </c>
      <c r="DG225" s="7">
        <f t="shared" si="287"/>
        <v>22342.06</v>
      </c>
      <c r="DH225" s="7">
        <f t="shared" si="287"/>
        <v>11020.84</v>
      </c>
      <c r="DI225" s="7">
        <f t="shared" si="287"/>
        <v>10953.62</v>
      </c>
      <c r="DJ225" s="7">
        <f t="shared" si="287"/>
        <v>12248.04</v>
      </c>
      <c r="DK225" s="7">
        <f t="shared" si="287"/>
        <v>12585.01</v>
      </c>
      <c r="DL225" s="7">
        <f t="shared" si="287"/>
        <v>11362.77</v>
      </c>
      <c r="DM225" s="7">
        <f t="shared" si="287"/>
        <v>18042.5</v>
      </c>
      <c r="DN225" s="7">
        <f t="shared" si="287"/>
        <v>11951.09</v>
      </c>
      <c r="DO225" s="7">
        <f t="shared" si="287"/>
        <v>11449.13</v>
      </c>
      <c r="DP225" s="7">
        <f t="shared" si="287"/>
        <v>18666.21</v>
      </c>
      <c r="DQ225" s="7">
        <f t="shared" si="287"/>
        <v>11873.82</v>
      </c>
      <c r="DR225" s="7">
        <f t="shared" si="287"/>
        <v>11913.84</v>
      </c>
      <c r="DS225" s="7">
        <f t="shared" si="287"/>
        <v>12731.94</v>
      </c>
      <c r="DT225" s="7">
        <f t="shared" si="287"/>
        <v>19904.88</v>
      </c>
      <c r="DU225" s="7">
        <f t="shared" si="287"/>
        <v>14074.84</v>
      </c>
      <c r="DV225" s="7">
        <f t="shared" si="287"/>
        <v>17624.18</v>
      </c>
      <c r="DW225" s="7">
        <f t="shared" si="287"/>
        <v>14889.84</v>
      </c>
      <c r="DX225" s="7">
        <f t="shared" si="287"/>
        <v>21645.06</v>
      </c>
      <c r="DY225" s="7">
        <f t="shared" si="287"/>
        <v>16053.73</v>
      </c>
      <c r="DZ225" s="7">
        <f t="shared" si="287"/>
        <v>12521.49</v>
      </c>
      <c r="EA225" s="7">
        <f t="shared" ref="EA225:FX225" si="288">ROUND(EA223/EA99,2)</f>
        <v>12838.72</v>
      </c>
      <c r="EB225" s="7">
        <f t="shared" si="288"/>
        <v>12421.65</v>
      </c>
      <c r="EC225" s="7">
        <f t="shared" si="288"/>
        <v>14083.78</v>
      </c>
      <c r="ED225" s="7">
        <f t="shared" si="288"/>
        <v>14613.62</v>
      </c>
      <c r="EE225" s="7">
        <f t="shared" si="288"/>
        <v>18252.419999999998</v>
      </c>
      <c r="EF225" s="7">
        <f t="shared" si="288"/>
        <v>11657.42</v>
      </c>
      <c r="EG225" s="7">
        <f t="shared" si="288"/>
        <v>15514.5</v>
      </c>
      <c r="EH225" s="7">
        <f t="shared" si="288"/>
        <v>15805.06</v>
      </c>
      <c r="EI225" s="7">
        <f t="shared" si="288"/>
        <v>11601.03</v>
      </c>
      <c r="EJ225" s="7">
        <f t="shared" si="288"/>
        <v>10769.6</v>
      </c>
      <c r="EK225" s="7">
        <f t="shared" si="288"/>
        <v>11759.64</v>
      </c>
      <c r="EL225" s="7">
        <f t="shared" si="288"/>
        <v>12117.82</v>
      </c>
      <c r="EM225" s="7">
        <f t="shared" si="288"/>
        <v>13467.22</v>
      </c>
      <c r="EN225" s="7">
        <f t="shared" si="288"/>
        <v>11686.35</v>
      </c>
      <c r="EO225" s="7">
        <f t="shared" si="288"/>
        <v>14343.58</v>
      </c>
      <c r="EP225" s="7">
        <f t="shared" si="288"/>
        <v>13799.59</v>
      </c>
      <c r="EQ225" s="7">
        <f t="shared" si="288"/>
        <v>11301.88</v>
      </c>
      <c r="ER225" s="7">
        <f t="shared" si="288"/>
        <v>15609.81</v>
      </c>
      <c r="ES225" s="7">
        <f t="shared" si="288"/>
        <v>18792.599999999999</v>
      </c>
      <c r="ET225" s="7">
        <f t="shared" si="288"/>
        <v>20619.93</v>
      </c>
      <c r="EU225" s="7">
        <f t="shared" si="288"/>
        <v>13019.03</v>
      </c>
      <c r="EV225" s="7">
        <f t="shared" si="288"/>
        <v>23226.66</v>
      </c>
      <c r="EW225" s="7">
        <f t="shared" si="288"/>
        <v>15230.34</v>
      </c>
      <c r="EX225" s="7">
        <f t="shared" si="288"/>
        <v>20801.759999999998</v>
      </c>
      <c r="EY225" s="7">
        <f t="shared" si="288"/>
        <v>11079.82</v>
      </c>
      <c r="EZ225" s="7">
        <f t="shared" si="288"/>
        <v>20588.25</v>
      </c>
      <c r="FA225" s="7">
        <f t="shared" si="288"/>
        <v>11994.59</v>
      </c>
      <c r="FB225" s="7">
        <f t="shared" si="288"/>
        <v>15268.71</v>
      </c>
      <c r="FC225" s="7">
        <f t="shared" si="288"/>
        <v>11020.42</v>
      </c>
      <c r="FD225" s="7">
        <f t="shared" si="288"/>
        <v>13499</v>
      </c>
      <c r="FE225" s="7">
        <f t="shared" si="288"/>
        <v>22730.48</v>
      </c>
      <c r="FF225" s="7">
        <f t="shared" si="288"/>
        <v>18490.39</v>
      </c>
      <c r="FG225" s="7">
        <f t="shared" si="288"/>
        <v>21198.97</v>
      </c>
      <c r="FH225" s="7">
        <f t="shared" si="288"/>
        <v>22708.82</v>
      </c>
      <c r="FI225" s="7">
        <f t="shared" si="288"/>
        <v>11351.43</v>
      </c>
      <c r="FJ225" s="7">
        <f t="shared" si="288"/>
        <v>10867.08</v>
      </c>
      <c r="FK225" s="7">
        <f t="shared" si="288"/>
        <v>11159.07</v>
      </c>
      <c r="FL225" s="7">
        <f t="shared" si="288"/>
        <v>10771.89</v>
      </c>
      <c r="FM225" s="7">
        <f t="shared" si="288"/>
        <v>10770.6</v>
      </c>
      <c r="FN225" s="7">
        <f t="shared" si="288"/>
        <v>11450.34</v>
      </c>
      <c r="FO225" s="7">
        <f t="shared" si="288"/>
        <v>11679.61</v>
      </c>
      <c r="FP225" s="7">
        <f t="shared" si="288"/>
        <v>11398.34</v>
      </c>
      <c r="FQ225" s="7">
        <f t="shared" si="288"/>
        <v>11599.77</v>
      </c>
      <c r="FR225" s="7">
        <f t="shared" si="288"/>
        <v>19329.7</v>
      </c>
      <c r="FS225" s="7">
        <f t="shared" si="288"/>
        <v>18351.43</v>
      </c>
      <c r="FT225" s="7">
        <f t="shared" si="288"/>
        <v>24148.79</v>
      </c>
      <c r="FU225" s="7">
        <f t="shared" si="288"/>
        <v>12765.39</v>
      </c>
      <c r="FV225" s="7">
        <f t="shared" si="288"/>
        <v>12160.01</v>
      </c>
      <c r="FW225" s="7">
        <f t="shared" si="288"/>
        <v>19855.98</v>
      </c>
      <c r="FX225" s="7">
        <f t="shared" si="288"/>
        <v>24596.87</v>
      </c>
      <c r="FY225" s="7"/>
      <c r="FZ225" s="7">
        <f>FZ223/FZ99</f>
        <v>11393.856674651521</v>
      </c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</row>
    <row r="226" spans="1:195" x14ac:dyDescent="0.35">
      <c r="A226" s="7"/>
      <c r="B226" s="7" t="s">
        <v>767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>
        <f>DK223-DK212</f>
        <v>6292506.5699999994</v>
      </c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</row>
    <row r="227" spans="1:195" x14ac:dyDescent="0.35">
      <c r="A227" s="6" t="s">
        <v>594</v>
      </c>
      <c r="B227" s="7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  <c r="CE227" s="86"/>
      <c r="CF227" s="86"/>
      <c r="CG227" s="86"/>
      <c r="CH227" s="86"/>
      <c r="CI227" s="86"/>
      <c r="CJ227" s="86"/>
      <c r="CK227" s="86"/>
      <c r="CL227" s="86"/>
      <c r="CM227" s="86"/>
      <c r="CN227" s="86"/>
      <c r="CO227" s="86"/>
      <c r="CP227" s="86"/>
      <c r="CQ227" s="86"/>
      <c r="CR227" s="86"/>
      <c r="CS227" s="86"/>
      <c r="CT227" s="86"/>
      <c r="CU227" s="86"/>
      <c r="CV227" s="86"/>
      <c r="CW227" s="86"/>
      <c r="CX227" s="86"/>
      <c r="CY227" s="86"/>
      <c r="CZ227" s="86"/>
      <c r="DA227" s="86"/>
      <c r="DB227" s="86"/>
      <c r="DC227" s="86"/>
      <c r="DD227" s="86"/>
      <c r="DE227" s="86"/>
      <c r="DF227" s="86"/>
      <c r="DG227" s="86"/>
      <c r="DH227" s="86"/>
      <c r="DI227" s="86"/>
      <c r="DJ227" s="86"/>
      <c r="DK227" s="86"/>
      <c r="DL227" s="86"/>
      <c r="DM227" s="86"/>
      <c r="DN227" s="86"/>
      <c r="DO227" s="86"/>
      <c r="DP227" s="86"/>
      <c r="DQ227" s="86"/>
      <c r="DR227" s="86"/>
      <c r="DS227" s="86"/>
      <c r="DT227" s="86"/>
      <c r="DU227" s="86"/>
      <c r="DV227" s="86"/>
      <c r="DW227" s="86"/>
      <c r="DX227" s="86"/>
      <c r="DY227" s="86"/>
      <c r="DZ227" s="86"/>
      <c r="EA227" s="86"/>
      <c r="EB227" s="86"/>
      <c r="EC227" s="86"/>
      <c r="ED227" s="86"/>
      <c r="EE227" s="86"/>
      <c r="EF227" s="86"/>
      <c r="EG227" s="86"/>
      <c r="EH227" s="86"/>
      <c r="EI227" s="86"/>
      <c r="EJ227" s="86"/>
      <c r="EK227" s="86"/>
      <c r="EL227" s="86"/>
      <c r="EM227" s="86"/>
      <c r="EN227" s="86"/>
      <c r="EO227" s="86"/>
      <c r="EP227" s="86"/>
      <c r="EQ227" s="86"/>
      <c r="ER227" s="86"/>
      <c r="ES227" s="86"/>
      <c r="ET227" s="86"/>
      <c r="EU227" s="86"/>
      <c r="EV227" s="86"/>
      <c r="EW227" s="86"/>
      <c r="EX227" s="86"/>
      <c r="EY227" s="86"/>
      <c r="EZ227" s="86"/>
      <c r="FA227" s="86"/>
      <c r="FB227" s="86"/>
      <c r="FC227" s="86"/>
      <c r="FD227" s="86"/>
      <c r="FE227" s="86"/>
      <c r="FF227" s="86"/>
      <c r="FG227" s="86"/>
      <c r="FH227" s="86"/>
      <c r="FI227" s="86"/>
      <c r="FJ227" s="86"/>
      <c r="FK227" s="86"/>
      <c r="FL227" s="86"/>
      <c r="FM227" s="86"/>
      <c r="FN227" s="86"/>
      <c r="FO227" s="86"/>
      <c r="FP227" s="86"/>
      <c r="FQ227" s="86"/>
      <c r="FR227" s="86"/>
      <c r="FS227" s="86"/>
      <c r="FT227" s="86"/>
      <c r="FU227" s="86"/>
      <c r="FV227" s="86"/>
      <c r="FW227" s="86"/>
      <c r="FX227" s="86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</row>
    <row r="228" spans="1:195" ht="31" x14ac:dyDescent="0.35">
      <c r="A228" s="6" t="s">
        <v>594</v>
      </c>
      <c r="B228" s="96" t="s">
        <v>768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</row>
    <row r="229" spans="1:195" x14ac:dyDescent="0.35">
      <c r="A229" s="6" t="s">
        <v>769</v>
      </c>
      <c r="B229" s="7" t="s">
        <v>770</v>
      </c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86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</row>
    <row r="230" spans="1:195" x14ac:dyDescent="0.35">
      <c r="A230" s="7"/>
      <c r="B230" s="7" t="s">
        <v>771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>
        <f>SUM(C228:FX228)</f>
        <v>0</v>
      </c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</row>
    <row r="231" spans="1:195" x14ac:dyDescent="0.35">
      <c r="A231" s="94" t="s">
        <v>772</v>
      </c>
      <c r="B231" s="95" t="s">
        <v>773</v>
      </c>
      <c r="C231" s="7">
        <f t="shared" ref="C231:BN231" si="289">IF((AND(C$197=C$223,C$71&lt;&gt;888888888.88))=TRUE(),C218,0)</f>
        <v>78224503.629999995</v>
      </c>
      <c r="D231" s="7">
        <f t="shared" si="289"/>
        <v>0</v>
      </c>
      <c r="E231" s="7">
        <f t="shared" si="289"/>
        <v>0</v>
      </c>
      <c r="F231" s="7">
        <f t="shared" si="289"/>
        <v>262914388.75999999</v>
      </c>
      <c r="G231" s="7">
        <f t="shared" si="289"/>
        <v>0</v>
      </c>
      <c r="H231" s="7">
        <f t="shared" si="289"/>
        <v>13083631.589999998</v>
      </c>
      <c r="I231" s="7">
        <f t="shared" si="289"/>
        <v>0</v>
      </c>
      <c r="J231" s="7">
        <f t="shared" si="289"/>
        <v>23646688.869999997</v>
      </c>
      <c r="K231" s="7">
        <f t="shared" si="289"/>
        <v>0</v>
      </c>
      <c r="L231" s="7">
        <f t="shared" si="289"/>
        <v>26177048.279999997</v>
      </c>
      <c r="M231" s="7">
        <f t="shared" si="289"/>
        <v>13487551.430000002</v>
      </c>
      <c r="N231" s="7">
        <f t="shared" si="289"/>
        <v>0</v>
      </c>
      <c r="O231" s="7">
        <f t="shared" si="289"/>
        <v>0</v>
      </c>
      <c r="P231" s="7">
        <f t="shared" si="289"/>
        <v>0</v>
      </c>
      <c r="Q231" s="7">
        <f t="shared" si="289"/>
        <v>0</v>
      </c>
      <c r="R231" s="7">
        <f t="shared" si="289"/>
        <v>0</v>
      </c>
      <c r="S231" s="7">
        <f t="shared" si="289"/>
        <v>0</v>
      </c>
      <c r="T231" s="7">
        <f t="shared" si="289"/>
        <v>3180571.4699999997</v>
      </c>
      <c r="U231" s="7">
        <f t="shared" si="289"/>
        <v>1210359.06</v>
      </c>
      <c r="V231" s="7">
        <f t="shared" si="289"/>
        <v>4111253.61</v>
      </c>
      <c r="W231" s="7">
        <f t="shared" si="289"/>
        <v>3589031.04</v>
      </c>
      <c r="X231" s="7">
        <f t="shared" si="289"/>
        <v>1119109.24</v>
      </c>
      <c r="Y231" s="7">
        <f t="shared" si="289"/>
        <v>11051532.24</v>
      </c>
      <c r="Z231" s="7">
        <f t="shared" si="289"/>
        <v>3704039.66</v>
      </c>
      <c r="AA231" s="7">
        <f t="shared" si="289"/>
        <v>343861569.27999997</v>
      </c>
      <c r="AB231" s="7">
        <f t="shared" si="289"/>
        <v>0</v>
      </c>
      <c r="AC231" s="7">
        <f t="shared" si="289"/>
        <v>10840917.699999999</v>
      </c>
      <c r="AD231" s="7">
        <f t="shared" si="289"/>
        <v>15651332.27</v>
      </c>
      <c r="AE231" s="7">
        <f t="shared" si="289"/>
        <v>2002521.44</v>
      </c>
      <c r="AF231" s="7">
        <f t="shared" si="289"/>
        <v>3317701.5700000003</v>
      </c>
      <c r="AG231" s="7">
        <f t="shared" si="289"/>
        <v>7675370.4800000004</v>
      </c>
      <c r="AH231" s="7">
        <f t="shared" si="289"/>
        <v>11215024.540000001</v>
      </c>
      <c r="AI231" s="7">
        <f t="shared" si="289"/>
        <v>0</v>
      </c>
      <c r="AJ231" s="7">
        <f t="shared" si="289"/>
        <v>0</v>
      </c>
      <c r="AK231" s="7">
        <f t="shared" si="289"/>
        <v>3337264.26</v>
      </c>
      <c r="AL231" s="7">
        <f t="shared" si="289"/>
        <v>0</v>
      </c>
      <c r="AM231" s="7">
        <f t="shared" si="289"/>
        <v>5147904.09</v>
      </c>
      <c r="AN231" s="7">
        <f t="shared" si="289"/>
        <v>4702440.05</v>
      </c>
      <c r="AO231" s="7">
        <f t="shared" si="289"/>
        <v>48410200.449999996</v>
      </c>
      <c r="AP231" s="7">
        <f t="shared" si="289"/>
        <v>0</v>
      </c>
      <c r="AQ231" s="7">
        <f t="shared" si="289"/>
        <v>4139800.83</v>
      </c>
      <c r="AR231" s="7">
        <f t="shared" si="289"/>
        <v>0</v>
      </c>
      <c r="AS231" s="7">
        <f t="shared" si="289"/>
        <v>0</v>
      </c>
      <c r="AT231" s="7">
        <f t="shared" si="289"/>
        <v>0</v>
      </c>
      <c r="AU231" s="7">
        <f t="shared" si="289"/>
        <v>0</v>
      </c>
      <c r="AV231" s="7">
        <f t="shared" si="289"/>
        <v>4855763.05</v>
      </c>
      <c r="AW231" s="7">
        <f t="shared" si="289"/>
        <v>0</v>
      </c>
      <c r="AX231" s="7">
        <f t="shared" si="289"/>
        <v>1597596.48</v>
      </c>
      <c r="AY231" s="7">
        <f t="shared" si="289"/>
        <v>5861442.0000000009</v>
      </c>
      <c r="AZ231" s="7">
        <f t="shared" si="289"/>
        <v>0</v>
      </c>
      <c r="BA231" s="7">
        <f t="shared" si="289"/>
        <v>99159671.230000004</v>
      </c>
      <c r="BB231" s="7">
        <f t="shared" si="289"/>
        <v>0</v>
      </c>
      <c r="BC231" s="7">
        <f t="shared" si="289"/>
        <v>290277750.53999996</v>
      </c>
      <c r="BD231" s="7">
        <f t="shared" si="289"/>
        <v>39213112</v>
      </c>
      <c r="BE231" s="7">
        <f t="shared" si="289"/>
        <v>14653499.359999999</v>
      </c>
      <c r="BF231" s="7">
        <f t="shared" si="289"/>
        <v>276247640.07999998</v>
      </c>
      <c r="BG231" s="7">
        <f t="shared" si="289"/>
        <v>11148030.290000001</v>
      </c>
      <c r="BH231" s="7">
        <f t="shared" si="289"/>
        <v>0</v>
      </c>
      <c r="BI231" s="7">
        <f t="shared" si="289"/>
        <v>4413156.0999999996</v>
      </c>
      <c r="BJ231" s="7">
        <f t="shared" si="289"/>
        <v>67989456.120000005</v>
      </c>
      <c r="BK231" s="7">
        <f t="shared" si="289"/>
        <v>337261596.94</v>
      </c>
      <c r="BL231" s="7">
        <f t="shared" si="289"/>
        <v>2137957.75</v>
      </c>
      <c r="BM231" s="7">
        <f t="shared" si="289"/>
        <v>0</v>
      </c>
      <c r="BN231" s="7">
        <f t="shared" si="289"/>
        <v>34810530.010000005</v>
      </c>
      <c r="BO231" s="7">
        <f t="shared" ref="BO231:DZ231" si="290">IF((AND(BO$197=BO$223,BO$71&lt;&gt;888888888.88))=TRUE(),BO218,0)</f>
        <v>0</v>
      </c>
      <c r="BP231" s="7">
        <f t="shared" si="290"/>
        <v>3324608.32</v>
      </c>
      <c r="BQ231" s="7">
        <f t="shared" si="290"/>
        <v>71629211.909999996</v>
      </c>
      <c r="BR231" s="7">
        <f t="shared" si="290"/>
        <v>49101998.600000009</v>
      </c>
      <c r="BS231" s="7">
        <f t="shared" si="290"/>
        <v>13920377.970000001</v>
      </c>
      <c r="BT231" s="7">
        <f t="shared" si="290"/>
        <v>5587631.6900000004</v>
      </c>
      <c r="BU231" s="7">
        <f t="shared" si="290"/>
        <v>0</v>
      </c>
      <c r="BV231" s="7">
        <f t="shared" si="290"/>
        <v>14122440.060000001</v>
      </c>
      <c r="BW231" s="7">
        <f t="shared" si="290"/>
        <v>22501707.109999999</v>
      </c>
      <c r="BX231" s="7">
        <f t="shared" si="290"/>
        <v>1693810.78</v>
      </c>
      <c r="BY231" s="7">
        <f t="shared" si="290"/>
        <v>0</v>
      </c>
      <c r="BZ231" s="7">
        <f t="shared" si="290"/>
        <v>3570222.23</v>
      </c>
      <c r="CA231" s="7">
        <f t="shared" si="290"/>
        <v>3055462.16</v>
      </c>
      <c r="CB231" s="7">
        <f t="shared" si="290"/>
        <v>0</v>
      </c>
      <c r="CC231" s="7">
        <f t="shared" si="290"/>
        <v>3403040.55</v>
      </c>
      <c r="CD231" s="7">
        <f t="shared" si="290"/>
        <v>3375014.13</v>
      </c>
      <c r="CE231" s="7">
        <f t="shared" si="290"/>
        <v>2931667.9</v>
      </c>
      <c r="CF231" s="7">
        <f t="shared" si="290"/>
        <v>2237551.1300000004</v>
      </c>
      <c r="CG231" s="7">
        <f t="shared" si="290"/>
        <v>3560352.6599999997</v>
      </c>
      <c r="CH231" s="7">
        <f t="shared" si="290"/>
        <v>2210973.67</v>
      </c>
      <c r="CI231" s="7">
        <f t="shared" si="290"/>
        <v>8266047.3399999999</v>
      </c>
      <c r="CJ231" s="7">
        <f t="shared" si="290"/>
        <v>10924683.200000001</v>
      </c>
      <c r="CK231" s="7">
        <f t="shared" si="290"/>
        <v>0</v>
      </c>
      <c r="CL231" s="7">
        <f t="shared" si="290"/>
        <v>15214039.17</v>
      </c>
      <c r="CM231" s="7">
        <f t="shared" si="290"/>
        <v>9371670.8399999999</v>
      </c>
      <c r="CN231" s="7">
        <f t="shared" si="290"/>
        <v>351067571.12</v>
      </c>
      <c r="CO231" s="7">
        <f t="shared" si="290"/>
        <v>156823040.44</v>
      </c>
      <c r="CP231" s="7">
        <f t="shared" si="290"/>
        <v>11896320.030000001</v>
      </c>
      <c r="CQ231" s="7">
        <f t="shared" si="290"/>
        <v>9965645.2300000004</v>
      </c>
      <c r="CR231" s="7">
        <f t="shared" si="290"/>
        <v>3946928.0500000003</v>
      </c>
      <c r="CS231" s="7">
        <f t="shared" si="290"/>
        <v>4452342.58</v>
      </c>
      <c r="CT231" s="7">
        <f t="shared" si="290"/>
        <v>2241807.9600000004</v>
      </c>
      <c r="CU231" s="7">
        <f t="shared" si="290"/>
        <v>0</v>
      </c>
      <c r="CV231" s="7">
        <f t="shared" si="290"/>
        <v>1048275.01</v>
      </c>
      <c r="CW231" s="7">
        <f t="shared" si="290"/>
        <v>0</v>
      </c>
      <c r="CX231" s="7">
        <f t="shared" si="290"/>
        <v>0</v>
      </c>
      <c r="CY231" s="7">
        <f t="shared" si="290"/>
        <v>1139684.8999999999</v>
      </c>
      <c r="CZ231" s="7">
        <f t="shared" si="290"/>
        <v>20729617.379999999</v>
      </c>
      <c r="DA231" s="7">
        <f t="shared" si="290"/>
        <v>3512368.75</v>
      </c>
      <c r="DB231" s="7">
        <f t="shared" si="290"/>
        <v>4688925.2600000007</v>
      </c>
      <c r="DC231" s="7">
        <f t="shared" si="290"/>
        <v>0</v>
      </c>
      <c r="DD231" s="7">
        <f t="shared" si="290"/>
        <v>3169526.74</v>
      </c>
      <c r="DE231" s="7">
        <f t="shared" si="290"/>
        <v>4477913.34</v>
      </c>
      <c r="DF231" s="7">
        <f t="shared" si="290"/>
        <v>0</v>
      </c>
      <c r="DG231" s="7">
        <f t="shared" si="290"/>
        <v>0</v>
      </c>
      <c r="DH231" s="7">
        <f t="shared" si="290"/>
        <v>20556024.73</v>
      </c>
      <c r="DI231" s="7">
        <f t="shared" si="290"/>
        <v>27249968.359999999</v>
      </c>
      <c r="DJ231" s="7">
        <f t="shared" si="290"/>
        <v>7842824.629999999</v>
      </c>
      <c r="DK231" s="7">
        <f t="shared" si="290"/>
        <v>0</v>
      </c>
      <c r="DL231" s="7">
        <f t="shared" si="290"/>
        <v>0</v>
      </c>
      <c r="DM231" s="7">
        <f t="shared" si="290"/>
        <v>4216866.99</v>
      </c>
      <c r="DN231" s="7">
        <f t="shared" si="290"/>
        <v>15808341.449999999</v>
      </c>
      <c r="DO231" s="7">
        <f t="shared" si="290"/>
        <v>0</v>
      </c>
      <c r="DP231" s="7">
        <f t="shared" si="290"/>
        <v>3720871.08</v>
      </c>
      <c r="DQ231" s="7">
        <f t="shared" si="290"/>
        <v>0</v>
      </c>
      <c r="DR231" s="7">
        <f t="shared" si="290"/>
        <v>16016902.73</v>
      </c>
      <c r="DS231" s="7">
        <f t="shared" si="290"/>
        <v>8186166.7999999998</v>
      </c>
      <c r="DT231" s="7">
        <f t="shared" si="290"/>
        <v>3505217.6899999995</v>
      </c>
      <c r="DU231" s="7">
        <f t="shared" si="290"/>
        <v>0</v>
      </c>
      <c r="DV231" s="7">
        <f t="shared" si="290"/>
        <v>3777749.3100000005</v>
      </c>
      <c r="DW231" s="7">
        <f t="shared" si="290"/>
        <v>4603172.4800000004</v>
      </c>
      <c r="DX231" s="7">
        <f t="shared" si="290"/>
        <v>3566804.21</v>
      </c>
      <c r="DY231" s="7">
        <f t="shared" si="290"/>
        <v>4938118.9300000006</v>
      </c>
      <c r="DZ231" s="7">
        <f t="shared" si="290"/>
        <v>9005197.3300000001</v>
      </c>
      <c r="EA231" s="7">
        <f t="shared" ref="EA231:FX231" si="291">IF((AND(EA$197=EA$223,EA$71&lt;&gt;888888888.88))=TRUE(),EA218,0)</f>
        <v>6846652.5000000009</v>
      </c>
      <c r="EB231" s="7">
        <f t="shared" si="291"/>
        <v>0</v>
      </c>
      <c r="EC231" s="7">
        <f t="shared" si="291"/>
        <v>4198394.21</v>
      </c>
      <c r="ED231" s="7">
        <f t="shared" si="291"/>
        <v>22844077.91</v>
      </c>
      <c r="EE231" s="7">
        <f t="shared" si="291"/>
        <v>3488701.8000000003</v>
      </c>
      <c r="EF231" s="7">
        <f t="shared" si="291"/>
        <v>16391976.949999999</v>
      </c>
      <c r="EG231" s="7">
        <f t="shared" si="291"/>
        <v>3933008.7399999998</v>
      </c>
      <c r="EH231" s="7">
        <f t="shared" si="291"/>
        <v>3939833.04</v>
      </c>
      <c r="EI231" s="7">
        <f t="shared" si="291"/>
        <v>0</v>
      </c>
      <c r="EJ231" s="7">
        <f t="shared" si="291"/>
        <v>110802205.59999999</v>
      </c>
      <c r="EK231" s="7">
        <f t="shared" si="291"/>
        <v>8030814.5199999996</v>
      </c>
      <c r="EL231" s="7">
        <f t="shared" si="291"/>
        <v>0</v>
      </c>
      <c r="EM231" s="7">
        <f t="shared" si="291"/>
        <v>5249492.1400000006</v>
      </c>
      <c r="EN231" s="7">
        <f t="shared" si="291"/>
        <v>11489817.02</v>
      </c>
      <c r="EO231" s="7">
        <f t="shared" si="291"/>
        <v>4572900.6499999994</v>
      </c>
      <c r="EP231" s="7">
        <f t="shared" si="291"/>
        <v>5800985.3900000006</v>
      </c>
      <c r="EQ231" s="7">
        <f t="shared" si="291"/>
        <v>0</v>
      </c>
      <c r="ER231" s="7">
        <f t="shared" si="291"/>
        <v>0</v>
      </c>
      <c r="ES231" s="7">
        <f t="shared" si="291"/>
        <v>0</v>
      </c>
      <c r="ET231" s="7">
        <f t="shared" si="291"/>
        <v>3995070.5100000002</v>
      </c>
      <c r="EU231" s="7">
        <f t="shared" si="291"/>
        <v>0</v>
      </c>
      <c r="EV231" s="7">
        <f t="shared" si="291"/>
        <v>0</v>
      </c>
      <c r="EW231" s="7">
        <f t="shared" si="291"/>
        <v>12809338.690000001</v>
      </c>
      <c r="EX231" s="7">
        <f t="shared" si="291"/>
        <v>3523072.51</v>
      </c>
      <c r="EY231" s="7">
        <f t="shared" si="291"/>
        <v>0</v>
      </c>
      <c r="EZ231" s="7">
        <f t="shared" si="291"/>
        <v>2651725.0700000003</v>
      </c>
      <c r="FA231" s="7">
        <f t="shared" si="291"/>
        <v>41444895.049999997</v>
      </c>
      <c r="FB231" s="7">
        <f t="shared" si="291"/>
        <v>4592658.74</v>
      </c>
      <c r="FC231" s="7">
        <f t="shared" si="291"/>
        <v>21734500.02</v>
      </c>
      <c r="FD231" s="7">
        <f t="shared" si="291"/>
        <v>5481644.5599999996</v>
      </c>
      <c r="FE231" s="7">
        <f t="shared" si="291"/>
        <v>1903245.5399999998</v>
      </c>
      <c r="FF231" s="7">
        <f t="shared" si="291"/>
        <v>3639006.8699999996</v>
      </c>
      <c r="FG231" s="7">
        <f t="shared" si="291"/>
        <v>2691667.9</v>
      </c>
      <c r="FH231" s="7">
        <f t="shared" si="291"/>
        <v>1587641.15</v>
      </c>
      <c r="FI231" s="7">
        <f t="shared" si="291"/>
        <v>19763981.189999998</v>
      </c>
      <c r="FJ231" s="7">
        <f t="shared" si="291"/>
        <v>0</v>
      </c>
      <c r="FK231" s="7">
        <f t="shared" si="291"/>
        <v>28740069.890000001</v>
      </c>
      <c r="FL231" s="7">
        <f t="shared" si="291"/>
        <v>89478989.599999994</v>
      </c>
      <c r="FM231" s="7">
        <f t="shared" si="291"/>
        <v>41921000.399999999</v>
      </c>
      <c r="FN231" s="7">
        <f t="shared" si="291"/>
        <v>0</v>
      </c>
      <c r="FO231" s="7">
        <f t="shared" si="291"/>
        <v>0</v>
      </c>
      <c r="FP231" s="7">
        <f t="shared" si="291"/>
        <v>26018394.789999999</v>
      </c>
      <c r="FQ231" s="7">
        <f t="shared" si="291"/>
        <v>11467258.84</v>
      </c>
      <c r="FR231" s="7">
        <f t="shared" si="291"/>
        <v>3284089.5100000002</v>
      </c>
      <c r="FS231" s="7">
        <f t="shared" si="291"/>
        <v>3357705.04</v>
      </c>
      <c r="FT231" s="7">
        <f t="shared" si="291"/>
        <v>1430952.3399999999</v>
      </c>
      <c r="FU231" s="7">
        <f t="shared" si="291"/>
        <v>10413261.060000001</v>
      </c>
      <c r="FV231" s="7">
        <f t="shared" si="291"/>
        <v>0</v>
      </c>
      <c r="FW231" s="7">
        <f t="shared" si="291"/>
        <v>3207351.27</v>
      </c>
      <c r="FX231" s="7">
        <f t="shared" si="291"/>
        <v>0</v>
      </c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</row>
    <row r="232" spans="1:195" x14ac:dyDescent="0.35">
      <c r="A232" s="95"/>
      <c r="B232" s="95" t="s">
        <v>774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</row>
    <row r="233" spans="1:195" x14ac:dyDescent="0.35">
      <c r="A233" s="6" t="s">
        <v>775</v>
      </c>
      <c r="B233" s="7" t="s">
        <v>776</v>
      </c>
      <c r="C233" s="7">
        <f t="shared" ref="C233:BN233" si="292">IF(C197=C223,C197,0)</f>
        <v>76349516</v>
      </c>
      <c r="D233" s="7">
        <f t="shared" si="292"/>
        <v>0</v>
      </c>
      <c r="E233" s="7">
        <f t="shared" si="292"/>
        <v>0</v>
      </c>
      <c r="F233" s="7">
        <f t="shared" si="292"/>
        <v>262229541.66</v>
      </c>
      <c r="G233" s="7">
        <f t="shared" si="292"/>
        <v>0</v>
      </c>
      <c r="H233" s="7">
        <f t="shared" si="292"/>
        <v>13075795.59</v>
      </c>
      <c r="I233" s="7">
        <f t="shared" si="292"/>
        <v>0</v>
      </c>
      <c r="J233" s="7">
        <f t="shared" si="292"/>
        <v>23582497.690000001</v>
      </c>
      <c r="K233" s="7">
        <f t="shared" si="292"/>
        <v>0</v>
      </c>
      <c r="L233" s="7">
        <f t="shared" si="292"/>
        <v>26113198.800000001</v>
      </c>
      <c r="M233" s="7">
        <f t="shared" si="292"/>
        <v>13412168.33</v>
      </c>
      <c r="N233" s="7">
        <f t="shared" si="292"/>
        <v>0</v>
      </c>
      <c r="O233" s="7">
        <f t="shared" si="292"/>
        <v>0</v>
      </c>
      <c r="P233" s="7">
        <f t="shared" si="292"/>
        <v>0</v>
      </c>
      <c r="Q233" s="7">
        <f t="shared" si="292"/>
        <v>0</v>
      </c>
      <c r="R233" s="7">
        <f t="shared" si="292"/>
        <v>0</v>
      </c>
      <c r="S233" s="7">
        <f t="shared" si="292"/>
        <v>0</v>
      </c>
      <c r="T233" s="7">
        <f t="shared" si="292"/>
        <v>3173870</v>
      </c>
      <c r="U233" s="7">
        <f t="shared" si="292"/>
        <v>1208792.8</v>
      </c>
      <c r="V233" s="7">
        <f t="shared" si="292"/>
        <v>4085665.65</v>
      </c>
      <c r="W233" s="7">
        <f t="shared" si="292"/>
        <v>3587746.4</v>
      </c>
      <c r="X233" s="7">
        <f t="shared" si="292"/>
        <v>1114970.26</v>
      </c>
      <c r="Y233" s="7">
        <f t="shared" si="292"/>
        <v>11048763.869999999</v>
      </c>
      <c r="Z233" s="7">
        <f t="shared" si="292"/>
        <v>3702127.12</v>
      </c>
      <c r="AA233" s="7">
        <f t="shared" si="292"/>
        <v>343475194.99000001</v>
      </c>
      <c r="AB233" s="7">
        <f t="shared" si="292"/>
        <v>0</v>
      </c>
      <c r="AC233" s="7">
        <f t="shared" si="292"/>
        <v>10825901.35</v>
      </c>
      <c r="AD233" s="7">
        <f t="shared" si="292"/>
        <v>15646054.43</v>
      </c>
      <c r="AE233" s="7">
        <f t="shared" si="292"/>
        <v>2000476.31</v>
      </c>
      <c r="AF233" s="7">
        <f t="shared" si="292"/>
        <v>3312947.87</v>
      </c>
      <c r="AG233" s="7">
        <f t="shared" si="292"/>
        <v>7668425.0599999996</v>
      </c>
      <c r="AH233" s="7">
        <f t="shared" si="292"/>
        <v>11170161.34</v>
      </c>
      <c r="AI233" s="7">
        <f t="shared" si="292"/>
        <v>0</v>
      </c>
      <c r="AJ233" s="7">
        <f t="shared" si="292"/>
        <v>0</v>
      </c>
      <c r="AK233" s="7">
        <f t="shared" si="292"/>
        <v>3292038.03</v>
      </c>
      <c r="AL233" s="7">
        <f t="shared" si="292"/>
        <v>0</v>
      </c>
      <c r="AM233" s="7">
        <f t="shared" si="292"/>
        <v>5045229.92</v>
      </c>
      <c r="AN233" s="7">
        <f t="shared" si="292"/>
        <v>4638553.28</v>
      </c>
      <c r="AO233" s="7">
        <f t="shared" si="292"/>
        <v>48147346.200000003</v>
      </c>
      <c r="AP233" s="7">
        <f t="shared" si="292"/>
        <v>0</v>
      </c>
      <c r="AQ233" s="7">
        <f t="shared" si="292"/>
        <v>4120270.05</v>
      </c>
      <c r="AR233" s="7">
        <f t="shared" si="292"/>
        <v>0</v>
      </c>
      <c r="AS233" s="7">
        <f t="shared" si="292"/>
        <v>0</v>
      </c>
      <c r="AT233" s="7">
        <f t="shared" si="292"/>
        <v>0</v>
      </c>
      <c r="AU233" s="7">
        <f t="shared" si="292"/>
        <v>0</v>
      </c>
      <c r="AV233" s="7">
        <f t="shared" si="292"/>
        <v>4824357.09</v>
      </c>
      <c r="AW233" s="7">
        <f t="shared" si="292"/>
        <v>0</v>
      </c>
      <c r="AX233" s="7">
        <f t="shared" si="292"/>
        <v>1595418.92</v>
      </c>
      <c r="AY233" s="7">
        <f t="shared" si="292"/>
        <v>5854893.2199999997</v>
      </c>
      <c r="AZ233" s="7">
        <f t="shared" si="292"/>
        <v>0</v>
      </c>
      <c r="BA233" s="7">
        <f t="shared" si="292"/>
        <v>99156738.260000005</v>
      </c>
      <c r="BB233" s="7">
        <f t="shared" si="292"/>
        <v>0</v>
      </c>
      <c r="BC233" s="7">
        <f t="shared" si="292"/>
        <v>290017276.06999999</v>
      </c>
      <c r="BD233" s="7">
        <f t="shared" si="292"/>
        <v>39172169.560000002</v>
      </c>
      <c r="BE233" s="7">
        <f t="shared" si="292"/>
        <v>14637541.310000001</v>
      </c>
      <c r="BF233" s="7">
        <f t="shared" si="292"/>
        <v>275980864.73000002</v>
      </c>
      <c r="BG233" s="7">
        <f t="shared" si="292"/>
        <v>11077675.300000001</v>
      </c>
      <c r="BH233" s="7">
        <f t="shared" si="292"/>
        <v>0</v>
      </c>
      <c r="BI233" s="7">
        <f t="shared" si="292"/>
        <v>4371127.26</v>
      </c>
      <c r="BJ233" s="7">
        <f t="shared" si="292"/>
        <v>67942737.299999997</v>
      </c>
      <c r="BK233" s="7">
        <f t="shared" si="292"/>
        <v>337031737.56999999</v>
      </c>
      <c r="BL233" s="7">
        <f t="shared" si="292"/>
        <v>2103920.66</v>
      </c>
      <c r="BM233" s="7">
        <f t="shared" si="292"/>
        <v>0</v>
      </c>
      <c r="BN233" s="7">
        <f t="shared" si="292"/>
        <v>34764674.539999999</v>
      </c>
      <c r="BO233" s="7">
        <f t="shared" ref="BO233:DZ233" si="293">IF(BO197=BO223,BO197,0)</f>
        <v>0</v>
      </c>
      <c r="BP233" s="7">
        <f t="shared" si="293"/>
        <v>3245170.84</v>
      </c>
      <c r="BQ233" s="7">
        <f t="shared" si="293"/>
        <v>71615226.760000005</v>
      </c>
      <c r="BR233" s="7">
        <f t="shared" si="293"/>
        <v>49095909</v>
      </c>
      <c r="BS233" s="7">
        <f t="shared" si="293"/>
        <v>13911011.199999999</v>
      </c>
      <c r="BT233" s="7">
        <f t="shared" si="293"/>
        <v>5470560.4699999997</v>
      </c>
      <c r="BU233" s="7">
        <f t="shared" si="293"/>
        <v>0</v>
      </c>
      <c r="BV233" s="7">
        <f t="shared" si="293"/>
        <v>14112564.27</v>
      </c>
      <c r="BW233" s="7">
        <f t="shared" si="293"/>
        <v>22492403.800000001</v>
      </c>
      <c r="BX233" s="7">
        <f t="shared" si="293"/>
        <v>1690730.9</v>
      </c>
      <c r="BY233" s="7">
        <f t="shared" si="293"/>
        <v>0</v>
      </c>
      <c r="BZ233" s="7">
        <f t="shared" si="293"/>
        <v>3547221.34</v>
      </c>
      <c r="CA233" s="7">
        <f t="shared" si="293"/>
        <v>3037117.68</v>
      </c>
      <c r="CB233" s="7">
        <f t="shared" si="293"/>
        <v>0</v>
      </c>
      <c r="CC233" s="7">
        <f t="shared" si="293"/>
        <v>3385010.29</v>
      </c>
      <c r="CD233" s="7">
        <f t="shared" si="293"/>
        <v>3349339.46</v>
      </c>
      <c r="CE233" s="7">
        <f t="shared" si="293"/>
        <v>2923819.72</v>
      </c>
      <c r="CF233" s="7">
        <f t="shared" si="293"/>
        <v>2237464.5499999998</v>
      </c>
      <c r="CG233" s="7">
        <f t="shared" si="293"/>
        <v>3548579.43</v>
      </c>
      <c r="CH233" s="7">
        <f t="shared" si="293"/>
        <v>2199579.04</v>
      </c>
      <c r="CI233" s="7">
        <f t="shared" si="293"/>
        <v>8262753.5099999998</v>
      </c>
      <c r="CJ233" s="7">
        <f t="shared" si="293"/>
        <v>10881710.5</v>
      </c>
      <c r="CK233" s="7">
        <f t="shared" si="293"/>
        <v>0</v>
      </c>
      <c r="CL233" s="7">
        <f t="shared" si="293"/>
        <v>15208277.82</v>
      </c>
      <c r="CM233" s="7">
        <f t="shared" si="293"/>
        <v>9350409.0500000007</v>
      </c>
      <c r="CN233" s="7">
        <f t="shared" si="293"/>
        <v>350848079.12</v>
      </c>
      <c r="CO233" s="7">
        <f t="shared" si="293"/>
        <v>156813061.55000001</v>
      </c>
      <c r="CP233" s="7">
        <f t="shared" si="293"/>
        <v>11837630.9</v>
      </c>
      <c r="CQ233" s="7">
        <f t="shared" si="293"/>
        <v>9900429.8800000008</v>
      </c>
      <c r="CR233" s="7">
        <f t="shared" si="293"/>
        <v>3936624.47</v>
      </c>
      <c r="CS233" s="7">
        <f t="shared" si="293"/>
        <v>4374550.92</v>
      </c>
      <c r="CT233" s="7">
        <f t="shared" si="293"/>
        <v>2235792.25</v>
      </c>
      <c r="CU233" s="7">
        <f t="shared" si="293"/>
        <v>0</v>
      </c>
      <c r="CV233" s="7">
        <f t="shared" si="293"/>
        <v>1047781.03</v>
      </c>
      <c r="CW233" s="7">
        <f t="shared" si="293"/>
        <v>0</v>
      </c>
      <c r="CX233" s="7">
        <f t="shared" si="293"/>
        <v>0</v>
      </c>
      <c r="CY233" s="7">
        <f t="shared" si="293"/>
        <v>1134725.27</v>
      </c>
      <c r="CZ233" s="7">
        <f t="shared" si="293"/>
        <v>20657622.030000001</v>
      </c>
      <c r="DA233" s="7">
        <f t="shared" si="293"/>
        <v>3504893.58</v>
      </c>
      <c r="DB233" s="7">
        <f t="shared" si="293"/>
        <v>4680624.32</v>
      </c>
      <c r="DC233" s="7">
        <f t="shared" si="293"/>
        <v>0</v>
      </c>
      <c r="DD233" s="7">
        <f t="shared" si="293"/>
        <v>3169301.33</v>
      </c>
      <c r="DE233" s="7">
        <f t="shared" si="293"/>
        <v>4386124.8</v>
      </c>
      <c r="DF233" s="7">
        <f t="shared" si="293"/>
        <v>0</v>
      </c>
      <c r="DG233" s="7">
        <f t="shared" si="293"/>
        <v>0</v>
      </c>
      <c r="DH233" s="7">
        <f t="shared" si="293"/>
        <v>20505367.850000001</v>
      </c>
      <c r="DI233" s="7">
        <f t="shared" si="293"/>
        <v>27239474.43</v>
      </c>
      <c r="DJ233" s="7">
        <f t="shared" si="293"/>
        <v>7832618.6600000001</v>
      </c>
      <c r="DK233" s="7">
        <f t="shared" si="293"/>
        <v>0</v>
      </c>
      <c r="DL233" s="7">
        <f t="shared" si="293"/>
        <v>0</v>
      </c>
      <c r="DM233" s="7">
        <f t="shared" si="293"/>
        <v>4200293.87</v>
      </c>
      <c r="DN233" s="7">
        <f t="shared" si="293"/>
        <v>15775444.390000001</v>
      </c>
      <c r="DO233" s="7">
        <f t="shared" si="293"/>
        <v>0</v>
      </c>
      <c r="DP233" s="7">
        <f t="shared" si="293"/>
        <v>3701509.53</v>
      </c>
      <c r="DQ233" s="7">
        <f t="shared" si="293"/>
        <v>0</v>
      </c>
      <c r="DR233" s="7">
        <f t="shared" si="293"/>
        <v>16007428.77</v>
      </c>
      <c r="DS233" s="7">
        <f t="shared" si="293"/>
        <v>8135706.7000000002</v>
      </c>
      <c r="DT233" s="7">
        <f t="shared" si="293"/>
        <v>3483353.9</v>
      </c>
      <c r="DU233" s="7">
        <f t="shared" si="293"/>
        <v>0</v>
      </c>
      <c r="DV233" s="7">
        <f t="shared" si="293"/>
        <v>3771574.95</v>
      </c>
      <c r="DW233" s="7">
        <f t="shared" si="293"/>
        <v>4581603.75</v>
      </c>
      <c r="DX233" s="7">
        <f t="shared" si="293"/>
        <v>3554118.06</v>
      </c>
      <c r="DY233" s="7">
        <f t="shared" si="293"/>
        <v>4901202.68</v>
      </c>
      <c r="DZ233" s="7">
        <f t="shared" si="293"/>
        <v>8970396.6600000001</v>
      </c>
      <c r="EA233" s="7">
        <f t="shared" ref="EA233:FX233" si="294">IF(EA197=EA223,EA197,0)</f>
        <v>6821211.2699999996</v>
      </c>
      <c r="EB233" s="7">
        <f t="shared" si="294"/>
        <v>0</v>
      </c>
      <c r="EC233" s="7">
        <f t="shared" si="294"/>
        <v>4184292.23</v>
      </c>
      <c r="ED233" s="7">
        <f t="shared" si="294"/>
        <v>22832313.359999999</v>
      </c>
      <c r="EE233" s="7">
        <f t="shared" si="294"/>
        <v>3471609.83</v>
      </c>
      <c r="EF233" s="7">
        <f t="shared" si="294"/>
        <v>16375181.73</v>
      </c>
      <c r="EG233" s="7">
        <f t="shared" si="294"/>
        <v>3877074.15</v>
      </c>
      <c r="EH233" s="7">
        <f t="shared" si="294"/>
        <v>3919653.65</v>
      </c>
      <c r="EI233" s="7">
        <f t="shared" si="294"/>
        <v>0</v>
      </c>
      <c r="EJ233" s="7">
        <f t="shared" si="294"/>
        <v>110733041.76000001</v>
      </c>
      <c r="EK233" s="7">
        <f t="shared" si="294"/>
        <v>8029478.96</v>
      </c>
      <c r="EL233" s="7">
        <f t="shared" si="294"/>
        <v>0</v>
      </c>
      <c r="EM233" s="7">
        <f t="shared" si="294"/>
        <v>5183532.82</v>
      </c>
      <c r="EN233" s="7">
        <f t="shared" si="294"/>
        <v>11450281.57</v>
      </c>
      <c r="EO233" s="7">
        <f t="shared" si="294"/>
        <v>4506752.88</v>
      </c>
      <c r="EP233" s="7">
        <f t="shared" si="294"/>
        <v>5791686.25</v>
      </c>
      <c r="EQ233" s="7">
        <f t="shared" si="294"/>
        <v>0</v>
      </c>
      <c r="ER233" s="7">
        <f t="shared" si="294"/>
        <v>0</v>
      </c>
      <c r="ES233" s="7">
        <f t="shared" si="294"/>
        <v>0</v>
      </c>
      <c r="ET233" s="7">
        <f t="shared" si="294"/>
        <v>3942530.16</v>
      </c>
      <c r="EU233" s="7">
        <f t="shared" si="294"/>
        <v>0</v>
      </c>
      <c r="EV233" s="7">
        <f t="shared" si="294"/>
        <v>0</v>
      </c>
      <c r="EW233" s="7">
        <f t="shared" si="294"/>
        <v>12778251.08</v>
      </c>
      <c r="EX233" s="7">
        <f t="shared" si="294"/>
        <v>3521737.61</v>
      </c>
      <c r="EY233" s="7">
        <f t="shared" si="294"/>
        <v>0</v>
      </c>
      <c r="EZ233" s="7">
        <f t="shared" si="294"/>
        <v>2645590.5299999998</v>
      </c>
      <c r="FA233" s="7">
        <f t="shared" si="294"/>
        <v>41442498.100000001</v>
      </c>
      <c r="FB233" s="7">
        <f t="shared" si="294"/>
        <v>4511904.71</v>
      </c>
      <c r="FC233" s="7">
        <f t="shared" si="294"/>
        <v>21646305.079999998</v>
      </c>
      <c r="FD233" s="7">
        <f t="shared" si="294"/>
        <v>5471143.54</v>
      </c>
      <c r="FE233" s="7">
        <f t="shared" si="294"/>
        <v>1895722.29</v>
      </c>
      <c r="FF233" s="7">
        <f t="shared" si="294"/>
        <v>3613022.4</v>
      </c>
      <c r="FG233" s="7">
        <f t="shared" si="294"/>
        <v>2688029.02</v>
      </c>
      <c r="FH233" s="7">
        <f t="shared" si="294"/>
        <v>1582804.91</v>
      </c>
      <c r="FI233" s="7">
        <f t="shared" si="294"/>
        <v>19741273.91</v>
      </c>
      <c r="FJ233" s="7">
        <f t="shared" si="294"/>
        <v>0</v>
      </c>
      <c r="FK233" s="7">
        <f t="shared" si="294"/>
        <v>28717862.539999999</v>
      </c>
      <c r="FL233" s="7">
        <f t="shared" si="294"/>
        <v>89342025.819999993</v>
      </c>
      <c r="FM233" s="7">
        <f t="shared" si="294"/>
        <v>41854545.219999999</v>
      </c>
      <c r="FN233" s="7">
        <f t="shared" si="294"/>
        <v>0</v>
      </c>
      <c r="FO233" s="7">
        <f t="shared" si="294"/>
        <v>0</v>
      </c>
      <c r="FP233" s="7">
        <f t="shared" si="294"/>
        <v>25988222.539999999</v>
      </c>
      <c r="FQ233" s="7">
        <f t="shared" si="294"/>
        <v>11447810.210000001</v>
      </c>
      <c r="FR233" s="7">
        <f t="shared" si="294"/>
        <v>3274451.73</v>
      </c>
      <c r="FS233" s="7">
        <f t="shared" si="294"/>
        <v>3301421.99</v>
      </c>
      <c r="FT233" s="7">
        <f t="shared" si="294"/>
        <v>1424778.55</v>
      </c>
      <c r="FU233" s="7">
        <f t="shared" si="294"/>
        <v>10387196.029999999</v>
      </c>
      <c r="FV233" s="7">
        <f t="shared" si="294"/>
        <v>0</v>
      </c>
      <c r="FW233" s="7">
        <f t="shared" si="294"/>
        <v>3161071.5</v>
      </c>
      <c r="FX233" s="7">
        <f t="shared" si="294"/>
        <v>0</v>
      </c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</row>
    <row r="234" spans="1:195" x14ac:dyDescent="0.35">
      <c r="A234" s="6" t="s">
        <v>777</v>
      </c>
      <c r="B234" s="7" t="s">
        <v>778</v>
      </c>
      <c r="C234" s="7">
        <f t="shared" ref="C234:BN234" si="295">IF(C197=C223,C66,0)</f>
        <v>999999999</v>
      </c>
      <c r="D234" s="7">
        <f t="shared" si="295"/>
        <v>0</v>
      </c>
      <c r="E234" s="7">
        <f t="shared" si="295"/>
        <v>0</v>
      </c>
      <c r="F234" s="7">
        <f t="shared" si="295"/>
        <v>999999999</v>
      </c>
      <c r="G234" s="7">
        <f t="shared" si="295"/>
        <v>0</v>
      </c>
      <c r="H234" s="7">
        <f t="shared" si="295"/>
        <v>999999999</v>
      </c>
      <c r="I234" s="7">
        <f t="shared" si="295"/>
        <v>0</v>
      </c>
      <c r="J234" s="7">
        <f t="shared" si="295"/>
        <v>999999999</v>
      </c>
      <c r="K234" s="7">
        <f t="shared" si="295"/>
        <v>0</v>
      </c>
      <c r="L234" s="7">
        <f t="shared" si="295"/>
        <v>999999999</v>
      </c>
      <c r="M234" s="7">
        <f t="shared" si="295"/>
        <v>999999999</v>
      </c>
      <c r="N234" s="7">
        <f t="shared" si="295"/>
        <v>0</v>
      </c>
      <c r="O234" s="7">
        <f t="shared" si="295"/>
        <v>0</v>
      </c>
      <c r="P234" s="7">
        <f t="shared" si="295"/>
        <v>0</v>
      </c>
      <c r="Q234" s="7">
        <f t="shared" si="295"/>
        <v>0</v>
      </c>
      <c r="R234" s="7">
        <f t="shared" si="295"/>
        <v>0</v>
      </c>
      <c r="S234" s="7">
        <f t="shared" si="295"/>
        <v>0</v>
      </c>
      <c r="T234" s="7">
        <f t="shared" si="295"/>
        <v>999999999</v>
      </c>
      <c r="U234" s="7">
        <f t="shared" si="295"/>
        <v>999999999</v>
      </c>
      <c r="V234" s="7">
        <f t="shared" si="295"/>
        <v>999999999</v>
      </c>
      <c r="W234" s="7">
        <f t="shared" si="295"/>
        <v>999999999</v>
      </c>
      <c r="X234" s="7">
        <f t="shared" si="295"/>
        <v>999999999</v>
      </c>
      <c r="Y234" s="7">
        <f t="shared" si="295"/>
        <v>999999999</v>
      </c>
      <c r="Z234" s="7">
        <f t="shared" si="295"/>
        <v>999999999</v>
      </c>
      <c r="AA234" s="7">
        <f t="shared" si="295"/>
        <v>999999999</v>
      </c>
      <c r="AB234" s="7">
        <f t="shared" si="295"/>
        <v>0</v>
      </c>
      <c r="AC234" s="7">
        <f t="shared" si="295"/>
        <v>999999999</v>
      </c>
      <c r="AD234" s="7">
        <f t="shared" si="295"/>
        <v>999999999</v>
      </c>
      <c r="AE234" s="7">
        <f t="shared" si="295"/>
        <v>999999999</v>
      </c>
      <c r="AF234" s="7">
        <f t="shared" si="295"/>
        <v>999999999</v>
      </c>
      <c r="AG234" s="7">
        <f t="shared" si="295"/>
        <v>999999999</v>
      </c>
      <c r="AH234" s="7">
        <f t="shared" si="295"/>
        <v>999999999</v>
      </c>
      <c r="AI234" s="7">
        <f t="shared" si="295"/>
        <v>0</v>
      </c>
      <c r="AJ234" s="7">
        <f t="shared" si="295"/>
        <v>0</v>
      </c>
      <c r="AK234" s="7">
        <f t="shared" si="295"/>
        <v>999999999</v>
      </c>
      <c r="AL234" s="7">
        <f t="shared" si="295"/>
        <v>0</v>
      </c>
      <c r="AM234" s="7">
        <f t="shared" si="295"/>
        <v>999999999</v>
      </c>
      <c r="AN234" s="7">
        <f t="shared" si="295"/>
        <v>999999999</v>
      </c>
      <c r="AO234" s="7">
        <f t="shared" si="295"/>
        <v>999999999</v>
      </c>
      <c r="AP234" s="7">
        <f t="shared" si="295"/>
        <v>0</v>
      </c>
      <c r="AQ234" s="7">
        <f t="shared" si="295"/>
        <v>999999999</v>
      </c>
      <c r="AR234" s="7">
        <f t="shared" si="295"/>
        <v>0</v>
      </c>
      <c r="AS234" s="7">
        <f t="shared" si="295"/>
        <v>0</v>
      </c>
      <c r="AT234" s="7">
        <f t="shared" si="295"/>
        <v>0</v>
      </c>
      <c r="AU234" s="7">
        <f t="shared" si="295"/>
        <v>0</v>
      </c>
      <c r="AV234" s="7">
        <f t="shared" si="295"/>
        <v>999999999</v>
      </c>
      <c r="AW234" s="7">
        <f t="shared" si="295"/>
        <v>0</v>
      </c>
      <c r="AX234" s="7">
        <f t="shared" si="295"/>
        <v>999999999</v>
      </c>
      <c r="AY234" s="7">
        <f t="shared" si="295"/>
        <v>999999999</v>
      </c>
      <c r="AZ234" s="7">
        <f t="shared" si="295"/>
        <v>0</v>
      </c>
      <c r="BA234" s="7">
        <f t="shared" si="295"/>
        <v>999999999</v>
      </c>
      <c r="BB234" s="7">
        <f t="shared" si="295"/>
        <v>0</v>
      </c>
      <c r="BC234" s="7">
        <f t="shared" si="295"/>
        <v>999999999</v>
      </c>
      <c r="BD234" s="7">
        <f t="shared" si="295"/>
        <v>999999999</v>
      </c>
      <c r="BE234" s="7">
        <f t="shared" si="295"/>
        <v>999999999</v>
      </c>
      <c r="BF234" s="7">
        <f t="shared" si="295"/>
        <v>999999999</v>
      </c>
      <c r="BG234" s="7">
        <f t="shared" si="295"/>
        <v>999999999</v>
      </c>
      <c r="BH234" s="7">
        <f t="shared" si="295"/>
        <v>0</v>
      </c>
      <c r="BI234" s="7">
        <f t="shared" si="295"/>
        <v>999999999</v>
      </c>
      <c r="BJ234" s="7">
        <f t="shared" si="295"/>
        <v>999999999</v>
      </c>
      <c r="BK234" s="7">
        <f t="shared" si="295"/>
        <v>999999999</v>
      </c>
      <c r="BL234" s="7">
        <f t="shared" si="295"/>
        <v>999999999</v>
      </c>
      <c r="BM234" s="7">
        <f t="shared" si="295"/>
        <v>0</v>
      </c>
      <c r="BN234" s="7">
        <f t="shared" si="295"/>
        <v>999999999</v>
      </c>
      <c r="BO234" s="7">
        <f t="shared" ref="BO234:DZ234" si="296">IF(BO197=BO223,BO66,0)</f>
        <v>0</v>
      </c>
      <c r="BP234" s="7">
        <f t="shared" si="296"/>
        <v>999999999</v>
      </c>
      <c r="BQ234" s="7">
        <f t="shared" si="296"/>
        <v>999999999</v>
      </c>
      <c r="BR234" s="7">
        <f t="shared" si="296"/>
        <v>999999999</v>
      </c>
      <c r="BS234" s="7">
        <f t="shared" si="296"/>
        <v>999999999</v>
      </c>
      <c r="BT234" s="7">
        <f t="shared" si="296"/>
        <v>999999999</v>
      </c>
      <c r="BU234" s="7">
        <f t="shared" si="296"/>
        <v>0</v>
      </c>
      <c r="BV234" s="7">
        <f t="shared" si="296"/>
        <v>999999999</v>
      </c>
      <c r="BW234" s="7">
        <f t="shared" si="296"/>
        <v>999999999</v>
      </c>
      <c r="BX234" s="7">
        <f t="shared" si="296"/>
        <v>999999999</v>
      </c>
      <c r="BY234" s="7">
        <f t="shared" si="296"/>
        <v>0</v>
      </c>
      <c r="BZ234" s="7">
        <f t="shared" si="296"/>
        <v>999999999</v>
      </c>
      <c r="CA234" s="7">
        <f t="shared" si="296"/>
        <v>999999999</v>
      </c>
      <c r="CB234" s="7">
        <f t="shared" si="296"/>
        <v>0</v>
      </c>
      <c r="CC234" s="7">
        <f t="shared" si="296"/>
        <v>999999999</v>
      </c>
      <c r="CD234" s="7">
        <f t="shared" si="296"/>
        <v>999999999</v>
      </c>
      <c r="CE234" s="7">
        <f t="shared" si="296"/>
        <v>999999999</v>
      </c>
      <c r="CF234" s="7">
        <f t="shared" si="296"/>
        <v>999999999</v>
      </c>
      <c r="CG234" s="7">
        <f t="shared" si="296"/>
        <v>999999999</v>
      </c>
      <c r="CH234" s="7">
        <f t="shared" si="296"/>
        <v>999999999</v>
      </c>
      <c r="CI234" s="7">
        <f t="shared" si="296"/>
        <v>999999999</v>
      </c>
      <c r="CJ234" s="7">
        <f t="shared" si="296"/>
        <v>999999999</v>
      </c>
      <c r="CK234" s="7">
        <f t="shared" si="296"/>
        <v>0</v>
      </c>
      <c r="CL234" s="7">
        <f t="shared" si="296"/>
        <v>999999999</v>
      </c>
      <c r="CM234" s="7">
        <f t="shared" si="296"/>
        <v>999999999</v>
      </c>
      <c r="CN234" s="7">
        <f t="shared" si="296"/>
        <v>999999999</v>
      </c>
      <c r="CO234" s="7">
        <f t="shared" si="296"/>
        <v>999999999</v>
      </c>
      <c r="CP234" s="7">
        <f t="shared" si="296"/>
        <v>999999999</v>
      </c>
      <c r="CQ234" s="7">
        <f t="shared" si="296"/>
        <v>999999999</v>
      </c>
      <c r="CR234" s="7">
        <f t="shared" si="296"/>
        <v>999999999</v>
      </c>
      <c r="CS234" s="7">
        <f t="shared" si="296"/>
        <v>999999999</v>
      </c>
      <c r="CT234" s="7">
        <f t="shared" si="296"/>
        <v>999999999</v>
      </c>
      <c r="CU234" s="7">
        <f t="shared" si="296"/>
        <v>0</v>
      </c>
      <c r="CV234" s="7">
        <f t="shared" si="296"/>
        <v>999999999</v>
      </c>
      <c r="CW234" s="7">
        <f t="shared" si="296"/>
        <v>0</v>
      </c>
      <c r="CX234" s="7">
        <f t="shared" si="296"/>
        <v>0</v>
      </c>
      <c r="CY234" s="7">
        <f t="shared" si="296"/>
        <v>999999999</v>
      </c>
      <c r="CZ234" s="7">
        <f t="shared" si="296"/>
        <v>999999999</v>
      </c>
      <c r="DA234" s="7">
        <f t="shared" si="296"/>
        <v>999999999</v>
      </c>
      <c r="DB234" s="7">
        <f t="shared" si="296"/>
        <v>999999999</v>
      </c>
      <c r="DC234" s="7">
        <f t="shared" si="296"/>
        <v>0</v>
      </c>
      <c r="DD234" s="7">
        <f t="shared" si="296"/>
        <v>999999999</v>
      </c>
      <c r="DE234" s="7">
        <f t="shared" si="296"/>
        <v>999999999</v>
      </c>
      <c r="DF234" s="7">
        <f t="shared" si="296"/>
        <v>0</v>
      </c>
      <c r="DG234" s="7">
        <f t="shared" si="296"/>
        <v>0</v>
      </c>
      <c r="DH234" s="7">
        <f t="shared" si="296"/>
        <v>999999999</v>
      </c>
      <c r="DI234" s="7">
        <f t="shared" si="296"/>
        <v>999999999</v>
      </c>
      <c r="DJ234" s="7">
        <f t="shared" si="296"/>
        <v>999999999</v>
      </c>
      <c r="DK234" s="7">
        <f t="shared" si="296"/>
        <v>0</v>
      </c>
      <c r="DL234" s="7">
        <f t="shared" si="296"/>
        <v>0</v>
      </c>
      <c r="DM234" s="7">
        <f t="shared" si="296"/>
        <v>999999999</v>
      </c>
      <c r="DN234" s="7">
        <f t="shared" si="296"/>
        <v>999999999</v>
      </c>
      <c r="DO234" s="7">
        <f t="shared" si="296"/>
        <v>0</v>
      </c>
      <c r="DP234" s="7">
        <f t="shared" si="296"/>
        <v>999999999</v>
      </c>
      <c r="DQ234" s="7">
        <f t="shared" si="296"/>
        <v>0</v>
      </c>
      <c r="DR234" s="7">
        <f t="shared" si="296"/>
        <v>999999999</v>
      </c>
      <c r="DS234" s="7">
        <f t="shared" si="296"/>
        <v>999999999</v>
      </c>
      <c r="DT234" s="7">
        <f t="shared" si="296"/>
        <v>999999999</v>
      </c>
      <c r="DU234" s="7">
        <f t="shared" si="296"/>
        <v>0</v>
      </c>
      <c r="DV234" s="7">
        <f t="shared" si="296"/>
        <v>999999999</v>
      </c>
      <c r="DW234" s="7">
        <f t="shared" si="296"/>
        <v>999999999</v>
      </c>
      <c r="DX234" s="7">
        <f t="shared" si="296"/>
        <v>999999999</v>
      </c>
      <c r="DY234" s="7">
        <f t="shared" si="296"/>
        <v>999999999</v>
      </c>
      <c r="DZ234" s="7">
        <f t="shared" si="296"/>
        <v>999999999</v>
      </c>
      <c r="EA234" s="7">
        <f t="shared" ref="EA234:FX234" si="297">IF(EA197=EA223,EA66,0)</f>
        <v>999999999</v>
      </c>
      <c r="EB234" s="7">
        <f t="shared" si="297"/>
        <v>0</v>
      </c>
      <c r="EC234" s="7">
        <f t="shared" si="297"/>
        <v>999999999</v>
      </c>
      <c r="ED234" s="7">
        <f t="shared" si="297"/>
        <v>999999999</v>
      </c>
      <c r="EE234" s="7">
        <f t="shared" si="297"/>
        <v>999999999</v>
      </c>
      <c r="EF234" s="7">
        <f t="shared" si="297"/>
        <v>999999999</v>
      </c>
      <c r="EG234" s="7">
        <f t="shared" si="297"/>
        <v>999999999</v>
      </c>
      <c r="EH234" s="7">
        <f t="shared" si="297"/>
        <v>999999999</v>
      </c>
      <c r="EI234" s="7">
        <f t="shared" si="297"/>
        <v>0</v>
      </c>
      <c r="EJ234" s="7">
        <f t="shared" si="297"/>
        <v>999999999</v>
      </c>
      <c r="EK234" s="7">
        <f t="shared" si="297"/>
        <v>999999999</v>
      </c>
      <c r="EL234" s="7">
        <f t="shared" si="297"/>
        <v>0</v>
      </c>
      <c r="EM234" s="7">
        <f t="shared" si="297"/>
        <v>999999999</v>
      </c>
      <c r="EN234" s="7">
        <f t="shared" si="297"/>
        <v>999999999</v>
      </c>
      <c r="EO234" s="7">
        <f t="shared" si="297"/>
        <v>999999999</v>
      </c>
      <c r="EP234" s="7">
        <f t="shared" si="297"/>
        <v>999999999</v>
      </c>
      <c r="EQ234" s="7">
        <f t="shared" si="297"/>
        <v>0</v>
      </c>
      <c r="ER234" s="7">
        <f t="shared" si="297"/>
        <v>0</v>
      </c>
      <c r="ES234" s="7">
        <f t="shared" si="297"/>
        <v>0</v>
      </c>
      <c r="ET234" s="7">
        <f t="shared" si="297"/>
        <v>999999999</v>
      </c>
      <c r="EU234" s="7">
        <f t="shared" si="297"/>
        <v>0</v>
      </c>
      <c r="EV234" s="7">
        <f t="shared" si="297"/>
        <v>0</v>
      </c>
      <c r="EW234" s="7">
        <f t="shared" si="297"/>
        <v>999999999</v>
      </c>
      <c r="EX234" s="7">
        <f t="shared" si="297"/>
        <v>999999999</v>
      </c>
      <c r="EY234" s="7">
        <f t="shared" si="297"/>
        <v>0</v>
      </c>
      <c r="EZ234" s="7">
        <f t="shared" si="297"/>
        <v>999999999</v>
      </c>
      <c r="FA234" s="7">
        <f t="shared" si="297"/>
        <v>999999999</v>
      </c>
      <c r="FB234" s="7">
        <f t="shared" si="297"/>
        <v>999999999</v>
      </c>
      <c r="FC234" s="7">
        <f t="shared" si="297"/>
        <v>999999999</v>
      </c>
      <c r="FD234" s="7">
        <f t="shared" si="297"/>
        <v>999999999</v>
      </c>
      <c r="FE234" s="7">
        <f t="shared" si="297"/>
        <v>999999999</v>
      </c>
      <c r="FF234" s="7">
        <f t="shared" si="297"/>
        <v>999999999</v>
      </c>
      <c r="FG234" s="7">
        <f t="shared" si="297"/>
        <v>999999999</v>
      </c>
      <c r="FH234" s="7">
        <f t="shared" si="297"/>
        <v>999999999</v>
      </c>
      <c r="FI234" s="7">
        <f t="shared" si="297"/>
        <v>999999999</v>
      </c>
      <c r="FJ234" s="7">
        <f t="shared" si="297"/>
        <v>0</v>
      </c>
      <c r="FK234" s="7">
        <f t="shared" si="297"/>
        <v>999999999</v>
      </c>
      <c r="FL234" s="7">
        <f t="shared" si="297"/>
        <v>999999999</v>
      </c>
      <c r="FM234" s="7">
        <f t="shared" si="297"/>
        <v>999999999</v>
      </c>
      <c r="FN234" s="7">
        <f t="shared" si="297"/>
        <v>0</v>
      </c>
      <c r="FO234" s="7">
        <f t="shared" si="297"/>
        <v>0</v>
      </c>
      <c r="FP234" s="7">
        <f t="shared" si="297"/>
        <v>999999999</v>
      </c>
      <c r="FQ234" s="7">
        <f t="shared" si="297"/>
        <v>999999999</v>
      </c>
      <c r="FR234" s="7">
        <f t="shared" si="297"/>
        <v>999999999</v>
      </c>
      <c r="FS234" s="7">
        <f t="shared" si="297"/>
        <v>999999999</v>
      </c>
      <c r="FT234" s="7">
        <f t="shared" si="297"/>
        <v>999999999</v>
      </c>
      <c r="FU234" s="7">
        <f t="shared" si="297"/>
        <v>999999999</v>
      </c>
      <c r="FV234" s="7">
        <f t="shared" si="297"/>
        <v>0</v>
      </c>
      <c r="FW234" s="7">
        <f t="shared" si="297"/>
        <v>999999999</v>
      </c>
      <c r="FX234" s="7">
        <f t="shared" si="297"/>
        <v>0</v>
      </c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</row>
    <row r="235" spans="1:195" x14ac:dyDescent="0.35">
      <c r="A235" s="6" t="s">
        <v>779</v>
      </c>
      <c r="B235" s="7" t="s">
        <v>780</v>
      </c>
      <c r="C235" s="7">
        <f t="shared" ref="C235:BN235" si="298">IF(MIN((C231-C233),(C234-C233))&gt;0,ROUND(MIN((C231-C233),(C234-C233)),2),0)</f>
        <v>1874987.63</v>
      </c>
      <c r="D235" s="7">
        <f t="shared" si="298"/>
        <v>0</v>
      </c>
      <c r="E235" s="7">
        <f t="shared" si="298"/>
        <v>0</v>
      </c>
      <c r="F235" s="7">
        <f t="shared" si="298"/>
        <v>684847.1</v>
      </c>
      <c r="G235" s="7">
        <f t="shared" si="298"/>
        <v>0</v>
      </c>
      <c r="H235" s="7">
        <f t="shared" si="298"/>
        <v>7836</v>
      </c>
      <c r="I235" s="7">
        <f t="shared" si="298"/>
        <v>0</v>
      </c>
      <c r="J235" s="7">
        <f t="shared" si="298"/>
        <v>64191.18</v>
      </c>
      <c r="K235" s="7">
        <f t="shared" si="298"/>
        <v>0</v>
      </c>
      <c r="L235" s="7">
        <f t="shared" si="298"/>
        <v>63849.48</v>
      </c>
      <c r="M235" s="7">
        <f t="shared" si="298"/>
        <v>75383.100000000006</v>
      </c>
      <c r="N235" s="7">
        <f t="shared" si="298"/>
        <v>0</v>
      </c>
      <c r="O235" s="7">
        <f t="shared" si="298"/>
        <v>0</v>
      </c>
      <c r="P235" s="7">
        <f t="shared" si="298"/>
        <v>0</v>
      </c>
      <c r="Q235" s="7">
        <f t="shared" si="298"/>
        <v>0</v>
      </c>
      <c r="R235" s="7">
        <f t="shared" si="298"/>
        <v>0</v>
      </c>
      <c r="S235" s="7">
        <f t="shared" si="298"/>
        <v>0</v>
      </c>
      <c r="T235" s="7">
        <f t="shared" si="298"/>
        <v>6701.47</v>
      </c>
      <c r="U235" s="7">
        <f t="shared" si="298"/>
        <v>1566.26</v>
      </c>
      <c r="V235" s="7">
        <f t="shared" si="298"/>
        <v>25587.96</v>
      </c>
      <c r="W235" s="7">
        <f t="shared" si="298"/>
        <v>1284.6400000000001</v>
      </c>
      <c r="X235" s="7">
        <f t="shared" si="298"/>
        <v>4138.9799999999996</v>
      </c>
      <c r="Y235" s="7">
        <f t="shared" si="298"/>
        <v>2768.37</v>
      </c>
      <c r="Z235" s="7">
        <f t="shared" si="298"/>
        <v>1912.54</v>
      </c>
      <c r="AA235" s="7">
        <f t="shared" si="298"/>
        <v>386374.29</v>
      </c>
      <c r="AB235" s="7">
        <f t="shared" si="298"/>
        <v>0</v>
      </c>
      <c r="AC235" s="7">
        <f t="shared" si="298"/>
        <v>15016.35</v>
      </c>
      <c r="AD235" s="7">
        <f t="shared" si="298"/>
        <v>5277.84</v>
      </c>
      <c r="AE235" s="7">
        <f t="shared" si="298"/>
        <v>2045.13</v>
      </c>
      <c r="AF235" s="7">
        <f t="shared" si="298"/>
        <v>4753.7</v>
      </c>
      <c r="AG235" s="7">
        <f t="shared" si="298"/>
        <v>6945.42</v>
      </c>
      <c r="AH235" s="7">
        <f t="shared" si="298"/>
        <v>44863.199999999997</v>
      </c>
      <c r="AI235" s="7">
        <f t="shared" si="298"/>
        <v>0</v>
      </c>
      <c r="AJ235" s="7">
        <f t="shared" si="298"/>
        <v>0</v>
      </c>
      <c r="AK235" s="7">
        <f t="shared" si="298"/>
        <v>45226.23</v>
      </c>
      <c r="AL235" s="7">
        <f t="shared" si="298"/>
        <v>0</v>
      </c>
      <c r="AM235" s="7">
        <f t="shared" si="298"/>
        <v>102674.17</v>
      </c>
      <c r="AN235" s="7">
        <f t="shared" si="298"/>
        <v>63886.77</v>
      </c>
      <c r="AO235" s="7">
        <f t="shared" si="298"/>
        <v>262854.25</v>
      </c>
      <c r="AP235" s="7">
        <f t="shared" si="298"/>
        <v>0</v>
      </c>
      <c r="AQ235" s="7">
        <f t="shared" si="298"/>
        <v>19530.78</v>
      </c>
      <c r="AR235" s="7">
        <f t="shared" si="298"/>
        <v>0</v>
      </c>
      <c r="AS235" s="7">
        <f t="shared" si="298"/>
        <v>0</v>
      </c>
      <c r="AT235" s="7">
        <f t="shared" si="298"/>
        <v>0</v>
      </c>
      <c r="AU235" s="7">
        <f t="shared" si="298"/>
        <v>0</v>
      </c>
      <c r="AV235" s="7">
        <f t="shared" si="298"/>
        <v>31405.96</v>
      </c>
      <c r="AW235" s="7">
        <f t="shared" si="298"/>
        <v>0</v>
      </c>
      <c r="AX235" s="7">
        <f t="shared" si="298"/>
        <v>2177.56</v>
      </c>
      <c r="AY235" s="7">
        <f t="shared" si="298"/>
        <v>6548.78</v>
      </c>
      <c r="AZ235" s="7">
        <f t="shared" si="298"/>
        <v>0</v>
      </c>
      <c r="BA235" s="7">
        <f t="shared" si="298"/>
        <v>2932.97</v>
      </c>
      <c r="BB235" s="7">
        <f t="shared" si="298"/>
        <v>0</v>
      </c>
      <c r="BC235" s="7">
        <f t="shared" si="298"/>
        <v>260474.47</v>
      </c>
      <c r="BD235" s="7">
        <f t="shared" si="298"/>
        <v>40942.44</v>
      </c>
      <c r="BE235" s="7">
        <f t="shared" si="298"/>
        <v>15958.05</v>
      </c>
      <c r="BF235" s="7">
        <f t="shared" si="298"/>
        <v>266775.34999999998</v>
      </c>
      <c r="BG235" s="7">
        <f t="shared" si="298"/>
        <v>70354.990000000005</v>
      </c>
      <c r="BH235" s="7">
        <f t="shared" si="298"/>
        <v>0</v>
      </c>
      <c r="BI235" s="7">
        <f t="shared" si="298"/>
        <v>42028.84</v>
      </c>
      <c r="BJ235" s="7">
        <f t="shared" si="298"/>
        <v>46718.82</v>
      </c>
      <c r="BK235" s="7">
        <f t="shared" si="298"/>
        <v>229859.37</v>
      </c>
      <c r="BL235" s="7">
        <f t="shared" si="298"/>
        <v>34037.089999999997</v>
      </c>
      <c r="BM235" s="7">
        <f t="shared" si="298"/>
        <v>0</v>
      </c>
      <c r="BN235" s="7">
        <f t="shared" si="298"/>
        <v>45855.47</v>
      </c>
      <c r="BO235" s="7">
        <f t="shared" ref="BO235:DZ235" si="299">IF(MIN((BO231-BO233),(BO234-BO233))&gt;0,ROUND(MIN((BO231-BO233),(BO234-BO233)),2),0)</f>
        <v>0</v>
      </c>
      <c r="BP235" s="7">
        <f t="shared" si="299"/>
        <v>79437.48</v>
      </c>
      <c r="BQ235" s="7">
        <f t="shared" si="299"/>
        <v>13985.15</v>
      </c>
      <c r="BR235" s="7">
        <f t="shared" si="299"/>
        <v>6089.6</v>
      </c>
      <c r="BS235" s="7">
        <f t="shared" si="299"/>
        <v>9366.77</v>
      </c>
      <c r="BT235" s="7">
        <f t="shared" si="299"/>
        <v>117071.22</v>
      </c>
      <c r="BU235" s="7">
        <f t="shared" si="299"/>
        <v>0</v>
      </c>
      <c r="BV235" s="7">
        <f t="shared" si="299"/>
        <v>9875.7900000000009</v>
      </c>
      <c r="BW235" s="7">
        <f t="shared" si="299"/>
        <v>9303.31</v>
      </c>
      <c r="BX235" s="7">
        <f t="shared" si="299"/>
        <v>3079.88</v>
      </c>
      <c r="BY235" s="7">
        <f t="shared" si="299"/>
        <v>0</v>
      </c>
      <c r="BZ235" s="7">
        <f t="shared" si="299"/>
        <v>23000.89</v>
      </c>
      <c r="CA235" s="7">
        <f t="shared" si="299"/>
        <v>18344.48</v>
      </c>
      <c r="CB235" s="7">
        <f t="shared" si="299"/>
        <v>0</v>
      </c>
      <c r="CC235" s="7">
        <f t="shared" si="299"/>
        <v>18030.259999999998</v>
      </c>
      <c r="CD235" s="7">
        <f t="shared" si="299"/>
        <v>25674.67</v>
      </c>
      <c r="CE235" s="7">
        <f t="shared" si="299"/>
        <v>7848.18</v>
      </c>
      <c r="CF235" s="7">
        <f t="shared" si="299"/>
        <v>86.58</v>
      </c>
      <c r="CG235" s="7">
        <f t="shared" si="299"/>
        <v>11773.23</v>
      </c>
      <c r="CH235" s="7">
        <f t="shared" si="299"/>
        <v>11394.63</v>
      </c>
      <c r="CI235" s="7">
        <f t="shared" si="299"/>
        <v>3293.83</v>
      </c>
      <c r="CJ235" s="7">
        <f t="shared" si="299"/>
        <v>42972.7</v>
      </c>
      <c r="CK235" s="7">
        <f t="shared" si="299"/>
        <v>0</v>
      </c>
      <c r="CL235" s="7">
        <f t="shared" si="299"/>
        <v>5761.35</v>
      </c>
      <c r="CM235" s="7">
        <f t="shared" si="299"/>
        <v>21261.79</v>
      </c>
      <c r="CN235" s="7">
        <f t="shared" si="299"/>
        <v>219492</v>
      </c>
      <c r="CO235" s="7">
        <f t="shared" si="299"/>
        <v>9978.89</v>
      </c>
      <c r="CP235" s="7">
        <f t="shared" si="299"/>
        <v>58689.13</v>
      </c>
      <c r="CQ235" s="7">
        <f t="shared" si="299"/>
        <v>65215.35</v>
      </c>
      <c r="CR235" s="7">
        <f t="shared" si="299"/>
        <v>10303.58</v>
      </c>
      <c r="CS235" s="7">
        <f t="shared" si="299"/>
        <v>77791.66</v>
      </c>
      <c r="CT235" s="7">
        <f t="shared" si="299"/>
        <v>6015.71</v>
      </c>
      <c r="CU235" s="7">
        <f t="shared" si="299"/>
        <v>0</v>
      </c>
      <c r="CV235" s="7">
        <f t="shared" si="299"/>
        <v>493.98</v>
      </c>
      <c r="CW235" s="7">
        <f t="shared" si="299"/>
        <v>0</v>
      </c>
      <c r="CX235" s="7">
        <f t="shared" si="299"/>
        <v>0</v>
      </c>
      <c r="CY235" s="7">
        <f t="shared" si="299"/>
        <v>4959.63</v>
      </c>
      <c r="CZ235" s="7">
        <f t="shared" si="299"/>
        <v>71995.350000000006</v>
      </c>
      <c r="DA235" s="7">
        <f t="shared" si="299"/>
        <v>7475.17</v>
      </c>
      <c r="DB235" s="7">
        <f t="shared" si="299"/>
        <v>8300.94</v>
      </c>
      <c r="DC235" s="7">
        <f t="shared" si="299"/>
        <v>0</v>
      </c>
      <c r="DD235" s="7">
        <f t="shared" si="299"/>
        <v>225.41</v>
      </c>
      <c r="DE235" s="7">
        <f t="shared" si="299"/>
        <v>91788.54</v>
      </c>
      <c r="DF235" s="7">
        <f t="shared" si="299"/>
        <v>0</v>
      </c>
      <c r="DG235" s="7">
        <f t="shared" si="299"/>
        <v>0</v>
      </c>
      <c r="DH235" s="7">
        <f t="shared" si="299"/>
        <v>50656.88</v>
      </c>
      <c r="DI235" s="7">
        <f t="shared" si="299"/>
        <v>10493.93</v>
      </c>
      <c r="DJ235" s="7">
        <f t="shared" si="299"/>
        <v>10205.969999999999</v>
      </c>
      <c r="DK235" s="7">
        <f t="shared" si="299"/>
        <v>0</v>
      </c>
      <c r="DL235" s="7">
        <f t="shared" si="299"/>
        <v>0</v>
      </c>
      <c r="DM235" s="7">
        <f t="shared" si="299"/>
        <v>16573.12</v>
      </c>
      <c r="DN235" s="7">
        <f t="shared" si="299"/>
        <v>32897.06</v>
      </c>
      <c r="DO235" s="7">
        <f t="shared" si="299"/>
        <v>0</v>
      </c>
      <c r="DP235" s="7">
        <f t="shared" si="299"/>
        <v>19361.55</v>
      </c>
      <c r="DQ235" s="7">
        <f t="shared" si="299"/>
        <v>0</v>
      </c>
      <c r="DR235" s="7">
        <f t="shared" si="299"/>
        <v>9473.9599999999991</v>
      </c>
      <c r="DS235" s="7">
        <f t="shared" si="299"/>
        <v>50460.1</v>
      </c>
      <c r="DT235" s="7">
        <f t="shared" si="299"/>
        <v>21863.79</v>
      </c>
      <c r="DU235" s="7">
        <f t="shared" si="299"/>
        <v>0</v>
      </c>
      <c r="DV235" s="7">
        <f t="shared" si="299"/>
        <v>6174.36</v>
      </c>
      <c r="DW235" s="7">
        <f t="shared" si="299"/>
        <v>21568.73</v>
      </c>
      <c r="DX235" s="7">
        <f t="shared" si="299"/>
        <v>12686.15</v>
      </c>
      <c r="DY235" s="7">
        <f t="shared" si="299"/>
        <v>36916.25</v>
      </c>
      <c r="DZ235" s="7">
        <f t="shared" si="299"/>
        <v>34800.67</v>
      </c>
      <c r="EA235" s="7">
        <f t="shared" ref="EA235:FX235" si="300">IF(MIN((EA231-EA233),(EA234-EA233))&gt;0,ROUND(MIN((EA231-EA233),(EA234-EA233)),2),0)</f>
        <v>25441.23</v>
      </c>
      <c r="EB235" s="7">
        <f t="shared" si="300"/>
        <v>0</v>
      </c>
      <c r="EC235" s="7">
        <f t="shared" si="300"/>
        <v>14101.98</v>
      </c>
      <c r="ED235" s="7">
        <f t="shared" si="300"/>
        <v>11764.55</v>
      </c>
      <c r="EE235" s="7">
        <f t="shared" si="300"/>
        <v>17091.97</v>
      </c>
      <c r="EF235" s="7">
        <f t="shared" si="300"/>
        <v>16795.22</v>
      </c>
      <c r="EG235" s="7">
        <f t="shared" si="300"/>
        <v>55934.59</v>
      </c>
      <c r="EH235" s="7">
        <f t="shared" si="300"/>
        <v>20179.39</v>
      </c>
      <c r="EI235" s="7">
        <f t="shared" si="300"/>
        <v>0</v>
      </c>
      <c r="EJ235" s="7">
        <f t="shared" si="300"/>
        <v>69163.839999999997</v>
      </c>
      <c r="EK235" s="7">
        <f t="shared" si="300"/>
        <v>1335.56</v>
      </c>
      <c r="EL235" s="7">
        <f t="shared" si="300"/>
        <v>0</v>
      </c>
      <c r="EM235" s="7">
        <f t="shared" si="300"/>
        <v>65959.320000000007</v>
      </c>
      <c r="EN235" s="7">
        <f t="shared" si="300"/>
        <v>39535.449999999997</v>
      </c>
      <c r="EO235" s="7">
        <f t="shared" si="300"/>
        <v>66147.77</v>
      </c>
      <c r="EP235" s="7">
        <f t="shared" si="300"/>
        <v>9299.14</v>
      </c>
      <c r="EQ235" s="7">
        <f t="shared" si="300"/>
        <v>0</v>
      </c>
      <c r="ER235" s="7">
        <f t="shared" si="300"/>
        <v>0</v>
      </c>
      <c r="ES235" s="7">
        <f t="shared" si="300"/>
        <v>0</v>
      </c>
      <c r="ET235" s="7">
        <f t="shared" si="300"/>
        <v>52540.35</v>
      </c>
      <c r="EU235" s="7">
        <f t="shared" si="300"/>
        <v>0</v>
      </c>
      <c r="EV235" s="7">
        <f t="shared" si="300"/>
        <v>0</v>
      </c>
      <c r="EW235" s="7">
        <f t="shared" si="300"/>
        <v>31087.61</v>
      </c>
      <c r="EX235" s="7">
        <f t="shared" si="300"/>
        <v>1334.9</v>
      </c>
      <c r="EY235" s="7">
        <f t="shared" si="300"/>
        <v>0</v>
      </c>
      <c r="EZ235" s="7">
        <f t="shared" si="300"/>
        <v>6134.54</v>
      </c>
      <c r="FA235" s="7">
        <f t="shared" si="300"/>
        <v>2396.9499999999998</v>
      </c>
      <c r="FB235" s="7">
        <f t="shared" si="300"/>
        <v>80754.03</v>
      </c>
      <c r="FC235" s="7">
        <f t="shared" si="300"/>
        <v>88194.94</v>
      </c>
      <c r="FD235" s="7">
        <f t="shared" si="300"/>
        <v>10501.02</v>
      </c>
      <c r="FE235" s="7">
        <f t="shared" si="300"/>
        <v>7523.25</v>
      </c>
      <c r="FF235" s="7">
        <f t="shared" si="300"/>
        <v>25984.47</v>
      </c>
      <c r="FG235" s="7">
        <f t="shared" si="300"/>
        <v>3638.88</v>
      </c>
      <c r="FH235" s="7">
        <f t="shared" si="300"/>
        <v>4836.24</v>
      </c>
      <c r="FI235" s="7">
        <f t="shared" si="300"/>
        <v>22707.279999999999</v>
      </c>
      <c r="FJ235" s="7">
        <f t="shared" si="300"/>
        <v>0</v>
      </c>
      <c r="FK235" s="7">
        <f t="shared" si="300"/>
        <v>22207.35</v>
      </c>
      <c r="FL235" s="7">
        <f t="shared" si="300"/>
        <v>136963.78</v>
      </c>
      <c r="FM235" s="7">
        <f t="shared" si="300"/>
        <v>66455.179999999993</v>
      </c>
      <c r="FN235" s="7">
        <f t="shared" si="300"/>
        <v>0</v>
      </c>
      <c r="FO235" s="7">
        <f t="shared" si="300"/>
        <v>0</v>
      </c>
      <c r="FP235" s="7">
        <f t="shared" si="300"/>
        <v>30172.25</v>
      </c>
      <c r="FQ235" s="7">
        <f t="shared" si="300"/>
        <v>19448.63</v>
      </c>
      <c r="FR235" s="7">
        <f t="shared" si="300"/>
        <v>9637.7800000000007</v>
      </c>
      <c r="FS235" s="7">
        <f t="shared" si="300"/>
        <v>56283.05</v>
      </c>
      <c r="FT235" s="7">
        <f t="shared" si="300"/>
        <v>6173.79</v>
      </c>
      <c r="FU235" s="7">
        <f t="shared" si="300"/>
        <v>26065.03</v>
      </c>
      <c r="FV235" s="7">
        <f t="shared" si="300"/>
        <v>0</v>
      </c>
      <c r="FW235" s="7">
        <f t="shared" si="300"/>
        <v>46279.77</v>
      </c>
      <c r="FX235" s="7">
        <f t="shared" si="300"/>
        <v>0</v>
      </c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</row>
    <row r="236" spans="1:195" x14ac:dyDescent="0.35">
      <c r="A236" s="7"/>
      <c r="B236" s="7" t="s">
        <v>781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</row>
    <row r="237" spans="1:195" x14ac:dyDescent="0.35">
      <c r="A237" s="7"/>
      <c r="B237" s="7" t="s">
        <v>782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</row>
    <row r="238" spans="1:195" x14ac:dyDescent="0.35">
      <c r="A238" s="7"/>
      <c r="B238" s="7" t="s">
        <v>783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</row>
    <row r="239" spans="1:195" x14ac:dyDescent="0.35">
      <c r="A239" s="6" t="s">
        <v>784</v>
      </c>
      <c r="B239" s="7" t="s">
        <v>785</v>
      </c>
      <c r="C239" s="7">
        <f t="shared" ref="C239:BN239" si="301">MIN(C71,C235)</f>
        <v>1874987.63</v>
      </c>
      <c r="D239" s="7">
        <f t="shared" si="301"/>
        <v>0</v>
      </c>
      <c r="E239" s="7">
        <f t="shared" si="301"/>
        <v>0</v>
      </c>
      <c r="F239" s="7">
        <f t="shared" si="301"/>
        <v>684847.1</v>
      </c>
      <c r="G239" s="7">
        <f t="shared" si="301"/>
        <v>0</v>
      </c>
      <c r="H239" s="7">
        <f t="shared" si="301"/>
        <v>7836</v>
      </c>
      <c r="I239" s="7">
        <f t="shared" si="301"/>
        <v>0</v>
      </c>
      <c r="J239" s="7">
        <f t="shared" si="301"/>
        <v>64191.18</v>
      </c>
      <c r="K239" s="7">
        <f t="shared" si="301"/>
        <v>0</v>
      </c>
      <c r="L239" s="7">
        <f t="shared" si="301"/>
        <v>63849.48</v>
      </c>
      <c r="M239" s="7">
        <f t="shared" si="301"/>
        <v>75383.100000000006</v>
      </c>
      <c r="N239" s="7">
        <f t="shared" si="301"/>
        <v>0</v>
      </c>
      <c r="O239" s="7">
        <f t="shared" si="301"/>
        <v>0</v>
      </c>
      <c r="P239" s="7">
        <f t="shared" si="301"/>
        <v>0</v>
      </c>
      <c r="Q239" s="7">
        <f t="shared" si="301"/>
        <v>0</v>
      </c>
      <c r="R239" s="7">
        <f t="shared" si="301"/>
        <v>0</v>
      </c>
      <c r="S239" s="7">
        <f t="shared" si="301"/>
        <v>0</v>
      </c>
      <c r="T239" s="7">
        <f t="shared" si="301"/>
        <v>6701.47</v>
      </c>
      <c r="U239" s="7">
        <f t="shared" si="301"/>
        <v>1566.26</v>
      </c>
      <c r="V239" s="7">
        <f t="shared" si="301"/>
        <v>25587.96</v>
      </c>
      <c r="W239" s="7">
        <f t="shared" si="301"/>
        <v>1284.6400000000001</v>
      </c>
      <c r="X239" s="7">
        <f t="shared" si="301"/>
        <v>4138.9799999999996</v>
      </c>
      <c r="Y239" s="7">
        <f t="shared" si="301"/>
        <v>2768.37</v>
      </c>
      <c r="Z239" s="7">
        <f t="shared" si="301"/>
        <v>1912.54</v>
      </c>
      <c r="AA239" s="7">
        <f t="shared" si="301"/>
        <v>386374.29</v>
      </c>
      <c r="AB239" s="7">
        <f t="shared" si="301"/>
        <v>0</v>
      </c>
      <c r="AC239" s="7">
        <f t="shared" si="301"/>
        <v>15016.35</v>
      </c>
      <c r="AD239" s="7">
        <f t="shared" si="301"/>
        <v>5277.84</v>
      </c>
      <c r="AE239" s="7">
        <f t="shared" si="301"/>
        <v>2045.13</v>
      </c>
      <c r="AF239" s="7">
        <f t="shared" si="301"/>
        <v>4753.7</v>
      </c>
      <c r="AG239" s="7">
        <f t="shared" si="301"/>
        <v>6945.42</v>
      </c>
      <c r="AH239" s="7">
        <f t="shared" si="301"/>
        <v>44863.199999999997</v>
      </c>
      <c r="AI239" s="7">
        <f t="shared" si="301"/>
        <v>0</v>
      </c>
      <c r="AJ239" s="7">
        <f t="shared" si="301"/>
        <v>0</v>
      </c>
      <c r="AK239" s="7">
        <f t="shared" si="301"/>
        <v>45226.23</v>
      </c>
      <c r="AL239" s="7">
        <f t="shared" si="301"/>
        <v>0</v>
      </c>
      <c r="AM239" s="7">
        <f t="shared" si="301"/>
        <v>102674.17</v>
      </c>
      <c r="AN239" s="7">
        <f t="shared" si="301"/>
        <v>63886.77</v>
      </c>
      <c r="AO239" s="7">
        <f t="shared" si="301"/>
        <v>262854.25</v>
      </c>
      <c r="AP239" s="7">
        <f t="shared" si="301"/>
        <v>0</v>
      </c>
      <c r="AQ239" s="7">
        <f t="shared" si="301"/>
        <v>19530.78</v>
      </c>
      <c r="AR239" s="7">
        <f t="shared" si="301"/>
        <v>0</v>
      </c>
      <c r="AS239" s="7">
        <f t="shared" si="301"/>
        <v>0</v>
      </c>
      <c r="AT239" s="7">
        <f t="shared" si="301"/>
        <v>0</v>
      </c>
      <c r="AU239" s="7">
        <f t="shared" si="301"/>
        <v>0</v>
      </c>
      <c r="AV239" s="7">
        <f t="shared" si="301"/>
        <v>31405.96</v>
      </c>
      <c r="AW239" s="7">
        <f t="shared" si="301"/>
        <v>0</v>
      </c>
      <c r="AX239" s="7">
        <f t="shared" si="301"/>
        <v>2177.56</v>
      </c>
      <c r="AY239" s="7">
        <f t="shared" si="301"/>
        <v>6548.78</v>
      </c>
      <c r="AZ239" s="7">
        <f t="shared" si="301"/>
        <v>0</v>
      </c>
      <c r="BA239" s="7">
        <f t="shared" si="301"/>
        <v>2932.97</v>
      </c>
      <c r="BB239" s="7">
        <f t="shared" si="301"/>
        <v>0</v>
      </c>
      <c r="BC239" s="7">
        <f t="shared" si="301"/>
        <v>260474.47</v>
      </c>
      <c r="BD239" s="7">
        <f t="shared" si="301"/>
        <v>40942.44</v>
      </c>
      <c r="BE239" s="7">
        <f t="shared" si="301"/>
        <v>15958.05</v>
      </c>
      <c r="BF239" s="7">
        <f t="shared" si="301"/>
        <v>266775.34999999998</v>
      </c>
      <c r="BG239" s="7">
        <f t="shared" si="301"/>
        <v>70354.990000000005</v>
      </c>
      <c r="BH239" s="7">
        <f t="shared" si="301"/>
        <v>0</v>
      </c>
      <c r="BI239" s="7">
        <f t="shared" si="301"/>
        <v>42028.84</v>
      </c>
      <c r="BJ239" s="7">
        <f t="shared" si="301"/>
        <v>46718.82</v>
      </c>
      <c r="BK239" s="7">
        <f t="shared" si="301"/>
        <v>229859.37</v>
      </c>
      <c r="BL239" s="7">
        <f t="shared" si="301"/>
        <v>34037.089999999997</v>
      </c>
      <c r="BM239" s="7">
        <f t="shared" si="301"/>
        <v>0</v>
      </c>
      <c r="BN239" s="7">
        <f t="shared" si="301"/>
        <v>45855.47</v>
      </c>
      <c r="BO239" s="7">
        <f t="shared" ref="BO239:DZ239" si="302">MIN(BO71,BO235)</f>
        <v>0</v>
      </c>
      <c r="BP239" s="7">
        <f t="shared" si="302"/>
        <v>79437.48</v>
      </c>
      <c r="BQ239" s="7">
        <f t="shared" si="302"/>
        <v>13985.15</v>
      </c>
      <c r="BR239" s="7">
        <f t="shared" si="302"/>
        <v>6089.6</v>
      </c>
      <c r="BS239" s="7">
        <f t="shared" si="302"/>
        <v>9366.77</v>
      </c>
      <c r="BT239" s="7">
        <f t="shared" si="302"/>
        <v>117071.22</v>
      </c>
      <c r="BU239" s="7">
        <f t="shared" si="302"/>
        <v>0</v>
      </c>
      <c r="BV239" s="7">
        <f t="shared" si="302"/>
        <v>9875.7900000000009</v>
      </c>
      <c r="BW239" s="7">
        <f t="shared" si="302"/>
        <v>9303.31</v>
      </c>
      <c r="BX239" s="7">
        <f t="shared" si="302"/>
        <v>3079.88</v>
      </c>
      <c r="BY239" s="7">
        <f t="shared" si="302"/>
        <v>0</v>
      </c>
      <c r="BZ239" s="7">
        <f t="shared" si="302"/>
        <v>23000.89</v>
      </c>
      <c r="CA239" s="7">
        <f t="shared" si="302"/>
        <v>18344.48</v>
      </c>
      <c r="CB239" s="7">
        <f t="shared" si="302"/>
        <v>0</v>
      </c>
      <c r="CC239" s="7">
        <f t="shared" si="302"/>
        <v>18030.259999999998</v>
      </c>
      <c r="CD239" s="7">
        <f t="shared" si="302"/>
        <v>25674.67</v>
      </c>
      <c r="CE239" s="7">
        <f t="shared" si="302"/>
        <v>7848.18</v>
      </c>
      <c r="CF239" s="7">
        <f t="shared" si="302"/>
        <v>86.58</v>
      </c>
      <c r="CG239" s="7">
        <f t="shared" si="302"/>
        <v>11773.23</v>
      </c>
      <c r="CH239" s="7">
        <f t="shared" si="302"/>
        <v>11394.63</v>
      </c>
      <c r="CI239" s="7">
        <f t="shared" si="302"/>
        <v>3293.83</v>
      </c>
      <c r="CJ239" s="7">
        <f t="shared" si="302"/>
        <v>42972.7</v>
      </c>
      <c r="CK239" s="7">
        <f t="shared" si="302"/>
        <v>0</v>
      </c>
      <c r="CL239" s="7">
        <f t="shared" si="302"/>
        <v>5761.35</v>
      </c>
      <c r="CM239" s="7">
        <f t="shared" si="302"/>
        <v>21261.79</v>
      </c>
      <c r="CN239" s="7">
        <f t="shared" si="302"/>
        <v>219492</v>
      </c>
      <c r="CO239" s="7">
        <f t="shared" si="302"/>
        <v>9978.89</v>
      </c>
      <c r="CP239" s="7">
        <f t="shared" si="302"/>
        <v>58689.13</v>
      </c>
      <c r="CQ239" s="7">
        <f t="shared" si="302"/>
        <v>65215.35</v>
      </c>
      <c r="CR239" s="7">
        <f t="shared" si="302"/>
        <v>10303.58</v>
      </c>
      <c r="CS239" s="7">
        <f t="shared" si="302"/>
        <v>77791.66</v>
      </c>
      <c r="CT239" s="7">
        <f t="shared" si="302"/>
        <v>6015.71</v>
      </c>
      <c r="CU239" s="7">
        <f t="shared" si="302"/>
        <v>0</v>
      </c>
      <c r="CV239" s="7">
        <f t="shared" si="302"/>
        <v>493.98</v>
      </c>
      <c r="CW239" s="7">
        <f t="shared" si="302"/>
        <v>0</v>
      </c>
      <c r="CX239" s="7">
        <f t="shared" si="302"/>
        <v>0</v>
      </c>
      <c r="CY239" s="7">
        <f t="shared" si="302"/>
        <v>4959.63</v>
      </c>
      <c r="CZ239" s="7">
        <f t="shared" si="302"/>
        <v>71995.350000000006</v>
      </c>
      <c r="DA239" s="7">
        <f t="shared" si="302"/>
        <v>7475.17</v>
      </c>
      <c r="DB239" s="7">
        <f t="shared" si="302"/>
        <v>8300.94</v>
      </c>
      <c r="DC239" s="7">
        <f t="shared" si="302"/>
        <v>0</v>
      </c>
      <c r="DD239" s="7">
        <f t="shared" si="302"/>
        <v>225.41</v>
      </c>
      <c r="DE239" s="7">
        <f t="shared" si="302"/>
        <v>91788.54</v>
      </c>
      <c r="DF239" s="7">
        <f t="shared" si="302"/>
        <v>0</v>
      </c>
      <c r="DG239" s="7">
        <f t="shared" si="302"/>
        <v>0</v>
      </c>
      <c r="DH239" s="7">
        <f t="shared" si="302"/>
        <v>50656.88</v>
      </c>
      <c r="DI239" s="7">
        <f t="shared" si="302"/>
        <v>10493.93</v>
      </c>
      <c r="DJ239" s="7">
        <f t="shared" si="302"/>
        <v>10205.969999999999</v>
      </c>
      <c r="DK239" s="7">
        <f t="shared" si="302"/>
        <v>0</v>
      </c>
      <c r="DL239" s="7">
        <f t="shared" si="302"/>
        <v>0</v>
      </c>
      <c r="DM239" s="7">
        <f t="shared" si="302"/>
        <v>16573.12</v>
      </c>
      <c r="DN239" s="7">
        <f t="shared" si="302"/>
        <v>32897.06</v>
      </c>
      <c r="DO239" s="7">
        <f t="shared" si="302"/>
        <v>0</v>
      </c>
      <c r="DP239" s="7">
        <f t="shared" si="302"/>
        <v>19361.55</v>
      </c>
      <c r="DQ239" s="7">
        <f t="shared" si="302"/>
        <v>0</v>
      </c>
      <c r="DR239" s="7">
        <f t="shared" si="302"/>
        <v>9473.9599999999991</v>
      </c>
      <c r="DS239" s="7">
        <f t="shared" si="302"/>
        <v>50460.1</v>
      </c>
      <c r="DT239" s="7">
        <f t="shared" si="302"/>
        <v>21863.79</v>
      </c>
      <c r="DU239" s="7">
        <f t="shared" si="302"/>
        <v>0</v>
      </c>
      <c r="DV239" s="7">
        <f t="shared" si="302"/>
        <v>6174.36</v>
      </c>
      <c r="DW239" s="7">
        <f t="shared" si="302"/>
        <v>21568.73</v>
      </c>
      <c r="DX239" s="7">
        <f t="shared" si="302"/>
        <v>12686.15</v>
      </c>
      <c r="DY239" s="7">
        <f t="shared" si="302"/>
        <v>36916.25</v>
      </c>
      <c r="DZ239" s="7">
        <f t="shared" si="302"/>
        <v>34800.67</v>
      </c>
      <c r="EA239" s="7">
        <f t="shared" ref="EA239:FX239" si="303">MIN(EA71,EA235)</f>
        <v>25441.23</v>
      </c>
      <c r="EB239" s="7">
        <f t="shared" si="303"/>
        <v>0</v>
      </c>
      <c r="EC239" s="7">
        <f t="shared" si="303"/>
        <v>14101.98</v>
      </c>
      <c r="ED239" s="7">
        <f t="shared" si="303"/>
        <v>11764.55</v>
      </c>
      <c r="EE239" s="7">
        <f t="shared" si="303"/>
        <v>17091.97</v>
      </c>
      <c r="EF239" s="7">
        <f t="shared" si="303"/>
        <v>16795.22</v>
      </c>
      <c r="EG239" s="7">
        <f t="shared" si="303"/>
        <v>55934.59</v>
      </c>
      <c r="EH239" s="7">
        <f t="shared" si="303"/>
        <v>20179.39</v>
      </c>
      <c r="EI239" s="7">
        <f t="shared" si="303"/>
        <v>0</v>
      </c>
      <c r="EJ239" s="7">
        <f t="shared" si="303"/>
        <v>69163.839999999997</v>
      </c>
      <c r="EK239" s="7">
        <f t="shared" si="303"/>
        <v>1335.56</v>
      </c>
      <c r="EL239" s="7">
        <f t="shared" si="303"/>
        <v>0</v>
      </c>
      <c r="EM239" s="7">
        <f t="shared" si="303"/>
        <v>65959.320000000007</v>
      </c>
      <c r="EN239" s="7">
        <f t="shared" si="303"/>
        <v>39535.449999999997</v>
      </c>
      <c r="EO239" s="7">
        <f t="shared" si="303"/>
        <v>66147.77</v>
      </c>
      <c r="EP239" s="7">
        <f t="shared" si="303"/>
        <v>9299.14</v>
      </c>
      <c r="EQ239" s="7">
        <f t="shared" si="303"/>
        <v>0</v>
      </c>
      <c r="ER239" s="7">
        <f t="shared" si="303"/>
        <v>0</v>
      </c>
      <c r="ES239" s="7">
        <f t="shared" si="303"/>
        <v>0</v>
      </c>
      <c r="ET239" s="7">
        <f t="shared" si="303"/>
        <v>52540.35</v>
      </c>
      <c r="EU239" s="7">
        <f t="shared" si="303"/>
        <v>0</v>
      </c>
      <c r="EV239" s="7">
        <f t="shared" si="303"/>
        <v>0</v>
      </c>
      <c r="EW239" s="7">
        <f t="shared" si="303"/>
        <v>31087.61</v>
      </c>
      <c r="EX239" s="7">
        <f t="shared" si="303"/>
        <v>1334.9</v>
      </c>
      <c r="EY239" s="7">
        <f t="shared" si="303"/>
        <v>0</v>
      </c>
      <c r="EZ239" s="7">
        <f t="shared" si="303"/>
        <v>6134.54</v>
      </c>
      <c r="FA239" s="7">
        <f t="shared" si="303"/>
        <v>2396.9499999999998</v>
      </c>
      <c r="FB239" s="7">
        <f t="shared" si="303"/>
        <v>80754.03</v>
      </c>
      <c r="FC239" s="7">
        <f t="shared" si="303"/>
        <v>88194.94</v>
      </c>
      <c r="FD239" s="7">
        <f t="shared" si="303"/>
        <v>10501.02</v>
      </c>
      <c r="FE239" s="7">
        <f t="shared" si="303"/>
        <v>7523.25</v>
      </c>
      <c r="FF239" s="7">
        <f t="shared" si="303"/>
        <v>25984.47</v>
      </c>
      <c r="FG239" s="7">
        <f t="shared" si="303"/>
        <v>3638.88</v>
      </c>
      <c r="FH239" s="7">
        <f t="shared" si="303"/>
        <v>4836.24</v>
      </c>
      <c r="FI239" s="7">
        <f t="shared" si="303"/>
        <v>22707.279999999999</v>
      </c>
      <c r="FJ239" s="7">
        <f t="shared" si="303"/>
        <v>0</v>
      </c>
      <c r="FK239" s="7">
        <f t="shared" si="303"/>
        <v>22207.35</v>
      </c>
      <c r="FL239" s="7">
        <f t="shared" si="303"/>
        <v>136963.78</v>
      </c>
      <c r="FM239" s="7">
        <f t="shared" si="303"/>
        <v>66455.179999999993</v>
      </c>
      <c r="FN239" s="7">
        <f t="shared" si="303"/>
        <v>0</v>
      </c>
      <c r="FO239" s="7">
        <f t="shared" si="303"/>
        <v>0</v>
      </c>
      <c r="FP239" s="7">
        <f t="shared" si="303"/>
        <v>30172.25</v>
      </c>
      <c r="FQ239" s="7">
        <f t="shared" si="303"/>
        <v>19448.63</v>
      </c>
      <c r="FR239" s="7">
        <f t="shared" si="303"/>
        <v>9637.7800000000007</v>
      </c>
      <c r="FS239" s="7">
        <f t="shared" si="303"/>
        <v>56283.05</v>
      </c>
      <c r="FT239" s="7">
        <f t="shared" si="303"/>
        <v>6173.79</v>
      </c>
      <c r="FU239" s="7">
        <f t="shared" si="303"/>
        <v>26065.03</v>
      </c>
      <c r="FV239" s="7">
        <f t="shared" si="303"/>
        <v>0</v>
      </c>
      <c r="FW239" s="7">
        <f t="shared" si="303"/>
        <v>46279.77</v>
      </c>
      <c r="FX239" s="7">
        <f t="shared" si="303"/>
        <v>0</v>
      </c>
      <c r="FY239" s="7"/>
      <c r="FZ239" s="7">
        <f>SUM(C239:FX239)</f>
        <v>7445153.7299999977</v>
      </c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</row>
    <row r="240" spans="1:195" x14ac:dyDescent="0.35">
      <c r="A240" s="7"/>
      <c r="B240" s="7" t="s">
        <v>786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</row>
    <row r="241" spans="1:195" x14ac:dyDescent="0.35">
      <c r="A241" s="6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</row>
    <row r="242" spans="1:195" x14ac:dyDescent="0.35">
      <c r="A242" s="6" t="s">
        <v>594</v>
      </c>
      <c r="B242" s="43" t="s">
        <v>787</v>
      </c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  <c r="AH242" s="64"/>
      <c r="AI242" s="64"/>
      <c r="AJ242" s="64"/>
      <c r="AK242" s="64"/>
      <c r="AL242" s="64"/>
      <c r="AM242" s="64"/>
      <c r="AN242" s="64"/>
      <c r="AO242" s="64"/>
      <c r="AP242" s="64"/>
      <c r="AQ242" s="64"/>
      <c r="AR242" s="64"/>
      <c r="AS242" s="64"/>
      <c r="AT242" s="64"/>
      <c r="AU242" s="64"/>
      <c r="AV242" s="64"/>
      <c r="AW242" s="64"/>
      <c r="AX242" s="64"/>
      <c r="AY242" s="64"/>
      <c r="AZ242" s="64"/>
      <c r="BA242" s="64"/>
      <c r="BB242" s="64"/>
      <c r="BC242" s="64"/>
      <c r="BD242" s="64"/>
      <c r="BE242" s="64"/>
      <c r="BF242" s="64"/>
      <c r="BG242" s="64"/>
      <c r="BH242" s="64"/>
      <c r="BI242" s="64"/>
      <c r="BJ242" s="64"/>
      <c r="BK242" s="64"/>
      <c r="BL242" s="64"/>
      <c r="BM242" s="64"/>
      <c r="BN242" s="64"/>
      <c r="BO242" s="64"/>
      <c r="BP242" s="64"/>
      <c r="BQ242" s="64"/>
      <c r="BR242" s="64"/>
      <c r="BS242" s="64"/>
      <c r="BT242" s="64"/>
      <c r="BU242" s="64"/>
      <c r="BV242" s="64"/>
      <c r="BW242" s="64"/>
      <c r="BX242" s="64"/>
      <c r="BY242" s="64"/>
      <c r="BZ242" s="64"/>
      <c r="CA242" s="64"/>
      <c r="CB242" s="64"/>
      <c r="CC242" s="64"/>
      <c r="CD242" s="64"/>
      <c r="CE242" s="64"/>
      <c r="CF242" s="64"/>
      <c r="CG242" s="64"/>
      <c r="CH242" s="64"/>
      <c r="CI242" s="64"/>
      <c r="CJ242" s="64"/>
      <c r="CK242" s="64"/>
      <c r="CL242" s="64"/>
      <c r="CM242" s="64"/>
      <c r="CN242" s="64"/>
      <c r="CO242" s="64"/>
      <c r="CP242" s="64"/>
      <c r="CQ242" s="64"/>
      <c r="CR242" s="64"/>
      <c r="CS242" s="64"/>
      <c r="CT242" s="64"/>
      <c r="CU242" s="64"/>
      <c r="CV242" s="64"/>
      <c r="CW242" s="64"/>
      <c r="CX242" s="64"/>
      <c r="CY242" s="64"/>
      <c r="CZ242" s="64"/>
      <c r="DA242" s="64"/>
      <c r="DB242" s="64"/>
      <c r="DC242" s="64"/>
      <c r="DD242" s="64"/>
      <c r="DE242" s="64"/>
      <c r="DF242" s="64"/>
      <c r="DG242" s="64"/>
      <c r="DH242" s="64"/>
      <c r="DI242" s="64"/>
      <c r="DJ242" s="64"/>
      <c r="DK242" s="64"/>
      <c r="DL242" s="64"/>
      <c r="DM242" s="64"/>
      <c r="DN242" s="64"/>
      <c r="DO242" s="64"/>
      <c r="DP242" s="64"/>
      <c r="DQ242" s="64"/>
      <c r="DR242" s="64"/>
      <c r="DS242" s="64"/>
      <c r="DT242" s="64"/>
      <c r="DU242" s="64"/>
      <c r="DV242" s="64"/>
      <c r="DW242" s="64"/>
      <c r="DX242" s="64"/>
      <c r="DY242" s="64"/>
      <c r="DZ242" s="64"/>
      <c r="EA242" s="64"/>
      <c r="EB242" s="64"/>
      <c r="EC242" s="64"/>
      <c r="ED242" s="64"/>
      <c r="EE242" s="64"/>
      <c r="EF242" s="64"/>
      <c r="EG242" s="64"/>
      <c r="EH242" s="64"/>
      <c r="EI242" s="64"/>
      <c r="EJ242" s="64"/>
      <c r="EK242" s="64"/>
      <c r="EL242" s="64"/>
      <c r="EM242" s="64"/>
      <c r="EN242" s="64"/>
      <c r="EO242" s="64"/>
      <c r="EP242" s="64"/>
      <c r="EQ242" s="64"/>
      <c r="ER242" s="64"/>
      <c r="ES242" s="64"/>
      <c r="ET242" s="64"/>
      <c r="EU242" s="64"/>
      <c r="EV242" s="64"/>
      <c r="EW242" s="64"/>
      <c r="EX242" s="64"/>
      <c r="EY242" s="64"/>
      <c r="EZ242" s="64"/>
      <c r="FA242" s="64"/>
      <c r="FB242" s="64"/>
      <c r="FC242" s="64"/>
      <c r="FD242" s="64"/>
      <c r="FE242" s="64"/>
      <c r="FF242" s="64"/>
      <c r="FG242" s="64"/>
      <c r="FH242" s="64"/>
      <c r="FI242" s="64"/>
      <c r="FJ242" s="64"/>
      <c r="FK242" s="64"/>
      <c r="FL242" s="64"/>
      <c r="FM242" s="64"/>
      <c r="FN242" s="64"/>
      <c r="FO242" s="64"/>
      <c r="FP242" s="64"/>
      <c r="FQ242" s="64"/>
      <c r="FR242" s="64"/>
      <c r="FS242" s="64"/>
      <c r="FT242" s="64"/>
      <c r="FU242" s="64"/>
      <c r="FV242" s="64"/>
      <c r="FW242" s="64"/>
      <c r="FX242" s="64"/>
      <c r="FY242" s="7"/>
      <c r="FZ242" s="7"/>
      <c r="GA242" s="42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</row>
    <row r="243" spans="1:195" x14ac:dyDescent="0.35">
      <c r="A243" s="6" t="s">
        <v>788</v>
      </c>
      <c r="B243" s="7" t="s">
        <v>789</v>
      </c>
      <c r="C243" s="7">
        <f t="shared" ref="C243:BN243" si="304">+C223+C241</f>
        <v>76349516</v>
      </c>
      <c r="D243" s="7">
        <f t="shared" si="304"/>
        <v>441470521.57999998</v>
      </c>
      <c r="E243" s="7">
        <f t="shared" si="304"/>
        <v>72757110.710000008</v>
      </c>
      <c r="F243" s="7">
        <f t="shared" si="304"/>
        <v>262229541.66</v>
      </c>
      <c r="G243" s="7">
        <f t="shared" si="304"/>
        <v>17994612.979999997</v>
      </c>
      <c r="H243" s="7">
        <f t="shared" si="304"/>
        <v>13075795.59</v>
      </c>
      <c r="I243" s="7">
        <f t="shared" si="304"/>
        <v>99047606.939999983</v>
      </c>
      <c r="J243" s="7">
        <f t="shared" si="304"/>
        <v>23582497.690000001</v>
      </c>
      <c r="K243" s="7">
        <f t="shared" si="304"/>
        <v>4249030.7700000005</v>
      </c>
      <c r="L243" s="7">
        <f t="shared" si="304"/>
        <v>26113198.800000001</v>
      </c>
      <c r="M243" s="7">
        <f t="shared" si="304"/>
        <v>13412168.33</v>
      </c>
      <c r="N243" s="7">
        <f t="shared" si="304"/>
        <v>580935484.51999998</v>
      </c>
      <c r="O243" s="7">
        <f t="shared" si="304"/>
        <v>143477593.81999999</v>
      </c>
      <c r="P243" s="7">
        <f t="shared" si="304"/>
        <v>5323465.26</v>
      </c>
      <c r="Q243" s="7">
        <f t="shared" si="304"/>
        <v>467870039.30000001</v>
      </c>
      <c r="R243" s="7">
        <f t="shared" si="304"/>
        <v>66886792.980000004</v>
      </c>
      <c r="S243" s="7">
        <f t="shared" si="304"/>
        <v>18639281.029999997</v>
      </c>
      <c r="T243" s="7">
        <f t="shared" si="304"/>
        <v>3173870</v>
      </c>
      <c r="U243" s="7">
        <f t="shared" si="304"/>
        <v>1208792.8</v>
      </c>
      <c r="V243" s="7">
        <f t="shared" si="304"/>
        <v>4085665.65</v>
      </c>
      <c r="W243" s="7">
        <f t="shared" si="304"/>
        <v>3587746.4</v>
      </c>
      <c r="X243" s="7">
        <f t="shared" si="304"/>
        <v>1114970.26</v>
      </c>
      <c r="Y243" s="7">
        <f t="shared" si="304"/>
        <v>11048763.869999999</v>
      </c>
      <c r="Z243" s="7">
        <f t="shared" si="304"/>
        <v>3702127.12</v>
      </c>
      <c r="AA243" s="7">
        <f t="shared" si="304"/>
        <v>343475194.99000001</v>
      </c>
      <c r="AB243" s="7">
        <f t="shared" si="304"/>
        <v>307259743.58999997</v>
      </c>
      <c r="AC243" s="7">
        <f t="shared" si="304"/>
        <v>10825901.35</v>
      </c>
      <c r="AD243" s="7">
        <f t="shared" si="304"/>
        <v>15646054.43</v>
      </c>
      <c r="AE243" s="7">
        <f t="shared" si="304"/>
        <v>2000476.31</v>
      </c>
      <c r="AF243" s="7">
        <f t="shared" si="304"/>
        <v>3312947.87</v>
      </c>
      <c r="AG243" s="7">
        <f t="shared" si="304"/>
        <v>7668425.0599999996</v>
      </c>
      <c r="AH243" s="7">
        <f t="shared" si="304"/>
        <v>11170161.34</v>
      </c>
      <c r="AI243" s="7">
        <f t="shared" si="304"/>
        <v>5315984.8299999991</v>
      </c>
      <c r="AJ243" s="7">
        <f t="shared" si="304"/>
        <v>3321162.94</v>
      </c>
      <c r="AK243" s="7">
        <f t="shared" si="304"/>
        <v>3292038.03</v>
      </c>
      <c r="AL243" s="7">
        <f t="shared" si="304"/>
        <v>4398791.17</v>
      </c>
      <c r="AM243" s="7">
        <f t="shared" si="304"/>
        <v>5045229.92</v>
      </c>
      <c r="AN243" s="7">
        <f t="shared" si="304"/>
        <v>4638553.28</v>
      </c>
      <c r="AO243" s="7">
        <f t="shared" si="304"/>
        <v>48147346.200000003</v>
      </c>
      <c r="AP243" s="7">
        <f t="shared" si="304"/>
        <v>983855382.49000001</v>
      </c>
      <c r="AQ243" s="7">
        <f t="shared" si="304"/>
        <v>4120270.05</v>
      </c>
      <c r="AR243" s="7">
        <f t="shared" si="304"/>
        <v>688268877.49000001</v>
      </c>
      <c r="AS243" s="7">
        <f t="shared" si="304"/>
        <v>78746064.569999993</v>
      </c>
      <c r="AT243" s="7">
        <f t="shared" si="304"/>
        <v>29527491.399999999</v>
      </c>
      <c r="AU243" s="7">
        <f t="shared" si="304"/>
        <v>4796748.9300000006</v>
      </c>
      <c r="AV243" s="7">
        <f t="shared" si="304"/>
        <v>4824357.09</v>
      </c>
      <c r="AW243" s="7">
        <f t="shared" si="304"/>
        <v>4296219.3600000003</v>
      </c>
      <c r="AX243" s="7">
        <f t="shared" si="304"/>
        <v>1595418.92</v>
      </c>
      <c r="AY243" s="7">
        <f t="shared" si="304"/>
        <v>5854893.2199999997</v>
      </c>
      <c r="AZ243" s="7">
        <f t="shared" si="304"/>
        <v>142156367.77000001</v>
      </c>
      <c r="BA243" s="7">
        <f t="shared" si="304"/>
        <v>99156738.260000005</v>
      </c>
      <c r="BB243" s="7">
        <f t="shared" si="304"/>
        <v>82441914.719999999</v>
      </c>
      <c r="BC243" s="7">
        <f t="shared" si="304"/>
        <v>290017276.06999999</v>
      </c>
      <c r="BD243" s="7">
        <f t="shared" si="304"/>
        <v>39172169.560000002</v>
      </c>
      <c r="BE243" s="7">
        <f t="shared" si="304"/>
        <v>14637541.310000001</v>
      </c>
      <c r="BF243" s="7">
        <f t="shared" si="304"/>
        <v>275980864.73000002</v>
      </c>
      <c r="BG243" s="7">
        <f t="shared" si="304"/>
        <v>11077675.300000001</v>
      </c>
      <c r="BH243" s="7">
        <f t="shared" si="304"/>
        <v>7392168.54</v>
      </c>
      <c r="BI243" s="7">
        <f t="shared" si="304"/>
        <v>4371127.26</v>
      </c>
      <c r="BJ243" s="7">
        <f t="shared" si="304"/>
        <v>67942737.299999997</v>
      </c>
      <c r="BK243" s="7">
        <f t="shared" si="304"/>
        <v>337031737.56999999</v>
      </c>
      <c r="BL243" s="7">
        <f t="shared" si="304"/>
        <v>2103920.66</v>
      </c>
      <c r="BM243" s="7">
        <f t="shared" si="304"/>
        <v>5738052.3500000006</v>
      </c>
      <c r="BN243" s="7">
        <f t="shared" si="304"/>
        <v>34764674.539999999</v>
      </c>
      <c r="BO243" s="7">
        <f t="shared" ref="BO243:DZ243" si="305">+BO223+BO241</f>
        <v>14500008.410000002</v>
      </c>
      <c r="BP243" s="7">
        <f t="shared" si="305"/>
        <v>3245170.84</v>
      </c>
      <c r="BQ243" s="7">
        <f t="shared" si="305"/>
        <v>71615226.760000005</v>
      </c>
      <c r="BR243" s="7">
        <f t="shared" si="305"/>
        <v>49095909</v>
      </c>
      <c r="BS243" s="7">
        <f t="shared" si="305"/>
        <v>13911011.199999999</v>
      </c>
      <c r="BT243" s="7">
        <f t="shared" si="305"/>
        <v>5470560.4699999997</v>
      </c>
      <c r="BU243" s="7">
        <f t="shared" si="305"/>
        <v>5849818.0499999998</v>
      </c>
      <c r="BV243" s="7">
        <f t="shared" si="305"/>
        <v>14112564.27</v>
      </c>
      <c r="BW243" s="7">
        <f t="shared" si="305"/>
        <v>22492403.800000001</v>
      </c>
      <c r="BX243" s="7">
        <f t="shared" si="305"/>
        <v>1690730.9</v>
      </c>
      <c r="BY243" s="7">
        <f t="shared" si="305"/>
        <v>5681028.0700000003</v>
      </c>
      <c r="BZ243" s="7">
        <f t="shared" si="305"/>
        <v>3547221.34</v>
      </c>
      <c r="CA243" s="7">
        <f t="shared" si="305"/>
        <v>3037117.68</v>
      </c>
      <c r="CB243" s="7">
        <f t="shared" si="305"/>
        <v>825888677.15999997</v>
      </c>
      <c r="CC243" s="7">
        <f t="shared" si="305"/>
        <v>3385010.29</v>
      </c>
      <c r="CD243" s="7">
        <f t="shared" si="305"/>
        <v>3349339.46</v>
      </c>
      <c r="CE243" s="7">
        <f t="shared" si="305"/>
        <v>2923819.72</v>
      </c>
      <c r="CF243" s="7">
        <f t="shared" si="305"/>
        <v>2237464.5499999998</v>
      </c>
      <c r="CG243" s="7">
        <f t="shared" si="305"/>
        <v>3548579.43</v>
      </c>
      <c r="CH243" s="7">
        <f t="shared" si="305"/>
        <v>2199579.04</v>
      </c>
      <c r="CI243" s="7">
        <f t="shared" si="305"/>
        <v>8262753.5099999998</v>
      </c>
      <c r="CJ243" s="7">
        <f t="shared" si="305"/>
        <v>10881710.5</v>
      </c>
      <c r="CK243" s="7">
        <f t="shared" si="305"/>
        <v>63484241.789999999</v>
      </c>
      <c r="CL243" s="7">
        <f t="shared" si="305"/>
        <v>15208277.82</v>
      </c>
      <c r="CM243" s="7">
        <f t="shared" si="305"/>
        <v>9350409.0500000007</v>
      </c>
      <c r="CN243" s="7">
        <f t="shared" si="305"/>
        <v>350848079.12</v>
      </c>
      <c r="CO243" s="7">
        <f t="shared" si="305"/>
        <v>156813061.55000001</v>
      </c>
      <c r="CP243" s="7">
        <f t="shared" si="305"/>
        <v>11837630.9</v>
      </c>
      <c r="CQ243" s="7">
        <f t="shared" si="305"/>
        <v>9900429.8800000008</v>
      </c>
      <c r="CR243" s="7">
        <f t="shared" si="305"/>
        <v>3936624.47</v>
      </c>
      <c r="CS243" s="7">
        <f t="shared" si="305"/>
        <v>4374550.92</v>
      </c>
      <c r="CT243" s="7">
        <f t="shared" si="305"/>
        <v>2235792.25</v>
      </c>
      <c r="CU243" s="7">
        <f t="shared" si="305"/>
        <v>4497037.74</v>
      </c>
      <c r="CV243" s="7">
        <f t="shared" si="305"/>
        <v>1047781.03</v>
      </c>
      <c r="CW243" s="7">
        <f t="shared" si="305"/>
        <v>3684630.47</v>
      </c>
      <c r="CX243" s="7">
        <f t="shared" si="305"/>
        <v>5814040.9699999997</v>
      </c>
      <c r="CY243" s="7">
        <f t="shared" si="305"/>
        <v>1134725.27</v>
      </c>
      <c r="CZ243" s="7">
        <f t="shared" si="305"/>
        <v>20657622.030000001</v>
      </c>
      <c r="DA243" s="7">
        <f t="shared" si="305"/>
        <v>3504893.58</v>
      </c>
      <c r="DB243" s="7">
        <f t="shared" si="305"/>
        <v>4680624.32</v>
      </c>
      <c r="DC243" s="7">
        <f t="shared" si="305"/>
        <v>3362885.21</v>
      </c>
      <c r="DD243" s="7">
        <f t="shared" si="305"/>
        <v>3169301.33</v>
      </c>
      <c r="DE243" s="7">
        <f t="shared" si="305"/>
        <v>4386124.8</v>
      </c>
      <c r="DF243" s="7">
        <f t="shared" si="305"/>
        <v>227240437.63999999</v>
      </c>
      <c r="DG243" s="7">
        <f t="shared" si="305"/>
        <v>2323573.89</v>
      </c>
      <c r="DH243" s="7">
        <f t="shared" si="305"/>
        <v>20505367.850000001</v>
      </c>
      <c r="DI243" s="7">
        <f t="shared" si="305"/>
        <v>27239474.43</v>
      </c>
      <c r="DJ243" s="7">
        <f t="shared" si="305"/>
        <v>7832618.6600000001</v>
      </c>
      <c r="DK243" s="7">
        <f t="shared" si="305"/>
        <v>6292506.5699999994</v>
      </c>
      <c r="DL243" s="7">
        <f t="shared" si="305"/>
        <v>65067754.960000001</v>
      </c>
      <c r="DM243" s="7">
        <f t="shared" si="305"/>
        <v>4200293.87</v>
      </c>
      <c r="DN243" s="7">
        <f t="shared" si="305"/>
        <v>15775444.390000001</v>
      </c>
      <c r="DO243" s="7">
        <f t="shared" si="305"/>
        <v>37186771.049999997</v>
      </c>
      <c r="DP243" s="7">
        <f t="shared" si="305"/>
        <v>3701509.53</v>
      </c>
      <c r="DQ243" s="7">
        <f t="shared" si="305"/>
        <v>9902761.9199999999</v>
      </c>
      <c r="DR243" s="7">
        <f t="shared" si="305"/>
        <v>16007428.77</v>
      </c>
      <c r="DS243" s="7">
        <f t="shared" si="305"/>
        <v>8135706.7000000002</v>
      </c>
      <c r="DT243" s="7">
        <f t="shared" si="305"/>
        <v>3483353.9</v>
      </c>
      <c r="DU243" s="7">
        <f t="shared" si="305"/>
        <v>5081016.83</v>
      </c>
      <c r="DV243" s="7">
        <f t="shared" si="305"/>
        <v>3771574.95</v>
      </c>
      <c r="DW243" s="7">
        <f t="shared" si="305"/>
        <v>4581603.75</v>
      </c>
      <c r="DX243" s="7">
        <f t="shared" si="305"/>
        <v>3554118.06</v>
      </c>
      <c r="DY243" s="7">
        <f t="shared" si="305"/>
        <v>4901202.68</v>
      </c>
      <c r="DZ243" s="7">
        <f t="shared" si="305"/>
        <v>8970396.6600000001</v>
      </c>
      <c r="EA243" s="7">
        <f t="shared" ref="EA243:FX243" si="306">+EA223+EA241</f>
        <v>6821211.2699999996</v>
      </c>
      <c r="EB243" s="7">
        <f t="shared" si="306"/>
        <v>7069160.1299999999</v>
      </c>
      <c r="EC243" s="7">
        <f t="shared" si="306"/>
        <v>4184292.23</v>
      </c>
      <c r="ED243" s="7">
        <f t="shared" si="306"/>
        <v>22832313.359999999</v>
      </c>
      <c r="EE243" s="7">
        <f t="shared" si="306"/>
        <v>3471609.83</v>
      </c>
      <c r="EF243" s="7">
        <f t="shared" si="306"/>
        <v>16375181.73</v>
      </c>
      <c r="EG243" s="7">
        <f t="shared" si="306"/>
        <v>3877074.15</v>
      </c>
      <c r="EH243" s="7">
        <f t="shared" si="306"/>
        <v>3919653.65</v>
      </c>
      <c r="EI243" s="7">
        <f t="shared" si="306"/>
        <v>164489851.91</v>
      </c>
      <c r="EJ243" s="7">
        <f t="shared" si="306"/>
        <v>110733041.76000001</v>
      </c>
      <c r="EK243" s="7">
        <f t="shared" si="306"/>
        <v>8029478.96</v>
      </c>
      <c r="EL243" s="7">
        <f t="shared" si="306"/>
        <v>5749905.0699999994</v>
      </c>
      <c r="EM243" s="7">
        <f t="shared" si="306"/>
        <v>5183532.82</v>
      </c>
      <c r="EN243" s="7">
        <f t="shared" si="306"/>
        <v>11450281.57</v>
      </c>
      <c r="EO243" s="7">
        <f t="shared" si="306"/>
        <v>4506752.88</v>
      </c>
      <c r="EP243" s="7">
        <f t="shared" si="306"/>
        <v>5791686.25</v>
      </c>
      <c r="EQ243" s="7">
        <f t="shared" si="306"/>
        <v>30050567.469999999</v>
      </c>
      <c r="ER243" s="7">
        <f t="shared" si="306"/>
        <v>4932698.54</v>
      </c>
      <c r="ES243" s="7">
        <f t="shared" si="306"/>
        <v>3408977.85</v>
      </c>
      <c r="ET243" s="7">
        <f t="shared" si="306"/>
        <v>3942530.16</v>
      </c>
      <c r="EU243" s="7">
        <f t="shared" si="306"/>
        <v>7480736.6699999999</v>
      </c>
      <c r="EV243" s="7">
        <f t="shared" si="306"/>
        <v>1830260.88</v>
      </c>
      <c r="EW243" s="7">
        <f t="shared" si="306"/>
        <v>12778251.08</v>
      </c>
      <c r="EX243" s="7">
        <f t="shared" si="306"/>
        <v>3521737.61</v>
      </c>
      <c r="EY243" s="7">
        <f t="shared" si="306"/>
        <v>8631182.8699999992</v>
      </c>
      <c r="EZ243" s="7">
        <f t="shared" si="306"/>
        <v>2645590.5299999998</v>
      </c>
      <c r="FA243" s="7">
        <f t="shared" si="306"/>
        <v>41442498.100000001</v>
      </c>
      <c r="FB243" s="7">
        <f t="shared" si="306"/>
        <v>4511904.71</v>
      </c>
      <c r="FC243" s="7">
        <f t="shared" si="306"/>
        <v>21646305.079999998</v>
      </c>
      <c r="FD243" s="7">
        <f t="shared" si="306"/>
        <v>5471143.54</v>
      </c>
      <c r="FE243" s="7">
        <f t="shared" si="306"/>
        <v>1895722.29</v>
      </c>
      <c r="FF243" s="7">
        <f t="shared" si="306"/>
        <v>3613022.4</v>
      </c>
      <c r="FG243" s="7">
        <f t="shared" si="306"/>
        <v>2688029.02</v>
      </c>
      <c r="FH243" s="7">
        <f t="shared" si="306"/>
        <v>1582804.91</v>
      </c>
      <c r="FI243" s="7">
        <f t="shared" si="306"/>
        <v>19741273.91</v>
      </c>
      <c r="FJ243" s="7">
        <f t="shared" si="306"/>
        <v>22092773.859999996</v>
      </c>
      <c r="FK243" s="7">
        <f t="shared" si="306"/>
        <v>28717862.539999999</v>
      </c>
      <c r="FL243" s="7">
        <f t="shared" si="306"/>
        <v>89342025.819999993</v>
      </c>
      <c r="FM243" s="7">
        <f t="shared" si="306"/>
        <v>41854545.219999999</v>
      </c>
      <c r="FN243" s="7">
        <f t="shared" si="306"/>
        <v>254024736.38000003</v>
      </c>
      <c r="FO243" s="7">
        <f t="shared" si="306"/>
        <v>12720261.67</v>
      </c>
      <c r="FP243" s="7">
        <f t="shared" si="306"/>
        <v>25988222.539999999</v>
      </c>
      <c r="FQ243" s="7">
        <f t="shared" si="306"/>
        <v>11447810.210000001</v>
      </c>
      <c r="FR243" s="7">
        <f t="shared" si="306"/>
        <v>3274451.73</v>
      </c>
      <c r="FS243" s="7">
        <f t="shared" si="306"/>
        <v>3301421.99</v>
      </c>
      <c r="FT243" s="7">
        <f t="shared" si="306"/>
        <v>1424778.55</v>
      </c>
      <c r="FU243" s="7">
        <f t="shared" si="306"/>
        <v>10387196.029999999</v>
      </c>
      <c r="FV243" s="7">
        <f t="shared" si="306"/>
        <v>9533446.9100000001</v>
      </c>
      <c r="FW243" s="7">
        <f t="shared" si="306"/>
        <v>3161071.5</v>
      </c>
      <c r="FX243" s="7">
        <f t="shared" si="306"/>
        <v>1406941.0599999998</v>
      </c>
      <c r="FY243" s="7"/>
      <c r="FZ243" s="7">
        <f>SUM(C243:FX243)</f>
        <v>9688312092.0400009</v>
      </c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</row>
    <row r="244" spans="1:195" x14ac:dyDescent="0.35">
      <c r="A244" s="6" t="s">
        <v>790</v>
      </c>
      <c r="B244" s="7" t="s">
        <v>791</v>
      </c>
      <c r="C244" s="7">
        <f t="shared" ref="C244:BN244" si="307">C239</f>
        <v>1874987.63</v>
      </c>
      <c r="D244" s="7">
        <f t="shared" si="307"/>
        <v>0</v>
      </c>
      <c r="E244" s="7">
        <f t="shared" si="307"/>
        <v>0</v>
      </c>
      <c r="F244" s="7">
        <f t="shared" si="307"/>
        <v>684847.1</v>
      </c>
      <c r="G244" s="7">
        <f t="shared" si="307"/>
        <v>0</v>
      </c>
      <c r="H244" s="7">
        <f t="shared" si="307"/>
        <v>7836</v>
      </c>
      <c r="I244" s="7">
        <f t="shared" si="307"/>
        <v>0</v>
      </c>
      <c r="J244" s="7">
        <f t="shared" si="307"/>
        <v>64191.18</v>
      </c>
      <c r="K244" s="7">
        <f t="shared" si="307"/>
        <v>0</v>
      </c>
      <c r="L244" s="7">
        <f t="shared" si="307"/>
        <v>63849.48</v>
      </c>
      <c r="M244" s="7">
        <f t="shared" si="307"/>
        <v>75383.100000000006</v>
      </c>
      <c r="N244" s="7">
        <f t="shared" si="307"/>
        <v>0</v>
      </c>
      <c r="O244" s="7">
        <f t="shared" si="307"/>
        <v>0</v>
      </c>
      <c r="P244" s="7">
        <f t="shared" si="307"/>
        <v>0</v>
      </c>
      <c r="Q244" s="7">
        <f t="shared" si="307"/>
        <v>0</v>
      </c>
      <c r="R244" s="7">
        <f t="shared" si="307"/>
        <v>0</v>
      </c>
      <c r="S244" s="7">
        <f t="shared" si="307"/>
        <v>0</v>
      </c>
      <c r="T244" s="7">
        <f t="shared" si="307"/>
        <v>6701.47</v>
      </c>
      <c r="U244" s="7">
        <f t="shared" si="307"/>
        <v>1566.26</v>
      </c>
      <c r="V244" s="7">
        <f t="shared" si="307"/>
        <v>25587.96</v>
      </c>
      <c r="W244" s="7">
        <f t="shared" si="307"/>
        <v>1284.6400000000001</v>
      </c>
      <c r="X244" s="7">
        <f t="shared" si="307"/>
        <v>4138.9799999999996</v>
      </c>
      <c r="Y244" s="7">
        <f t="shared" si="307"/>
        <v>2768.37</v>
      </c>
      <c r="Z244" s="7">
        <f t="shared" si="307"/>
        <v>1912.54</v>
      </c>
      <c r="AA244" s="7">
        <f t="shared" si="307"/>
        <v>386374.29</v>
      </c>
      <c r="AB244" s="7">
        <f t="shared" si="307"/>
        <v>0</v>
      </c>
      <c r="AC244" s="7">
        <f t="shared" si="307"/>
        <v>15016.35</v>
      </c>
      <c r="AD244" s="7">
        <f t="shared" si="307"/>
        <v>5277.84</v>
      </c>
      <c r="AE244" s="7">
        <f t="shared" si="307"/>
        <v>2045.13</v>
      </c>
      <c r="AF244" s="7">
        <f t="shared" si="307"/>
        <v>4753.7</v>
      </c>
      <c r="AG244" s="7">
        <f t="shared" si="307"/>
        <v>6945.42</v>
      </c>
      <c r="AH244" s="7">
        <f t="shared" si="307"/>
        <v>44863.199999999997</v>
      </c>
      <c r="AI244" s="7">
        <f t="shared" si="307"/>
        <v>0</v>
      </c>
      <c r="AJ244" s="7">
        <f t="shared" si="307"/>
        <v>0</v>
      </c>
      <c r="AK244" s="7">
        <f t="shared" si="307"/>
        <v>45226.23</v>
      </c>
      <c r="AL244" s="7">
        <f t="shared" si="307"/>
        <v>0</v>
      </c>
      <c r="AM244" s="7">
        <f t="shared" si="307"/>
        <v>102674.17</v>
      </c>
      <c r="AN244" s="7">
        <f t="shared" si="307"/>
        <v>63886.77</v>
      </c>
      <c r="AO244" s="7">
        <f t="shared" si="307"/>
        <v>262854.25</v>
      </c>
      <c r="AP244" s="7">
        <f t="shared" si="307"/>
        <v>0</v>
      </c>
      <c r="AQ244" s="7">
        <f t="shared" si="307"/>
        <v>19530.78</v>
      </c>
      <c r="AR244" s="7">
        <f t="shared" si="307"/>
        <v>0</v>
      </c>
      <c r="AS244" s="7">
        <f t="shared" si="307"/>
        <v>0</v>
      </c>
      <c r="AT244" s="7">
        <f t="shared" si="307"/>
        <v>0</v>
      </c>
      <c r="AU244" s="7">
        <f t="shared" si="307"/>
        <v>0</v>
      </c>
      <c r="AV244" s="7">
        <f t="shared" si="307"/>
        <v>31405.96</v>
      </c>
      <c r="AW244" s="7">
        <f t="shared" si="307"/>
        <v>0</v>
      </c>
      <c r="AX244" s="7">
        <f t="shared" si="307"/>
        <v>2177.56</v>
      </c>
      <c r="AY244" s="7">
        <f t="shared" si="307"/>
        <v>6548.78</v>
      </c>
      <c r="AZ244" s="7">
        <f t="shared" si="307"/>
        <v>0</v>
      </c>
      <c r="BA244" s="7">
        <f t="shared" si="307"/>
        <v>2932.97</v>
      </c>
      <c r="BB244" s="7">
        <f t="shared" si="307"/>
        <v>0</v>
      </c>
      <c r="BC244" s="7">
        <f t="shared" si="307"/>
        <v>260474.47</v>
      </c>
      <c r="BD244" s="7">
        <f t="shared" si="307"/>
        <v>40942.44</v>
      </c>
      <c r="BE244" s="7">
        <f t="shared" si="307"/>
        <v>15958.05</v>
      </c>
      <c r="BF244" s="7">
        <f t="shared" si="307"/>
        <v>266775.34999999998</v>
      </c>
      <c r="BG244" s="7">
        <f t="shared" si="307"/>
        <v>70354.990000000005</v>
      </c>
      <c r="BH244" s="7">
        <f t="shared" si="307"/>
        <v>0</v>
      </c>
      <c r="BI244" s="7">
        <f t="shared" si="307"/>
        <v>42028.84</v>
      </c>
      <c r="BJ244" s="7">
        <f t="shared" si="307"/>
        <v>46718.82</v>
      </c>
      <c r="BK244" s="7">
        <f t="shared" si="307"/>
        <v>229859.37</v>
      </c>
      <c r="BL244" s="7">
        <f t="shared" si="307"/>
        <v>34037.089999999997</v>
      </c>
      <c r="BM244" s="7">
        <f t="shared" si="307"/>
        <v>0</v>
      </c>
      <c r="BN244" s="7">
        <f t="shared" si="307"/>
        <v>45855.47</v>
      </c>
      <c r="BO244" s="7">
        <f t="shared" ref="BO244:DZ244" si="308">BO239</f>
        <v>0</v>
      </c>
      <c r="BP244" s="7">
        <f t="shared" si="308"/>
        <v>79437.48</v>
      </c>
      <c r="BQ244" s="7">
        <f t="shared" si="308"/>
        <v>13985.15</v>
      </c>
      <c r="BR244" s="7">
        <f t="shared" si="308"/>
        <v>6089.6</v>
      </c>
      <c r="BS244" s="7">
        <f t="shared" si="308"/>
        <v>9366.77</v>
      </c>
      <c r="BT244" s="7">
        <f t="shared" si="308"/>
        <v>117071.22</v>
      </c>
      <c r="BU244" s="7">
        <f t="shared" si="308"/>
        <v>0</v>
      </c>
      <c r="BV244" s="7">
        <f t="shared" si="308"/>
        <v>9875.7900000000009</v>
      </c>
      <c r="BW244" s="7">
        <f t="shared" si="308"/>
        <v>9303.31</v>
      </c>
      <c r="BX244" s="7">
        <f t="shared" si="308"/>
        <v>3079.88</v>
      </c>
      <c r="BY244" s="7">
        <f t="shared" si="308"/>
        <v>0</v>
      </c>
      <c r="BZ244" s="7">
        <f t="shared" si="308"/>
        <v>23000.89</v>
      </c>
      <c r="CA244" s="7">
        <f t="shared" si="308"/>
        <v>18344.48</v>
      </c>
      <c r="CB244" s="7">
        <f t="shared" si="308"/>
        <v>0</v>
      </c>
      <c r="CC244" s="7">
        <f t="shared" si="308"/>
        <v>18030.259999999998</v>
      </c>
      <c r="CD244" s="7">
        <f t="shared" si="308"/>
        <v>25674.67</v>
      </c>
      <c r="CE244" s="7">
        <f t="shared" si="308"/>
        <v>7848.18</v>
      </c>
      <c r="CF244" s="7">
        <f t="shared" si="308"/>
        <v>86.58</v>
      </c>
      <c r="CG244" s="7">
        <f t="shared" si="308"/>
        <v>11773.23</v>
      </c>
      <c r="CH244" s="7">
        <f t="shared" si="308"/>
        <v>11394.63</v>
      </c>
      <c r="CI244" s="7">
        <f t="shared" si="308"/>
        <v>3293.83</v>
      </c>
      <c r="CJ244" s="7">
        <f t="shared" si="308"/>
        <v>42972.7</v>
      </c>
      <c r="CK244" s="7">
        <f t="shared" si="308"/>
        <v>0</v>
      </c>
      <c r="CL244" s="7">
        <f t="shared" si="308"/>
        <v>5761.35</v>
      </c>
      <c r="CM244" s="7">
        <f t="shared" si="308"/>
        <v>21261.79</v>
      </c>
      <c r="CN244" s="7">
        <f t="shared" si="308"/>
        <v>219492</v>
      </c>
      <c r="CO244" s="7">
        <f t="shared" si="308"/>
        <v>9978.89</v>
      </c>
      <c r="CP244" s="7">
        <f t="shared" si="308"/>
        <v>58689.13</v>
      </c>
      <c r="CQ244" s="7">
        <f t="shared" si="308"/>
        <v>65215.35</v>
      </c>
      <c r="CR244" s="7">
        <f t="shared" si="308"/>
        <v>10303.58</v>
      </c>
      <c r="CS244" s="7">
        <f t="shared" si="308"/>
        <v>77791.66</v>
      </c>
      <c r="CT244" s="7">
        <f t="shared" si="308"/>
        <v>6015.71</v>
      </c>
      <c r="CU244" s="7">
        <f t="shared" si="308"/>
        <v>0</v>
      </c>
      <c r="CV244" s="7">
        <f t="shared" si="308"/>
        <v>493.98</v>
      </c>
      <c r="CW244" s="7">
        <f t="shared" si="308"/>
        <v>0</v>
      </c>
      <c r="CX244" s="7">
        <f t="shared" si="308"/>
        <v>0</v>
      </c>
      <c r="CY244" s="7">
        <f t="shared" si="308"/>
        <v>4959.63</v>
      </c>
      <c r="CZ244" s="7">
        <f t="shared" si="308"/>
        <v>71995.350000000006</v>
      </c>
      <c r="DA244" s="7">
        <f t="shared" si="308"/>
        <v>7475.17</v>
      </c>
      <c r="DB244" s="7">
        <f t="shared" si="308"/>
        <v>8300.94</v>
      </c>
      <c r="DC244" s="7">
        <f t="shared" si="308"/>
        <v>0</v>
      </c>
      <c r="DD244" s="7">
        <f t="shared" si="308"/>
        <v>225.41</v>
      </c>
      <c r="DE244" s="7">
        <f t="shared" si="308"/>
        <v>91788.54</v>
      </c>
      <c r="DF244" s="7">
        <f t="shared" si="308"/>
        <v>0</v>
      </c>
      <c r="DG244" s="7">
        <f t="shared" si="308"/>
        <v>0</v>
      </c>
      <c r="DH244" s="7">
        <f t="shared" si="308"/>
        <v>50656.88</v>
      </c>
      <c r="DI244" s="7">
        <f t="shared" si="308"/>
        <v>10493.93</v>
      </c>
      <c r="DJ244" s="7">
        <f t="shared" si="308"/>
        <v>10205.969999999999</v>
      </c>
      <c r="DK244" s="7">
        <f t="shared" si="308"/>
        <v>0</v>
      </c>
      <c r="DL244" s="7">
        <f t="shared" si="308"/>
        <v>0</v>
      </c>
      <c r="DM244" s="7">
        <f t="shared" si="308"/>
        <v>16573.12</v>
      </c>
      <c r="DN244" s="7">
        <f t="shared" si="308"/>
        <v>32897.06</v>
      </c>
      <c r="DO244" s="7">
        <f t="shared" si="308"/>
        <v>0</v>
      </c>
      <c r="DP244" s="7">
        <f t="shared" si="308"/>
        <v>19361.55</v>
      </c>
      <c r="DQ244" s="7">
        <f t="shared" si="308"/>
        <v>0</v>
      </c>
      <c r="DR244" s="7">
        <f t="shared" si="308"/>
        <v>9473.9599999999991</v>
      </c>
      <c r="DS244" s="7">
        <f t="shared" si="308"/>
        <v>50460.1</v>
      </c>
      <c r="DT244" s="7">
        <f t="shared" si="308"/>
        <v>21863.79</v>
      </c>
      <c r="DU244" s="7">
        <f t="shared" si="308"/>
        <v>0</v>
      </c>
      <c r="DV244" s="7">
        <f t="shared" si="308"/>
        <v>6174.36</v>
      </c>
      <c r="DW244" s="7">
        <f t="shared" si="308"/>
        <v>21568.73</v>
      </c>
      <c r="DX244" s="7">
        <f t="shared" si="308"/>
        <v>12686.15</v>
      </c>
      <c r="DY244" s="7">
        <f t="shared" si="308"/>
        <v>36916.25</v>
      </c>
      <c r="DZ244" s="7">
        <f t="shared" si="308"/>
        <v>34800.67</v>
      </c>
      <c r="EA244" s="7">
        <f t="shared" ref="EA244:FX244" si="309">EA239</f>
        <v>25441.23</v>
      </c>
      <c r="EB244" s="7">
        <f t="shared" si="309"/>
        <v>0</v>
      </c>
      <c r="EC244" s="7">
        <f t="shared" si="309"/>
        <v>14101.98</v>
      </c>
      <c r="ED244" s="7">
        <f t="shared" si="309"/>
        <v>11764.55</v>
      </c>
      <c r="EE244" s="7">
        <f t="shared" si="309"/>
        <v>17091.97</v>
      </c>
      <c r="EF244" s="7">
        <f t="shared" si="309"/>
        <v>16795.22</v>
      </c>
      <c r="EG244" s="7">
        <f t="shared" si="309"/>
        <v>55934.59</v>
      </c>
      <c r="EH244" s="7">
        <f t="shared" si="309"/>
        <v>20179.39</v>
      </c>
      <c r="EI244" s="7">
        <f t="shared" si="309"/>
        <v>0</v>
      </c>
      <c r="EJ244" s="7">
        <f t="shared" si="309"/>
        <v>69163.839999999997</v>
      </c>
      <c r="EK244" s="7">
        <f t="shared" si="309"/>
        <v>1335.56</v>
      </c>
      <c r="EL244" s="7">
        <f t="shared" si="309"/>
        <v>0</v>
      </c>
      <c r="EM244" s="7">
        <f t="shared" si="309"/>
        <v>65959.320000000007</v>
      </c>
      <c r="EN244" s="7">
        <f t="shared" si="309"/>
        <v>39535.449999999997</v>
      </c>
      <c r="EO244" s="7">
        <f t="shared" si="309"/>
        <v>66147.77</v>
      </c>
      <c r="EP244" s="7">
        <f t="shared" si="309"/>
        <v>9299.14</v>
      </c>
      <c r="EQ244" s="7">
        <f t="shared" si="309"/>
        <v>0</v>
      </c>
      <c r="ER244" s="7">
        <f t="shared" si="309"/>
        <v>0</v>
      </c>
      <c r="ES244" s="7">
        <f t="shared" si="309"/>
        <v>0</v>
      </c>
      <c r="ET244" s="7">
        <f t="shared" si="309"/>
        <v>52540.35</v>
      </c>
      <c r="EU244" s="7">
        <f t="shared" si="309"/>
        <v>0</v>
      </c>
      <c r="EV244" s="7">
        <f t="shared" si="309"/>
        <v>0</v>
      </c>
      <c r="EW244" s="7">
        <f t="shared" si="309"/>
        <v>31087.61</v>
      </c>
      <c r="EX244" s="7">
        <f t="shared" si="309"/>
        <v>1334.9</v>
      </c>
      <c r="EY244" s="7">
        <f t="shared" si="309"/>
        <v>0</v>
      </c>
      <c r="EZ244" s="7">
        <f t="shared" si="309"/>
        <v>6134.54</v>
      </c>
      <c r="FA244" s="7">
        <f t="shared" si="309"/>
        <v>2396.9499999999998</v>
      </c>
      <c r="FB244" s="7">
        <f t="shared" si="309"/>
        <v>80754.03</v>
      </c>
      <c r="FC244" s="7">
        <f t="shared" si="309"/>
        <v>88194.94</v>
      </c>
      <c r="FD244" s="7">
        <f t="shared" si="309"/>
        <v>10501.02</v>
      </c>
      <c r="FE244" s="7">
        <f t="shared" si="309"/>
        <v>7523.25</v>
      </c>
      <c r="FF244" s="7">
        <f t="shared" si="309"/>
        <v>25984.47</v>
      </c>
      <c r="FG244" s="7">
        <f t="shared" si="309"/>
        <v>3638.88</v>
      </c>
      <c r="FH244" s="7">
        <f t="shared" si="309"/>
        <v>4836.24</v>
      </c>
      <c r="FI244" s="7">
        <f t="shared" si="309"/>
        <v>22707.279999999999</v>
      </c>
      <c r="FJ244" s="7">
        <f t="shared" si="309"/>
        <v>0</v>
      </c>
      <c r="FK244" s="7">
        <f t="shared" si="309"/>
        <v>22207.35</v>
      </c>
      <c r="FL244" s="7">
        <f t="shared" si="309"/>
        <v>136963.78</v>
      </c>
      <c r="FM244" s="7">
        <f t="shared" si="309"/>
        <v>66455.179999999993</v>
      </c>
      <c r="FN244" s="7">
        <f t="shared" si="309"/>
        <v>0</v>
      </c>
      <c r="FO244" s="7">
        <f t="shared" si="309"/>
        <v>0</v>
      </c>
      <c r="FP244" s="7">
        <f t="shared" si="309"/>
        <v>30172.25</v>
      </c>
      <c r="FQ244" s="7">
        <f t="shared" si="309"/>
        <v>19448.63</v>
      </c>
      <c r="FR244" s="7">
        <f t="shared" si="309"/>
        <v>9637.7800000000007</v>
      </c>
      <c r="FS244" s="7">
        <f t="shared" si="309"/>
        <v>56283.05</v>
      </c>
      <c r="FT244" s="7">
        <f t="shared" si="309"/>
        <v>6173.79</v>
      </c>
      <c r="FU244" s="7">
        <f t="shared" si="309"/>
        <v>26065.03</v>
      </c>
      <c r="FV244" s="7">
        <f t="shared" si="309"/>
        <v>0</v>
      </c>
      <c r="FW244" s="7">
        <f t="shared" si="309"/>
        <v>46279.77</v>
      </c>
      <c r="FX244" s="7">
        <f t="shared" si="309"/>
        <v>0</v>
      </c>
      <c r="FY244" s="64"/>
      <c r="FZ244" s="7">
        <f>SUM(C244:FX244)</f>
        <v>7445153.7299999977</v>
      </c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</row>
    <row r="245" spans="1:195" x14ac:dyDescent="0.35">
      <c r="A245" s="6" t="s">
        <v>792</v>
      </c>
      <c r="B245" s="7" t="s">
        <v>793</v>
      </c>
      <c r="C245" s="7">
        <f t="shared" ref="C245:BN245" si="310">ROUND(C243+C244,2)</f>
        <v>78224503.629999995</v>
      </c>
      <c r="D245" s="7">
        <f t="shared" si="310"/>
        <v>441470521.57999998</v>
      </c>
      <c r="E245" s="7">
        <f t="shared" si="310"/>
        <v>72757110.709999993</v>
      </c>
      <c r="F245" s="7">
        <f t="shared" si="310"/>
        <v>262914388.75999999</v>
      </c>
      <c r="G245" s="7">
        <f t="shared" si="310"/>
        <v>17994612.98</v>
      </c>
      <c r="H245" s="7">
        <f t="shared" si="310"/>
        <v>13083631.59</v>
      </c>
      <c r="I245" s="7">
        <f t="shared" si="310"/>
        <v>99047606.939999998</v>
      </c>
      <c r="J245" s="7">
        <f t="shared" si="310"/>
        <v>23646688.870000001</v>
      </c>
      <c r="K245" s="7">
        <f t="shared" si="310"/>
        <v>4249030.7699999996</v>
      </c>
      <c r="L245" s="7">
        <f t="shared" si="310"/>
        <v>26177048.280000001</v>
      </c>
      <c r="M245" s="7">
        <f t="shared" si="310"/>
        <v>13487551.43</v>
      </c>
      <c r="N245" s="7">
        <f t="shared" si="310"/>
        <v>580935484.51999998</v>
      </c>
      <c r="O245" s="7">
        <f t="shared" si="310"/>
        <v>143477593.81999999</v>
      </c>
      <c r="P245" s="7">
        <f t="shared" si="310"/>
        <v>5323465.26</v>
      </c>
      <c r="Q245" s="7">
        <f t="shared" si="310"/>
        <v>467870039.30000001</v>
      </c>
      <c r="R245" s="7">
        <f t="shared" si="310"/>
        <v>66886792.979999997</v>
      </c>
      <c r="S245" s="7">
        <f t="shared" si="310"/>
        <v>18639281.030000001</v>
      </c>
      <c r="T245" s="7">
        <f t="shared" si="310"/>
        <v>3180571.47</v>
      </c>
      <c r="U245" s="7">
        <f t="shared" si="310"/>
        <v>1210359.06</v>
      </c>
      <c r="V245" s="7">
        <f t="shared" si="310"/>
        <v>4111253.61</v>
      </c>
      <c r="W245" s="7">
        <f t="shared" si="310"/>
        <v>3589031.04</v>
      </c>
      <c r="X245" s="7">
        <f t="shared" si="310"/>
        <v>1119109.24</v>
      </c>
      <c r="Y245" s="7">
        <f t="shared" si="310"/>
        <v>11051532.24</v>
      </c>
      <c r="Z245" s="7">
        <f t="shared" si="310"/>
        <v>3704039.66</v>
      </c>
      <c r="AA245" s="7">
        <f t="shared" si="310"/>
        <v>343861569.27999997</v>
      </c>
      <c r="AB245" s="7">
        <f t="shared" si="310"/>
        <v>307259743.58999997</v>
      </c>
      <c r="AC245" s="7">
        <f t="shared" si="310"/>
        <v>10840917.699999999</v>
      </c>
      <c r="AD245" s="7">
        <f t="shared" si="310"/>
        <v>15651332.27</v>
      </c>
      <c r="AE245" s="7">
        <f t="shared" si="310"/>
        <v>2002521.44</v>
      </c>
      <c r="AF245" s="7">
        <f t="shared" si="310"/>
        <v>3317701.57</v>
      </c>
      <c r="AG245" s="7">
        <f t="shared" si="310"/>
        <v>7675370.4800000004</v>
      </c>
      <c r="AH245" s="7">
        <f t="shared" si="310"/>
        <v>11215024.539999999</v>
      </c>
      <c r="AI245" s="7">
        <f t="shared" si="310"/>
        <v>5315984.83</v>
      </c>
      <c r="AJ245" s="7">
        <f t="shared" si="310"/>
        <v>3321162.94</v>
      </c>
      <c r="AK245" s="7">
        <f t="shared" si="310"/>
        <v>3337264.26</v>
      </c>
      <c r="AL245" s="7">
        <f t="shared" si="310"/>
        <v>4398791.17</v>
      </c>
      <c r="AM245" s="7">
        <f t="shared" si="310"/>
        <v>5147904.09</v>
      </c>
      <c r="AN245" s="7">
        <f t="shared" si="310"/>
        <v>4702440.05</v>
      </c>
      <c r="AO245" s="7">
        <f t="shared" si="310"/>
        <v>48410200.450000003</v>
      </c>
      <c r="AP245" s="7">
        <f t="shared" si="310"/>
        <v>983855382.49000001</v>
      </c>
      <c r="AQ245" s="7">
        <f t="shared" si="310"/>
        <v>4139800.83</v>
      </c>
      <c r="AR245" s="7">
        <f t="shared" si="310"/>
        <v>688268877.49000001</v>
      </c>
      <c r="AS245" s="7">
        <f t="shared" si="310"/>
        <v>78746064.569999993</v>
      </c>
      <c r="AT245" s="7">
        <f t="shared" si="310"/>
        <v>29527491.399999999</v>
      </c>
      <c r="AU245" s="7">
        <f t="shared" si="310"/>
        <v>4796748.93</v>
      </c>
      <c r="AV245" s="7">
        <f t="shared" si="310"/>
        <v>4855763.05</v>
      </c>
      <c r="AW245" s="7">
        <f t="shared" si="310"/>
        <v>4296219.3600000003</v>
      </c>
      <c r="AX245" s="7">
        <f t="shared" si="310"/>
        <v>1597596.48</v>
      </c>
      <c r="AY245" s="7">
        <f t="shared" si="310"/>
        <v>5861442</v>
      </c>
      <c r="AZ245" s="7">
        <f t="shared" si="310"/>
        <v>142156367.77000001</v>
      </c>
      <c r="BA245" s="7">
        <f t="shared" si="310"/>
        <v>99159671.230000004</v>
      </c>
      <c r="BB245" s="7">
        <f t="shared" si="310"/>
        <v>82441914.719999999</v>
      </c>
      <c r="BC245" s="7">
        <f t="shared" si="310"/>
        <v>290277750.54000002</v>
      </c>
      <c r="BD245" s="7">
        <f t="shared" si="310"/>
        <v>39213112</v>
      </c>
      <c r="BE245" s="7">
        <f t="shared" si="310"/>
        <v>14653499.359999999</v>
      </c>
      <c r="BF245" s="7">
        <f t="shared" si="310"/>
        <v>276247640.07999998</v>
      </c>
      <c r="BG245" s="7">
        <f t="shared" si="310"/>
        <v>11148030.289999999</v>
      </c>
      <c r="BH245" s="7">
        <f t="shared" si="310"/>
        <v>7392168.54</v>
      </c>
      <c r="BI245" s="7">
        <f t="shared" si="310"/>
        <v>4413156.0999999996</v>
      </c>
      <c r="BJ245" s="7">
        <f t="shared" si="310"/>
        <v>67989456.120000005</v>
      </c>
      <c r="BK245" s="7">
        <f t="shared" si="310"/>
        <v>337261596.94</v>
      </c>
      <c r="BL245" s="7">
        <f t="shared" si="310"/>
        <v>2137957.75</v>
      </c>
      <c r="BM245" s="7">
        <f t="shared" si="310"/>
        <v>5738052.3499999996</v>
      </c>
      <c r="BN245" s="7">
        <f t="shared" si="310"/>
        <v>34810530.009999998</v>
      </c>
      <c r="BO245" s="7">
        <f t="shared" ref="BO245:DZ245" si="311">ROUND(BO243+BO244,2)</f>
        <v>14500008.41</v>
      </c>
      <c r="BP245" s="7">
        <f t="shared" si="311"/>
        <v>3324608.32</v>
      </c>
      <c r="BQ245" s="7">
        <f t="shared" si="311"/>
        <v>71629211.909999996</v>
      </c>
      <c r="BR245" s="7">
        <f t="shared" si="311"/>
        <v>49101998.600000001</v>
      </c>
      <c r="BS245" s="7">
        <f t="shared" si="311"/>
        <v>13920377.970000001</v>
      </c>
      <c r="BT245" s="7">
        <f t="shared" si="311"/>
        <v>5587631.6900000004</v>
      </c>
      <c r="BU245" s="7">
        <f t="shared" si="311"/>
        <v>5849818.0499999998</v>
      </c>
      <c r="BV245" s="7">
        <f t="shared" si="311"/>
        <v>14122440.060000001</v>
      </c>
      <c r="BW245" s="7">
        <f t="shared" si="311"/>
        <v>22501707.109999999</v>
      </c>
      <c r="BX245" s="7">
        <f t="shared" si="311"/>
        <v>1693810.78</v>
      </c>
      <c r="BY245" s="7">
        <f t="shared" si="311"/>
        <v>5681028.0700000003</v>
      </c>
      <c r="BZ245" s="7">
        <f t="shared" si="311"/>
        <v>3570222.23</v>
      </c>
      <c r="CA245" s="7">
        <f t="shared" si="311"/>
        <v>3055462.16</v>
      </c>
      <c r="CB245" s="7">
        <f t="shared" si="311"/>
        <v>825888677.15999997</v>
      </c>
      <c r="CC245" s="7">
        <f t="shared" si="311"/>
        <v>3403040.55</v>
      </c>
      <c r="CD245" s="7">
        <f t="shared" si="311"/>
        <v>3375014.13</v>
      </c>
      <c r="CE245" s="7">
        <f t="shared" si="311"/>
        <v>2931667.9</v>
      </c>
      <c r="CF245" s="7">
        <f t="shared" si="311"/>
        <v>2237551.13</v>
      </c>
      <c r="CG245" s="7">
        <f t="shared" si="311"/>
        <v>3560352.66</v>
      </c>
      <c r="CH245" s="7">
        <f t="shared" si="311"/>
        <v>2210973.67</v>
      </c>
      <c r="CI245" s="7">
        <f t="shared" si="311"/>
        <v>8266047.3399999999</v>
      </c>
      <c r="CJ245" s="7">
        <f t="shared" si="311"/>
        <v>10924683.199999999</v>
      </c>
      <c r="CK245" s="7">
        <f t="shared" si="311"/>
        <v>63484241.789999999</v>
      </c>
      <c r="CL245" s="7">
        <f t="shared" si="311"/>
        <v>15214039.17</v>
      </c>
      <c r="CM245" s="7">
        <f t="shared" si="311"/>
        <v>9371670.8399999999</v>
      </c>
      <c r="CN245" s="7">
        <f t="shared" si="311"/>
        <v>351067571.12</v>
      </c>
      <c r="CO245" s="7">
        <f t="shared" si="311"/>
        <v>156823040.44</v>
      </c>
      <c r="CP245" s="7">
        <f t="shared" si="311"/>
        <v>11896320.029999999</v>
      </c>
      <c r="CQ245" s="7">
        <f t="shared" si="311"/>
        <v>9965645.2300000004</v>
      </c>
      <c r="CR245" s="7">
        <f t="shared" si="311"/>
        <v>3946928.05</v>
      </c>
      <c r="CS245" s="7">
        <f t="shared" si="311"/>
        <v>4452342.58</v>
      </c>
      <c r="CT245" s="7">
        <f t="shared" si="311"/>
        <v>2241807.96</v>
      </c>
      <c r="CU245" s="7">
        <f t="shared" si="311"/>
        <v>4497037.74</v>
      </c>
      <c r="CV245" s="7">
        <f t="shared" si="311"/>
        <v>1048275.01</v>
      </c>
      <c r="CW245" s="7">
        <f t="shared" si="311"/>
        <v>3684630.47</v>
      </c>
      <c r="CX245" s="7">
        <f t="shared" si="311"/>
        <v>5814040.9699999997</v>
      </c>
      <c r="CY245" s="7">
        <f t="shared" si="311"/>
        <v>1139684.8999999999</v>
      </c>
      <c r="CZ245" s="7">
        <f t="shared" si="311"/>
        <v>20729617.379999999</v>
      </c>
      <c r="DA245" s="7">
        <f t="shared" si="311"/>
        <v>3512368.75</v>
      </c>
      <c r="DB245" s="7">
        <f t="shared" si="311"/>
        <v>4688925.26</v>
      </c>
      <c r="DC245" s="7">
        <f t="shared" si="311"/>
        <v>3362885.21</v>
      </c>
      <c r="DD245" s="7">
        <f t="shared" si="311"/>
        <v>3169526.74</v>
      </c>
      <c r="DE245" s="7">
        <f t="shared" si="311"/>
        <v>4477913.34</v>
      </c>
      <c r="DF245" s="7">
        <f t="shared" si="311"/>
        <v>227240437.63999999</v>
      </c>
      <c r="DG245" s="7">
        <f t="shared" si="311"/>
        <v>2323573.89</v>
      </c>
      <c r="DH245" s="7">
        <f t="shared" si="311"/>
        <v>20556024.73</v>
      </c>
      <c r="DI245" s="7">
        <f t="shared" si="311"/>
        <v>27249968.359999999</v>
      </c>
      <c r="DJ245" s="7">
        <f t="shared" si="311"/>
        <v>7842824.6299999999</v>
      </c>
      <c r="DK245" s="7">
        <f t="shared" si="311"/>
        <v>6292506.5700000003</v>
      </c>
      <c r="DL245" s="7">
        <f t="shared" si="311"/>
        <v>65067754.960000001</v>
      </c>
      <c r="DM245" s="7">
        <f t="shared" si="311"/>
        <v>4216866.99</v>
      </c>
      <c r="DN245" s="7">
        <f t="shared" si="311"/>
        <v>15808341.449999999</v>
      </c>
      <c r="DO245" s="7">
        <f t="shared" si="311"/>
        <v>37186771.049999997</v>
      </c>
      <c r="DP245" s="7">
        <f t="shared" si="311"/>
        <v>3720871.08</v>
      </c>
      <c r="DQ245" s="7">
        <f t="shared" si="311"/>
        <v>9902761.9199999999</v>
      </c>
      <c r="DR245" s="7">
        <f t="shared" si="311"/>
        <v>16016902.73</v>
      </c>
      <c r="DS245" s="7">
        <f t="shared" si="311"/>
        <v>8186166.7999999998</v>
      </c>
      <c r="DT245" s="7">
        <f t="shared" si="311"/>
        <v>3505217.69</v>
      </c>
      <c r="DU245" s="7">
        <f t="shared" si="311"/>
        <v>5081016.83</v>
      </c>
      <c r="DV245" s="7">
        <f t="shared" si="311"/>
        <v>3777749.31</v>
      </c>
      <c r="DW245" s="7">
        <f t="shared" si="311"/>
        <v>4603172.4800000004</v>
      </c>
      <c r="DX245" s="7">
        <f t="shared" si="311"/>
        <v>3566804.21</v>
      </c>
      <c r="DY245" s="7">
        <f t="shared" si="311"/>
        <v>4938118.93</v>
      </c>
      <c r="DZ245" s="7">
        <f t="shared" si="311"/>
        <v>9005197.3300000001</v>
      </c>
      <c r="EA245" s="7">
        <f t="shared" ref="EA245:FX245" si="312">ROUND(EA243+EA244,2)</f>
        <v>6846652.5</v>
      </c>
      <c r="EB245" s="7">
        <f t="shared" si="312"/>
        <v>7069160.1299999999</v>
      </c>
      <c r="EC245" s="7">
        <f t="shared" si="312"/>
        <v>4198394.21</v>
      </c>
      <c r="ED245" s="7">
        <f t="shared" si="312"/>
        <v>22844077.91</v>
      </c>
      <c r="EE245" s="7">
        <f t="shared" si="312"/>
        <v>3488701.8</v>
      </c>
      <c r="EF245" s="7">
        <f t="shared" si="312"/>
        <v>16391976.949999999</v>
      </c>
      <c r="EG245" s="7">
        <f t="shared" si="312"/>
        <v>3933008.74</v>
      </c>
      <c r="EH245" s="7">
        <f t="shared" si="312"/>
        <v>3939833.04</v>
      </c>
      <c r="EI245" s="7">
        <f t="shared" si="312"/>
        <v>164489851.91</v>
      </c>
      <c r="EJ245" s="7">
        <f t="shared" si="312"/>
        <v>110802205.59999999</v>
      </c>
      <c r="EK245" s="7">
        <f t="shared" si="312"/>
        <v>8030814.5199999996</v>
      </c>
      <c r="EL245" s="7">
        <f t="shared" si="312"/>
        <v>5749905.0700000003</v>
      </c>
      <c r="EM245" s="7">
        <f t="shared" si="312"/>
        <v>5249492.1399999997</v>
      </c>
      <c r="EN245" s="7">
        <f t="shared" si="312"/>
        <v>11489817.02</v>
      </c>
      <c r="EO245" s="7">
        <f t="shared" si="312"/>
        <v>4572900.6500000004</v>
      </c>
      <c r="EP245" s="7">
        <f t="shared" si="312"/>
        <v>5800985.3899999997</v>
      </c>
      <c r="EQ245" s="7">
        <f t="shared" si="312"/>
        <v>30050567.469999999</v>
      </c>
      <c r="ER245" s="7">
        <f t="shared" si="312"/>
        <v>4932698.54</v>
      </c>
      <c r="ES245" s="7">
        <f t="shared" si="312"/>
        <v>3408977.85</v>
      </c>
      <c r="ET245" s="7">
        <f t="shared" si="312"/>
        <v>3995070.51</v>
      </c>
      <c r="EU245" s="7">
        <f t="shared" si="312"/>
        <v>7480736.6699999999</v>
      </c>
      <c r="EV245" s="7">
        <f t="shared" si="312"/>
        <v>1830260.88</v>
      </c>
      <c r="EW245" s="7">
        <f t="shared" si="312"/>
        <v>12809338.689999999</v>
      </c>
      <c r="EX245" s="7">
        <f t="shared" si="312"/>
        <v>3523072.51</v>
      </c>
      <c r="EY245" s="7">
        <f t="shared" si="312"/>
        <v>8631182.8699999992</v>
      </c>
      <c r="EZ245" s="7">
        <f t="shared" si="312"/>
        <v>2651725.0699999998</v>
      </c>
      <c r="FA245" s="7">
        <f t="shared" si="312"/>
        <v>41444895.049999997</v>
      </c>
      <c r="FB245" s="7">
        <f t="shared" si="312"/>
        <v>4592658.74</v>
      </c>
      <c r="FC245" s="7">
        <f t="shared" si="312"/>
        <v>21734500.02</v>
      </c>
      <c r="FD245" s="7">
        <f t="shared" si="312"/>
        <v>5481644.5599999996</v>
      </c>
      <c r="FE245" s="7">
        <f t="shared" si="312"/>
        <v>1903245.54</v>
      </c>
      <c r="FF245" s="7">
        <f t="shared" si="312"/>
        <v>3639006.87</v>
      </c>
      <c r="FG245" s="7">
        <f t="shared" si="312"/>
        <v>2691667.9</v>
      </c>
      <c r="FH245" s="7">
        <f t="shared" si="312"/>
        <v>1587641.15</v>
      </c>
      <c r="FI245" s="7">
        <f t="shared" si="312"/>
        <v>19763981.190000001</v>
      </c>
      <c r="FJ245" s="7">
        <f t="shared" si="312"/>
        <v>22092773.859999999</v>
      </c>
      <c r="FK245" s="7">
        <f t="shared" si="312"/>
        <v>28740069.890000001</v>
      </c>
      <c r="FL245" s="7">
        <f t="shared" si="312"/>
        <v>89478989.599999994</v>
      </c>
      <c r="FM245" s="7">
        <f t="shared" si="312"/>
        <v>41921000.399999999</v>
      </c>
      <c r="FN245" s="7">
        <f t="shared" si="312"/>
        <v>254024736.38</v>
      </c>
      <c r="FO245" s="7">
        <f t="shared" si="312"/>
        <v>12720261.67</v>
      </c>
      <c r="FP245" s="7">
        <f t="shared" si="312"/>
        <v>26018394.789999999</v>
      </c>
      <c r="FQ245" s="7">
        <f t="shared" si="312"/>
        <v>11467258.84</v>
      </c>
      <c r="FR245" s="7">
        <f t="shared" si="312"/>
        <v>3284089.51</v>
      </c>
      <c r="FS245" s="7">
        <f t="shared" si="312"/>
        <v>3357705.04</v>
      </c>
      <c r="FT245" s="7">
        <f t="shared" si="312"/>
        <v>1430952.34</v>
      </c>
      <c r="FU245" s="7">
        <f t="shared" si="312"/>
        <v>10413261.060000001</v>
      </c>
      <c r="FV245" s="7">
        <f t="shared" si="312"/>
        <v>9533446.9100000001</v>
      </c>
      <c r="FW245" s="7">
        <f t="shared" si="312"/>
        <v>3207351.27</v>
      </c>
      <c r="FX245" s="7">
        <f t="shared" si="312"/>
        <v>1406941.06</v>
      </c>
      <c r="FY245" s="7"/>
      <c r="FZ245" s="7">
        <f>SUM(C245:FX245)</f>
        <v>9695757245.7699966</v>
      </c>
      <c r="GA245" s="85"/>
      <c r="GB245" s="7">
        <f>FZ245-GA245</f>
        <v>9695757245.7699966</v>
      </c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</row>
    <row r="246" spans="1:195" x14ac:dyDescent="0.35">
      <c r="A246" s="7"/>
      <c r="B246" s="7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  <c r="AH246" s="64"/>
      <c r="AI246" s="64"/>
      <c r="AJ246" s="64"/>
      <c r="AK246" s="64"/>
      <c r="AL246" s="64"/>
      <c r="AM246" s="64"/>
      <c r="AN246" s="64"/>
      <c r="AO246" s="64"/>
      <c r="AP246" s="64"/>
      <c r="AQ246" s="64"/>
      <c r="AR246" s="64"/>
      <c r="AS246" s="64"/>
      <c r="AT246" s="64"/>
      <c r="AU246" s="64"/>
      <c r="AV246" s="64"/>
      <c r="AW246" s="64"/>
      <c r="AX246" s="64"/>
      <c r="AY246" s="64"/>
      <c r="AZ246" s="64"/>
      <c r="BA246" s="64"/>
      <c r="BB246" s="64"/>
      <c r="BC246" s="64"/>
      <c r="BD246" s="64"/>
      <c r="BE246" s="64"/>
      <c r="BF246" s="64"/>
      <c r="BG246" s="64"/>
      <c r="BH246" s="64"/>
      <c r="BI246" s="64"/>
      <c r="BJ246" s="64"/>
      <c r="BK246" s="64"/>
      <c r="BL246" s="64"/>
      <c r="BM246" s="64"/>
      <c r="BN246" s="64"/>
      <c r="BO246" s="64"/>
      <c r="BP246" s="64"/>
      <c r="BQ246" s="64"/>
      <c r="BR246" s="64"/>
      <c r="BS246" s="64"/>
      <c r="BT246" s="64"/>
      <c r="BU246" s="64"/>
      <c r="BV246" s="64"/>
      <c r="BW246" s="64"/>
      <c r="BX246" s="64"/>
      <c r="BY246" s="64"/>
      <c r="BZ246" s="64"/>
      <c r="CA246" s="64"/>
      <c r="CB246" s="64"/>
      <c r="CC246" s="64"/>
      <c r="CD246" s="64"/>
      <c r="CE246" s="64"/>
      <c r="CF246" s="64"/>
      <c r="CG246" s="64"/>
      <c r="CH246" s="64"/>
      <c r="CI246" s="64"/>
      <c r="CJ246" s="64"/>
      <c r="CK246" s="64"/>
      <c r="CL246" s="64"/>
      <c r="CM246" s="64"/>
      <c r="CN246" s="64"/>
      <c r="CO246" s="64"/>
      <c r="CP246" s="64"/>
      <c r="CQ246" s="64"/>
      <c r="CR246" s="64"/>
      <c r="CS246" s="64"/>
      <c r="CT246" s="64"/>
      <c r="CU246" s="64"/>
      <c r="CV246" s="64"/>
      <c r="CW246" s="64"/>
      <c r="CX246" s="64"/>
      <c r="CY246" s="64"/>
      <c r="CZ246" s="64"/>
      <c r="DA246" s="64"/>
      <c r="DB246" s="64"/>
      <c r="DC246" s="64"/>
      <c r="DD246" s="64"/>
      <c r="DE246" s="64"/>
      <c r="DF246" s="64"/>
      <c r="DG246" s="64"/>
      <c r="DH246" s="64"/>
      <c r="DI246" s="64"/>
      <c r="DJ246" s="64"/>
      <c r="DK246" s="64"/>
      <c r="DL246" s="64"/>
      <c r="DM246" s="64"/>
      <c r="DN246" s="64"/>
      <c r="DO246" s="64"/>
      <c r="DP246" s="64"/>
      <c r="DQ246" s="64"/>
      <c r="DR246" s="64"/>
      <c r="DS246" s="64"/>
      <c r="DT246" s="64"/>
      <c r="DU246" s="64"/>
      <c r="DV246" s="64"/>
      <c r="DW246" s="64"/>
      <c r="DX246" s="64"/>
      <c r="DY246" s="64"/>
      <c r="DZ246" s="64"/>
      <c r="EA246" s="64"/>
      <c r="EB246" s="64"/>
      <c r="EC246" s="64"/>
      <c r="ED246" s="64"/>
      <c r="EE246" s="64"/>
      <c r="EF246" s="64"/>
      <c r="EG246" s="64"/>
      <c r="EH246" s="64"/>
      <c r="EI246" s="64"/>
      <c r="EJ246" s="64"/>
      <c r="EK246" s="64"/>
      <c r="EL246" s="64"/>
      <c r="EM246" s="64"/>
      <c r="EN246" s="64"/>
      <c r="EO246" s="64"/>
      <c r="EP246" s="64"/>
      <c r="EQ246" s="64"/>
      <c r="ER246" s="64"/>
      <c r="ES246" s="64"/>
      <c r="ET246" s="64"/>
      <c r="EU246" s="64"/>
      <c r="EV246" s="64"/>
      <c r="EW246" s="64"/>
      <c r="EX246" s="64"/>
      <c r="EY246" s="64"/>
      <c r="EZ246" s="64"/>
      <c r="FA246" s="64"/>
      <c r="FB246" s="64"/>
      <c r="FC246" s="64"/>
      <c r="FD246" s="64"/>
      <c r="FE246" s="64"/>
      <c r="FF246" s="64"/>
      <c r="FG246" s="64"/>
      <c r="FH246" s="64"/>
      <c r="FI246" s="64"/>
      <c r="FJ246" s="64"/>
      <c r="FK246" s="64"/>
      <c r="FL246" s="64"/>
      <c r="FM246" s="64"/>
      <c r="FN246" s="64"/>
      <c r="FO246" s="64"/>
      <c r="FP246" s="64"/>
      <c r="FQ246" s="64"/>
      <c r="FR246" s="64"/>
      <c r="FS246" s="64"/>
      <c r="FT246" s="64"/>
      <c r="FU246" s="64"/>
      <c r="FV246" s="64"/>
      <c r="FW246" s="64"/>
      <c r="FX246" s="64"/>
      <c r="FY246" s="7"/>
      <c r="FZ246" s="7"/>
      <c r="GA246" s="42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</row>
    <row r="247" spans="1:195" x14ac:dyDescent="0.35">
      <c r="A247" s="6" t="s">
        <v>594</v>
      </c>
      <c r="B247" s="43" t="s">
        <v>794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</row>
    <row r="248" spans="1:195" x14ac:dyDescent="0.35">
      <c r="A248" s="6" t="s">
        <v>795</v>
      </c>
      <c r="B248" s="7" t="s">
        <v>796</v>
      </c>
      <c r="C248" s="42">
        <f t="shared" ref="C248:BN248" si="313">C47</f>
        <v>2.7E-2</v>
      </c>
      <c r="D248" s="42">
        <f t="shared" si="313"/>
        <v>2.7E-2</v>
      </c>
      <c r="E248" s="42">
        <f t="shared" si="313"/>
        <v>2.7E-2</v>
      </c>
      <c r="F248" s="42">
        <f t="shared" si="313"/>
        <v>2.7E-2</v>
      </c>
      <c r="G248" s="42">
        <f t="shared" si="313"/>
        <v>2.5264999999999999E-2</v>
      </c>
      <c r="H248" s="42">
        <f t="shared" si="313"/>
        <v>2.7E-2</v>
      </c>
      <c r="I248" s="42">
        <f t="shared" si="313"/>
        <v>2.7E-2</v>
      </c>
      <c r="J248" s="42">
        <f t="shared" si="313"/>
        <v>2.7E-2</v>
      </c>
      <c r="K248" s="42">
        <f t="shared" si="313"/>
        <v>2.7E-2</v>
      </c>
      <c r="L248" s="42">
        <f t="shared" si="313"/>
        <v>2.5895000000000001E-2</v>
      </c>
      <c r="M248" s="42">
        <f t="shared" si="313"/>
        <v>2.4947E-2</v>
      </c>
      <c r="N248" s="42">
        <f t="shared" si="313"/>
        <v>1.8755999999999998E-2</v>
      </c>
      <c r="O248" s="42">
        <f t="shared" si="313"/>
        <v>2.7E-2</v>
      </c>
      <c r="P248" s="42">
        <f t="shared" si="313"/>
        <v>2.7E-2</v>
      </c>
      <c r="Q248" s="42">
        <f t="shared" si="313"/>
        <v>2.7E-2</v>
      </c>
      <c r="R248" s="42">
        <f t="shared" si="313"/>
        <v>2.7E-2</v>
      </c>
      <c r="S248" s="42">
        <f t="shared" si="313"/>
        <v>2.5014000000000002E-2</v>
      </c>
      <c r="T248" s="42">
        <f t="shared" si="313"/>
        <v>2.3301000000000002E-2</v>
      </c>
      <c r="U248" s="42">
        <f t="shared" si="313"/>
        <v>2.2801000000000002E-2</v>
      </c>
      <c r="V248" s="42">
        <f t="shared" si="313"/>
        <v>2.7E-2</v>
      </c>
      <c r="W248" s="42">
        <f t="shared" si="313"/>
        <v>2.7E-2</v>
      </c>
      <c r="X248" s="42">
        <f t="shared" si="313"/>
        <v>1.4756000000000002E-2</v>
      </c>
      <c r="Y248" s="42">
        <f t="shared" si="313"/>
        <v>2.3498000000000002E-2</v>
      </c>
      <c r="Z248" s="42">
        <f t="shared" si="313"/>
        <v>2.2915000000000001E-2</v>
      </c>
      <c r="AA248" s="42">
        <f t="shared" si="313"/>
        <v>2.7E-2</v>
      </c>
      <c r="AB248" s="42">
        <f t="shared" si="313"/>
        <v>2.7E-2</v>
      </c>
      <c r="AC248" s="42">
        <f t="shared" si="313"/>
        <v>1.9982E-2</v>
      </c>
      <c r="AD248" s="42">
        <f t="shared" si="313"/>
        <v>1.8693000000000001E-2</v>
      </c>
      <c r="AE248" s="42">
        <f t="shared" si="313"/>
        <v>1.1814000000000002E-2</v>
      </c>
      <c r="AF248" s="42">
        <f t="shared" si="313"/>
        <v>1.0673999999999999E-2</v>
      </c>
      <c r="AG248" s="42">
        <f t="shared" si="313"/>
        <v>1.2485E-2</v>
      </c>
      <c r="AH248" s="42">
        <f t="shared" si="313"/>
        <v>2.1122999999999999E-2</v>
      </c>
      <c r="AI248" s="42">
        <f t="shared" si="313"/>
        <v>2.7E-2</v>
      </c>
      <c r="AJ248" s="42">
        <f t="shared" si="313"/>
        <v>2.2787999999999999E-2</v>
      </c>
      <c r="AK248" s="42">
        <f t="shared" si="313"/>
        <v>2.0279999999999999E-2</v>
      </c>
      <c r="AL248" s="42">
        <f t="shared" si="313"/>
        <v>2.7E-2</v>
      </c>
      <c r="AM248" s="42">
        <f t="shared" si="313"/>
        <v>2.0449000000000002E-2</v>
      </c>
      <c r="AN248" s="42">
        <f t="shared" si="313"/>
        <v>2.6903E-2</v>
      </c>
      <c r="AO248" s="42">
        <f t="shared" si="313"/>
        <v>2.6656000000000003E-2</v>
      </c>
      <c r="AP248" s="42">
        <f t="shared" si="313"/>
        <v>2.7E-2</v>
      </c>
      <c r="AQ248" s="42">
        <f t="shared" si="313"/>
        <v>1.8685E-2</v>
      </c>
      <c r="AR248" s="42">
        <f t="shared" si="313"/>
        <v>2.7E-2</v>
      </c>
      <c r="AS248" s="42">
        <f t="shared" si="313"/>
        <v>1.2137999999999999E-2</v>
      </c>
      <c r="AT248" s="42">
        <f t="shared" si="313"/>
        <v>2.7E-2</v>
      </c>
      <c r="AU248" s="42">
        <f t="shared" si="313"/>
        <v>2.3188E-2</v>
      </c>
      <c r="AV248" s="42">
        <f t="shared" si="313"/>
        <v>2.7E-2</v>
      </c>
      <c r="AW248" s="42">
        <f t="shared" si="313"/>
        <v>2.4430999999999998E-2</v>
      </c>
      <c r="AX248" s="42">
        <f t="shared" si="313"/>
        <v>2.0798000000000001E-2</v>
      </c>
      <c r="AY248" s="42">
        <f t="shared" si="313"/>
        <v>2.7E-2</v>
      </c>
      <c r="AZ248" s="42">
        <f t="shared" si="313"/>
        <v>1.5720000000000001E-2</v>
      </c>
      <c r="BA248" s="42">
        <f t="shared" si="313"/>
        <v>2.5894E-2</v>
      </c>
      <c r="BB248" s="42">
        <f t="shared" si="313"/>
        <v>2.3684E-2</v>
      </c>
      <c r="BC248" s="42">
        <f t="shared" si="313"/>
        <v>2.0715000000000001E-2</v>
      </c>
      <c r="BD248" s="42">
        <f t="shared" si="313"/>
        <v>2.7E-2</v>
      </c>
      <c r="BE248" s="42">
        <f t="shared" si="313"/>
        <v>2.6816E-2</v>
      </c>
      <c r="BF248" s="42">
        <f t="shared" si="313"/>
        <v>2.7E-2</v>
      </c>
      <c r="BG248" s="42">
        <f t="shared" si="313"/>
        <v>2.7E-2</v>
      </c>
      <c r="BH248" s="42">
        <f t="shared" si="313"/>
        <v>2.5419000000000001E-2</v>
      </c>
      <c r="BI248" s="42">
        <f t="shared" si="313"/>
        <v>1.2433E-2</v>
      </c>
      <c r="BJ248" s="42">
        <f t="shared" si="313"/>
        <v>2.7E-2</v>
      </c>
      <c r="BK248" s="42">
        <f t="shared" si="313"/>
        <v>2.7E-2</v>
      </c>
      <c r="BL248" s="42">
        <f t="shared" si="313"/>
        <v>2.7E-2</v>
      </c>
      <c r="BM248" s="42">
        <f t="shared" si="313"/>
        <v>2.4834000000000002E-2</v>
      </c>
      <c r="BN248" s="42">
        <f t="shared" si="313"/>
        <v>2.7E-2</v>
      </c>
      <c r="BO248" s="42">
        <f t="shared" ref="BO248:DM248" si="314">BO47</f>
        <v>1.9203000000000001E-2</v>
      </c>
      <c r="BP248" s="42">
        <f t="shared" si="314"/>
        <v>2.5702000000000003E-2</v>
      </c>
      <c r="BQ248" s="42">
        <f t="shared" si="314"/>
        <v>2.5759000000000001E-2</v>
      </c>
      <c r="BR248" s="42">
        <f t="shared" si="314"/>
        <v>8.6999999999999994E-3</v>
      </c>
      <c r="BS248" s="42">
        <f t="shared" si="314"/>
        <v>4.3949999999999996E-3</v>
      </c>
      <c r="BT248" s="42">
        <f t="shared" si="314"/>
        <v>6.6509999999999998E-3</v>
      </c>
      <c r="BU248" s="42">
        <f t="shared" si="314"/>
        <v>1.3811E-2</v>
      </c>
      <c r="BV248" s="42">
        <f t="shared" si="314"/>
        <v>1.1258000000000001E-2</v>
      </c>
      <c r="BW248" s="42">
        <f t="shared" si="314"/>
        <v>1.5736E-2</v>
      </c>
      <c r="BX248" s="42">
        <f t="shared" si="314"/>
        <v>1.9067000000000001E-2</v>
      </c>
      <c r="BY248" s="42">
        <f t="shared" si="314"/>
        <v>2.7E-2</v>
      </c>
      <c r="BZ248" s="42">
        <f t="shared" si="314"/>
        <v>2.7E-2</v>
      </c>
      <c r="CA248" s="42">
        <f t="shared" si="314"/>
        <v>2.3040999999999999E-2</v>
      </c>
      <c r="CB248" s="42">
        <f t="shared" si="314"/>
        <v>2.7E-2</v>
      </c>
      <c r="CC248" s="42">
        <f t="shared" si="314"/>
        <v>2.6199E-2</v>
      </c>
      <c r="CD248" s="42">
        <f t="shared" si="314"/>
        <v>2.3519999999999999E-2</v>
      </c>
      <c r="CE248" s="42">
        <f t="shared" si="314"/>
        <v>2.7E-2</v>
      </c>
      <c r="CF248" s="42">
        <f t="shared" si="314"/>
        <v>2.4334000000000001E-2</v>
      </c>
      <c r="CG248" s="42">
        <f t="shared" si="314"/>
        <v>2.7E-2</v>
      </c>
      <c r="CH248" s="42">
        <f t="shared" si="314"/>
        <v>2.6187999999999999E-2</v>
      </c>
      <c r="CI248" s="42">
        <f t="shared" si="314"/>
        <v>2.7E-2</v>
      </c>
      <c r="CJ248" s="42">
        <f t="shared" si="314"/>
        <v>2.6513999999999999E-2</v>
      </c>
      <c r="CK248" s="42">
        <f t="shared" si="314"/>
        <v>1.0600999999999999E-2</v>
      </c>
      <c r="CL248" s="42">
        <f t="shared" si="314"/>
        <v>1.2229E-2</v>
      </c>
      <c r="CM248" s="42">
        <f t="shared" si="314"/>
        <v>6.2740000000000001E-3</v>
      </c>
      <c r="CN248" s="42">
        <f t="shared" si="314"/>
        <v>2.7E-2</v>
      </c>
      <c r="CO248" s="42">
        <f t="shared" si="314"/>
        <v>2.6360000000000001E-2</v>
      </c>
      <c r="CP248" s="42">
        <f t="shared" si="314"/>
        <v>2.0548999999999998E-2</v>
      </c>
      <c r="CQ248" s="42">
        <f t="shared" si="314"/>
        <v>1.6427000000000001E-2</v>
      </c>
      <c r="CR248" s="42">
        <f t="shared" si="314"/>
        <v>4.169E-3</v>
      </c>
      <c r="CS248" s="42">
        <f t="shared" si="314"/>
        <v>2.6658000000000001E-2</v>
      </c>
      <c r="CT248" s="42">
        <f t="shared" si="314"/>
        <v>1.252E-2</v>
      </c>
      <c r="CU248" s="42">
        <f t="shared" si="314"/>
        <v>2.3616000000000002E-2</v>
      </c>
      <c r="CV248" s="42">
        <f t="shared" si="314"/>
        <v>1.4978999999999999E-2</v>
      </c>
      <c r="CW248" s="42">
        <f t="shared" si="314"/>
        <v>1.7378999999999999E-2</v>
      </c>
      <c r="CX248" s="42">
        <f t="shared" si="314"/>
        <v>2.5824E-2</v>
      </c>
      <c r="CY248" s="42">
        <f t="shared" si="314"/>
        <v>2.7E-2</v>
      </c>
      <c r="CZ248" s="42">
        <f t="shared" si="314"/>
        <v>2.7E-2</v>
      </c>
      <c r="DA248" s="42">
        <f t="shared" si="314"/>
        <v>2.7E-2</v>
      </c>
      <c r="DB248" s="42">
        <f t="shared" si="314"/>
        <v>2.7E-2</v>
      </c>
      <c r="DC248" s="42">
        <f t="shared" si="314"/>
        <v>2.1418E-2</v>
      </c>
      <c r="DD248" s="42">
        <f t="shared" si="314"/>
        <v>3.4299999999999999E-3</v>
      </c>
      <c r="DE248" s="42">
        <f t="shared" si="314"/>
        <v>1.1894999999999999E-2</v>
      </c>
      <c r="DF248" s="42">
        <f t="shared" si="314"/>
        <v>2.7E-2</v>
      </c>
      <c r="DG248" s="42">
        <f t="shared" si="314"/>
        <v>2.4453000000000003E-2</v>
      </c>
      <c r="DH248" s="42">
        <f t="shared" si="314"/>
        <v>2.4516E-2</v>
      </c>
      <c r="DI248" s="42">
        <f t="shared" si="314"/>
        <v>2.2845000000000001E-2</v>
      </c>
      <c r="DJ248" s="42">
        <f t="shared" si="314"/>
        <v>2.4883000000000002E-2</v>
      </c>
      <c r="DK248" s="42">
        <f t="shared" si="314"/>
        <v>1.9658000000000002E-2</v>
      </c>
      <c r="DL248" s="42">
        <f t="shared" si="314"/>
        <v>2.5967E-2</v>
      </c>
      <c r="DM248" s="42">
        <f t="shared" si="314"/>
        <v>2.3899E-2</v>
      </c>
      <c r="DN248" s="42">
        <v>2.7E-2</v>
      </c>
      <c r="DO248" s="42">
        <f t="shared" ref="DO248:FX248" si="315">DO47</f>
        <v>2.7E-2</v>
      </c>
      <c r="DP248" s="42">
        <f t="shared" si="315"/>
        <v>2.7E-2</v>
      </c>
      <c r="DQ248" s="42">
        <v>2.4545000000000001E-2</v>
      </c>
      <c r="DR248" s="42">
        <f t="shared" si="315"/>
        <v>2.7E-2</v>
      </c>
      <c r="DS248" s="42">
        <f t="shared" si="315"/>
        <v>2.7E-2</v>
      </c>
      <c r="DT248" s="42">
        <f t="shared" si="315"/>
        <v>2.5729000000000002E-2</v>
      </c>
      <c r="DU248" s="42">
        <f t="shared" si="315"/>
        <v>2.7E-2</v>
      </c>
      <c r="DV248" s="42">
        <f t="shared" si="315"/>
        <v>2.7E-2</v>
      </c>
      <c r="DW248" s="42">
        <f t="shared" si="315"/>
        <v>2.5996999999999999E-2</v>
      </c>
      <c r="DX248" s="42">
        <f t="shared" si="315"/>
        <v>2.2931E-2</v>
      </c>
      <c r="DY248" s="42">
        <f t="shared" si="315"/>
        <v>1.6928000000000002E-2</v>
      </c>
      <c r="DZ248" s="42">
        <f t="shared" si="315"/>
        <v>2.1662000000000001E-2</v>
      </c>
      <c r="EA248" s="42">
        <f t="shared" si="315"/>
        <v>1.2173E-2</v>
      </c>
      <c r="EB248" s="42">
        <f t="shared" si="315"/>
        <v>2.7E-2</v>
      </c>
      <c r="EC248" s="42">
        <f t="shared" si="315"/>
        <v>2.7E-2</v>
      </c>
      <c r="ED248" s="42">
        <f t="shared" si="315"/>
        <v>4.4120000000000001E-3</v>
      </c>
      <c r="EE248" s="42">
        <f t="shared" si="315"/>
        <v>2.7E-2</v>
      </c>
      <c r="EF248" s="42">
        <f t="shared" si="315"/>
        <v>2.3595000000000001E-2</v>
      </c>
      <c r="EG248" s="42">
        <f t="shared" si="315"/>
        <v>2.7E-2</v>
      </c>
      <c r="EH248" s="42">
        <f t="shared" si="315"/>
        <v>2.7E-2</v>
      </c>
      <c r="EI248" s="42">
        <f t="shared" si="315"/>
        <v>2.7E-2</v>
      </c>
      <c r="EJ248" s="42">
        <f t="shared" si="315"/>
        <v>2.7E-2</v>
      </c>
      <c r="EK248" s="42">
        <f t="shared" si="315"/>
        <v>5.7670000000000004E-3</v>
      </c>
      <c r="EL248" s="42">
        <f t="shared" si="315"/>
        <v>6.1159999999999999E-3</v>
      </c>
      <c r="EM248" s="42">
        <f t="shared" si="315"/>
        <v>2.0308E-2</v>
      </c>
      <c r="EN248" s="42">
        <f t="shared" si="315"/>
        <v>2.7E-2</v>
      </c>
      <c r="EO248" s="42">
        <f t="shared" si="315"/>
        <v>2.7E-2</v>
      </c>
      <c r="EP248" s="42">
        <f t="shared" si="315"/>
        <v>2.4586E-2</v>
      </c>
      <c r="EQ248" s="42">
        <f t="shared" si="315"/>
        <v>5.8780000000000004E-3</v>
      </c>
      <c r="ER248" s="42">
        <f t="shared" si="315"/>
        <v>2.1283E-2</v>
      </c>
      <c r="ES248" s="42">
        <f t="shared" si="315"/>
        <v>2.7E-2</v>
      </c>
      <c r="ET248" s="42">
        <f t="shared" si="315"/>
        <v>2.7E-2</v>
      </c>
      <c r="EU248" s="42">
        <f t="shared" si="315"/>
        <v>2.7E-2</v>
      </c>
      <c r="EV248" s="42">
        <f t="shared" si="315"/>
        <v>1.4964999999999999E-2</v>
      </c>
      <c r="EW248" s="42">
        <f t="shared" si="315"/>
        <v>7.2810000000000001E-3</v>
      </c>
      <c r="EX248" s="42">
        <f t="shared" si="315"/>
        <v>7.9100000000000004E-3</v>
      </c>
      <c r="EY248" s="42">
        <f t="shared" si="315"/>
        <v>2.7E-2</v>
      </c>
      <c r="EZ248" s="42">
        <f t="shared" si="315"/>
        <v>2.6942000000000001E-2</v>
      </c>
      <c r="FA248" s="42">
        <f t="shared" si="315"/>
        <v>1.0666E-2</v>
      </c>
      <c r="FB248" s="42">
        <f t="shared" si="315"/>
        <v>9.6240000000000006E-3</v>
      </c>
      <c r="FC248" s="42">
        <f t="shared" si="315"/>
        <v>2.6550000000000001E-2</v>
      </c>
      <c r="FD248" s="42">
        <f t="shared" si="315"/>
        <v>2.7E-2</v>
      </c>
      <c r="FE248" s="42">
        <f t="shared" si="315"/>
        <v>1.8180999999999999E-2</v>
      </c>
      <c r="FF248" s="42">
        <f t="shared" si="315"/>
        <v>2.7E-2</v>
      </c>
      <c r="FG248" s="42">
        <f t="shared" si="315"/>
        <v>2.7E-2</v>
      </c>
      <c r="FH248" s="42">
        <f t="shared" si="315"/>
        <v>2.3772000000000001E-2</v>
      </c>
      <c r="FI248" s="42">
        <v>9.639E-3</v>
      </c>
      <c r="FJ248" s="42">
        <v>2.2207999999999999E-2</v>
      </c>
      <c r="FK248" s="42">
        <f t="shared" si="315"/>
        <v>1.0845E-2</v>
      </c>
      <c r="FL248" s="42">
        <f t="shared" si="315"/>
        <v>2.7E-2</v>
      </c>
      <c r="FM248" s="42">
        <f t="shared" si="315"/>
        <v>2.2414E-2</v>
      </c>
      <c r="FN248" s="42">
        <f t="shared" si="315"/>
        <v>2.7E-2</v>
      </c>
      <c r="FO248" s="42">
        <f t="shared" si="315"/>
        <v>5.6239999999999997E-3</v>
      </c>
      <c r="FP248" s="42">
        <f t="shared" si="315"/>
        <v>1.2142999999999999E-2</v>
      </c>
      <c r="FQ248" s="42">
        <f t="shared" si="315"/>
        <v>2.0879999999999999E-2</v>
      </c>
      <c r="FR248" s="42">
        <f t="shared" si="315"/>
        <v>6.5710000000000005E-3</v>
      </c>
      <c r="FS248" s="42">
        <f t="shared" si="315"/>
        <v>5.0679999999999996E-3</v>
      </c>
      <c r="FT248" s="42">
        <f t="shared" si="315"/>
        <v>4.2929999999999999E-3</v>
      </c>
      <c r="FU248" s="42">
        <f t="shared" si="315"/>
        <v>2.2345E-2</v>
      </c>
      <c r="FV248" s="42">
        <f t="shared" si="315"/>
        <v>1.9032E-2</v>
      </c>
      <c r="FW248" s="42">
        <f t="shared" si="315"/>
        <v>2.5498E-2</v>
      </c>
      <c r="FX248" s="42">
        <f t="shared" si="315"/>
        <v>2.3675000000000002E-2</v>
      </c>
      <c r="FY248" s="64"/>
      <c r="FZ248" s="7"/>
      <c r="GA248" s="42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</row>
    <row r="249" spans="1:195" x14ac:dyDescent="0.35">
      <c r="A249" s="7"/>
      <c r="B249" s="7" t="s">
        <v>797</v>
      </c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P249" s="42"/>
      <c r="DQ249" s="42"/>
      <c r="DR249" s="42"/>
      <c r="DS249" s="42"/>
      <c r="DT249" s="42"/>
      <c r="DU249" s="42"/>
      <c r="DV249" s="42"/>
      <c r="DW249" s="42"/>
      <c r="DX249" s="42"/>
      <c r="DY249" s="42"/>
      <c r="DZ249" s="42"/>
      <c r="EA249" s="42"/>
      <c r="EB249" s="42"/>
      <c r="EC249" s="42"/>
      <c r="ED249" s="42"/>
      <c r="EE249" s="42"/>
      <c r="EF249" s="42"/>
      <c r="EG249" s="42"/>
      <c r="EH249" s="42"/>
      <c r="EI249" s="42"/>
      <c r="EJ249" s="42"/>
      <c r="EK249" s="42"/>
      <c r="EL249" s="42"/>
      <c r="EM249" s="42"/>
      <c r="EN249" s="42"/>
      <c r="EO249" s="42"/>
      <c r="EP249" s="42"/>
      <c r="EQ249" s="42"/>
      <c r="ER249" s="42"/>
      <c r="ES249" s="42"/>
      <c r="ET249" s="42"/>
      <c r="EU249" s="42"/>
      <c r="EV249" s="42"/>
      <c r="EW249" s="42"/>
      <c r="EX249" s="42"/>
      <c r="EY249" s="42"/>
      <c r="EZ249" s="42"/>
      <c r="FA249" s="42"/>
      <c r="FB249" s="42"/>
      <c r="FC249" s="42"/>
      <c r="FD249" s="42"/>
      <c r="FE249" s="42"/>
      <c r="FF249" s="42"/>
      <c r="FG249" s="42"/>
      <c r="FH249" s="42"/>
      <c r="FI249" s="42"/>
      <c r="FJ249" s="42"/>
      <c r="FK249" s="42"/>
      <c r="FL249" s="42"/>
      <c r="FM249" s="42"/>
      <c r="FN249" s="42"/>
      <c r="FO249" s="42"/>
      <c r="FP249" s="42"/>
      <c r="FQ249" s="42"/>
      <c r="FR249" s="42"/>
      <c r="FS249" s="42"/>
      <c r="FT249" s="42"/>
      <c r="FU249" s="42"/>
      <c r="FV249" s="42"/>
      <c r="FW249" s="42"/>
      <c r="FX249" s="42"/>
      <c r="FY249" s="7"/>
      <c r="FZ249" s="7"/>
      <c r="GA249" s="42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</row>
    <row r="250" spans="1:195" x14ac:dyDescent="0.35">
      <c r="A250" s="6" t="s">
        <v>798</v>
      </c>
      <c r="B250" s="7" t="s">
        <v>799</v>
      </c>
      <c r="C250" s="42">
        <f t="shared" ref="C250:BN250" si="316">ROUND((C245-(C99*C42)-C45)/C46,6)</f>
        <v>5.8707000000000002E-2</v>
      </c>
      <c r="D250" s="42">
        <f t="shared" si="316"/>
        <v>9.1715000000000005E-2</v>
      </c>
      <c r="E250" s="42">
        <f t="shared" si="316"/>
        <v>5.357E-2</v>
      </c>
      <c r="F250" s="42">
        <f t="shared" si="316"/>
        <v>7.6651999999999998E-2</v>
      </c>
      <c r="G250" s="42">
        <f t="shared" si="316"/>
        <v>3.1628000000000003E-2</v>
      </c>
      <c r="H250" s="42">
        <f t="shared" si="316"/>
        <v>8.6865999999999999E-2</v>
      </c>
      <c r="I250" s="42">
        <f t="shared" si="316"/>
        <v>7.8135999999999997E-2</v>
      </c>
      <c r="J250" s="42">
        <f t="shared" si="316"/>
        <v>0.11842999999999999</v>
      </c>
      <c r="K250" s="42">
        <f t="shared" si="316"/>
        <v>8.0680000000000002E-2</v>
      </c>
      <c r="L250" s="42">
        <f t="shared" si="316"/>
        <v>2.7119000000000001E-2</v>
      </c>
      <c r="M250" s="42">
        <f t="shared" si="316"/>
        <v>3.6572E-2</v>
      </c>
      <c r="N250" s="42">
        <f t="shared" si="316"/>
        <v>5.8201999999999997E-2</v>
      </c>
      <c r="O250" s="42">
        <f t="shared" si="316"/>
        <v>5.0445999999999998E-2</v>
      </c>
      <c r="P250" s="42">
        <f t="shared" si="316"/>
        <v>9.0606999999999993E-2</v>
      </c>
      <c r="Q250" s="42">
        <f t="shared" si="316"/>
        <v>7.8173000000000006E-2</v>
      </c>
      <c r="R250" s="42">
        <f t="shared" si="316"/>
        <v>0.88113799999999998</v>
      </c>
      <c r="S250" s="42">
        <f t="shared" si="316"/>
        <v>2.7505999999999999E-2</v>
      </c>
      <c r="T250" s="42">
        <f t="shared" si="316"/>
        <v>0.112563</v>
      </c>
      <c r="U250" s="42">
        <f t="shared" si="316"/>
        <v>3.5897999999999999E-2</v>
      </c>
      <c r="V250" s="42">
        <f t="shared" si="316"/>
        <v>0.102691</v>
      </c>
      <c r="W250" s="42">
        <f t="shared" si="316"/>
        <v>0.51251100000000005</v>
      </c>
      <c r="X250" s="42">
        <f t="shared" si="316"/>
        <v>5.6134999999999997E-2</v>
      </c>
      <c r="Y250" s="42">
        <f t="shared" si="316"/>
        <v>0.13450400000000001</v>
      </c>
      <c r="Z250" s="42">
        <f t="shared" si="316"/>
        <v>0.13058500000000001</v>
      </c>
      <c r="AA250" s="42">
        <f t="shared" si="316"/>
        <v>5.0084999999999998E-2</v>
      </c>
      <c r="AB250" s="42">
        <f t="shared" si="316"/>
        <v>2.8268999999999999E-2</v>
      </c>
      <c r="AC250" s="42">
        <f t="shared" si="316"/>
        <v>2.2116E-2</v>
      </c>
      <c r="AD250" s="42">
        <f t="shared" si="316"/>
        <v>2.9097000000000001E-2</v>
      </c>
      <c r="AE250" s="42">
        <f t="shared" si="316"/>
        <v>3.8085000000000001E-2</v>
      </c>
      <c r="AF250" s="42">
        <f t="shared" si="316"/>
        <v>3.3346000000000001E-2</v>
      </c>
      <c r="AG250" s="42">
        <f t="shared" si="316"/>
        <v>2.0097E-2</v>
      </c>
      <c r="AH250" s="42">
        <f t="shared" si="316"/>
        <v>0.23308899999999999</v>
      </c>
      <c r="AI250" s="42">
        <f t="shared" si="316"/>
        <v>0.43108999999999997</v>
      </c>
      <c r="AJ250" s="42">
        <f t="shared" si="316"/>
        <v>7.6287999999999995E-2</v>
      </c>
      <c r="AK250" s="42">
        <f t="shared" si="316"/>
        <v>4.5630999999999998E-2</v>
      </c>
      <c r="AL250" s="42">
        <f t="shared" si="316"/>
        <v>4.4222999999999998E-2</v>
      </c>
      <c r="AM250" s="42">
        <f t="shared" si="316"/>
        <v>7.6510999999999996E-2</v>
      </c>
      <c r="AN250" s="42">
        <f t="shared" si="316"/>
        <v>2.4544E-2</v>
      </c>
      <c r="AO250" s="42">
        <f t="shared" si="316"/>
        <v>7.8638E-2</v>
      </c>
      <c r="AP250" s="42">
        <f t="shared" si="316"/>
        <v>3.4416000000000002E-2</v>
      </c>
      <c r="AQ250" s="42">
        <f t="shared" si="316"/>
        <v>4.1762000000000001E-2</v>
      </c>
      <c r="AR250" s="42">
        <f t="shared" si="316"/>
        <v>5.8044999999999999E-2</v>
      </c>
      <c r="AS250" s="42">
        <f t="shared" si="316"/>
        <v>1.5384E-2</v>
      </c>
      <c r="AT250" s="42">
        <f t="shared" si="316"/>
        <v>6.6437999999999997E-2</v>
      </c>
      <c r="AU250" s="42">
        <f t="shared" si="316"/>
        <v>6.0989000000000002E-2</v>
      </c>
      <c r="AV250" s="42">
        <f t="shared" si="316"/>
        <v>9.7517000000000006E-2</v>
      </c>
      <c r="AW250" s="42">
        <f t="shared" si="316"/>
        <v>0.101074</v>
      </c>
      <c r="AX250" s="42">
        <f t="shared" si="316"/>
        <v>4.8008000000000002E-2</v>
      </c>
      <c r="AY250" s="42">
        <f t="shared" si="316"/>
        <v>9.0348999999999999E-2</v>
      </c>
      <c r="AZ250" s="42">
        <f t="shared" si="316"/>
        <v>0.12565299999999999</v>
      </c>
      <c r="BA250" s="42">
        <f t="shared" si="316"/>
        <v>9.7839999999999996E-2</v>
      </c>
      <c r="BB250" s="42">
        <f t="shared" si="316"/>
        <v>0.29096100000000003</v>
      </c>
      <c r="BC250" s="42">
        <f t="shared" si="316"/>
        <v>6.0106E-2</v>
      </c>
      <c r="BD250" s="42">
        <f t="shared" si="316"/>
        <v>6.2156999999999997E-2</v>
      </c>
      <c r="BE250" s="42">
        <f t="shared" si="316"/>
        <v>6.7635000000000001E-2</v>
      </c>
      <c r="BF250" s="42">
        <f t="shared" si="316"/>
        <v>8.6474999999999996E-2</v>
      </c>
      <c r="BG250" s="42">
        <f t="shared" si="316"/>
        <v>0.16096299999999999</v>
      </c>
      <c r="BH250" s="42">
        <f t="shared" si="316"/>
        <v>8.4640000000000007E-2</v>
      </c>
      <c r="BI250" s="42">
        <f t="shared" si="316"/>
        <v>7.5659000000000004E-2</v>
      </c>
      <c r="BJ250" s="42">
        <f t="shared" si="316"/>
        <v>6.3661999999999996E-2</v>
      </c>
      <c r="BK250" s="42">
        <f t="shared" si="316"/>
        <v>0.16577800000000001</v>
      </c>
      <c r="BL250" s="42">
        <f t="shared" si="316"/>
        <v>0.253772</v>
      </c>
      <c r="BM250" s="42">
        <f t="shared" si="316"/>
        <v>0.124527</v>
      </c>
      <c r="BN250" s="42">
        <f t="shared" si="316"/>
        <v>8.5766999999999996E-2</v>
      </c>
      <c r="BO250" s="42">
        <f t="shared" ref="BO250:DZ250" si="317">ROUND((BO245-(BO99*BO42)-BO45)/BO46,6)</f>
        <v>6.6280000000000006E-2</v>
      </c>
      <c r="BP250" s="42">
        <f t="shared" si="317"/>
        <v>2.9766000000000001E-2</v>
      </c>
      <c r="BQ250" s="42">
        <f t="shared" si="317"/>
        <v>3.4868999999999997E-2</v>
      </c>
      <c r="BR250" s="42">
        <f t="shared" si="317"/>
        <v>4.1050999999999997E-2</v>
      </c>
      <c r="BS250" s="42">
        <f t="shared" si="317"/>
        <v>1.4709E-2</v>
      </c>
      <c r="BT250" s="42">
        <f t="shared" si="317"/>
        <v>1.1036000000000001E-2</v>
      </c>
      <c r="BU250" s="42">
        <f t="shared" si="317"/>
        <v>3.2458000000000001E-2</v>
      </c>
      <c r="BV250" s="42">
        <f t="shared" si="317"/>
        <v>9.1339999999999998E-3</v>
      </c>
      <c r="BW250" s="42">
        <f t="shared" si="317"/>
        <v>1.8414E-2</v>
      </c>
      <c r="BX250" s="42">
        <f t="shared" si="317"/>
        <v>2.4559999999999998E-2</v>
      </c>
      <c r="BY250" s="42">
        <f t="shared" si="317"/>
        <v>3.8719999999999997E-2</v>
      </c>
      <c r="BZ250" s="42">
        <f t="shared" si="317"/>
        <v>7.7760999999999997E-2</v>
      </c>
      <c r="CA250" s="42">
        <f t="shared" si="317"/>
        <v>2.5423999999999999E-2</v>
      </c>
      <c r="CB250" s="42">
        <f t="shared" si="317"/>
        <v>5.3129999999999997E-2</v>
      </c>
      <c r="CC250" s="42">
        <f t="shared" si="317"/>
        <v>0.151618</v>
      </c>
      <c r="CD250" s="42">
        <f t="shared" si="317"/>
        <v>0.16686400000000001</v>
      </c>
      <c r="CE250" s="42">
        <f t="shared" si="317"/>
        <v>6.2466000000000001E-2</v>
      </c>
      <c r="CF250" s="42">
        <f t="shared" si="317"/>
        <v>6.6927E-2</v>
      </c>
      <c r="CG250" s="42">
        <f t="shared" si="317"/>
        <v>0.13200100000000001</v>
      </c>
      <c r="CH250" s="42">
        <f t="shared" si="317"/>
        <v>0.113958</v>
      </c>
      <c r="CI250" s="42">
        <f t="shared" si="317"/>
        <v>6.2121999999999997E-2</v>
      </c>
      <c r="CJ250" s="42">
        <f t="shared" si="317"/>
        <v>2.5558999999999998E-2</v>
      </c>
      <c r="CK250" s="42">
        <f t="shared" si="317"/>
        <v>3.5941000000000001E-2</v>
      </c>
      <c r="CL250" s="42">
        <f t="shared" si="317"/>
        <v>5.5483999999999999E-2</v>
      </c>
      <c r="CM250" s="42">
        <f t="shared" si="317"/>
        <v>3.2072000000000003E-2</v>
      </c>
      <c r="CN250" s="42">
        <f t="shared" si="317"/>
        <v>6.2329000000000002E-2</v>
      </c>
      <c r="CO250" s="42">
        <f t="shared" si="317"/>
        <v>4.1578999999999998E-2</v>
      </c>
      <c r="CP250" s="42">
        <f t="shared" si="317"/>
        <v>1.6025000000000001E-2</v>
      </c>
      <c r="CQ250" s="42">
        <f t="shared" si="317"/>
        <v>5.2016E-2</v>
      </c>
      <c r="CR250" s="42">
        <f t="shared" si="317"/>
        <v>2.3172000000000002E-2</v>
      </c>
      <c r="CS250" s="42">
        <f t="shared" si="317"/>
        <v>6.9919999999999996E-2</v>
      </c>
      <c r="CT250" s="42">
        <f t="shared" si="317"/>
        <v>3.2417000000000001E-2</v>
      </c>
      <c r="CU250" s="42">
        <f t="shared" si="317"/>
        <v>0.21789600000000001</v>
      </c>
      <c r="CV250" s="42">
        <f t="shared" si="317"/>
        <v>3.8644999999999999E-2</v>
      </c>
      <c r="CW250" s="42">
        <f t="shared" si="317"/>
        <v>4.6332999999999999E-2</v>
      </c>
      <c r="CX250" s="42">
        <f t="shared" si="317"/>
        <v>6.0498000000000003E-2</v>
      </c>
      <c r="CY250" s="42">
        <f t="shared" si="317"/>
        <v>0.16470799999999999</v>
      </c>
      <c r="CZ250" s="42">
        <f t="shared" si="317"/>
        <v>7.5215000000000004E-2</v>
      </c>
      <c r="DA250" s="42">
        <f t="shared" si="317"/>
        <v>6.719E-2</v>
      </c>
      <c r="DB250" s="42">
        <f t="shared" si="317"/>
        <v>0.102189</v>
      </c>
      <c r="DC250" s="42">
        <f t="shared" si="317"/>
        <v>5.1401000000000002E-2</v>
      </c>
      <c r="DD250" s="42">
        <f t="shared" si="317"/>
        <v>1.0257E-2</v>
      </c>
      <c r="DE250" s="42">
        <f t="shared" si="317"/>
        <v>2.3709000000000001E-2</v>
      </c>
      <c r="DF250" s="42">
        <f t="shared" si="317"/>
        <v>7.6705999999999996E-2</v>
      </c>
      <c r="DG250" s="42">
        <f t="shared" si="317"/>
        <v>3.4301999999999999E-2</v>
      </c>
      <c r="DH250" s="42">
        <f t="shared" si="317"/>
        <v>4.5079000000000001E-2</v>
      </c>
      <c r="DI250" s="42">
        <f t="shared" si="317"/>
        <v>4.2363999999999999E-2</v>
      </c>
      <c r="DJ250" s="42">
        <f t="shared" si="317"/>
        <v>0.108483</v>
      </c>
      <c r="DK250" s="42">
        <f t="shared" si="317"/>
        <v>9.3811000000000005E-2</v>
      </c>
      <c r="DL250" s="42">
        <f t="shared" si="317"/>
        <v>6.7933999999999994E-2</v>
      </c>
      <c r="DM250" s="42">
        <f t="shared" si="317"/>
        <v>0.14585300000000001</v>
      </c>
      <c r="DN250" s="42">
        <f t="shared" si="317"/>
        <v>5.2718000000000001E-2</v>
      </c>
      <c r="DO250" s="42">
        <f t="shared" si="317"/>
        <v>9.3662999999999996E-2</v>
      </c>
      <c r="DP250" s="42">
        <f t="shared" si="317"/>
        <v>0.105866</v>
      </c>
      <c r="DQ250" s="42">
        <f t="shared" si="317"/>
        <v>2.0562E-2</v>
      </c>
      <c r="DR250" s="42">
        <f t="shared" si="317"/>
        <v>0.156051</v>
      </c>
      <c r="DS250" s="42">
        <f t="shared" si="317"/>
        <v>0.172957</v>
      </c>
      <c r="DT250" s="42">
        <f t="shared" si="317"/>
        <v>0.27699600000000002</v>
      </c>
      <c r="DU250" s="42">
        <f t="shared" si="317"/>
        <v>0.15146599999999999</v>
      </c>
      <c r="DV250" s="42">
        <f t="shared" si="317"/>
        <v>0.37751899999999999</v>
      </c>
      <c r="DW250" s="42">
        <f t="shared" si="317"/>
        <v>0.18451000000000001</v>
      </c>
      <c r="DX250" s="42">
        <f t="shared" si="317"/>
        <v>3.0055999999999999E-2</v>
      </c>
      <c r="DY250" s="42">
        <f t="shared" si="317"/>
        <v>2.2134000000000001E-2</v>
      </c>
      <c r="DZ250" s="42">
        <f t="shared" si="317"/>
        <v>3.2208000000000001E-2</v>
      </c>
      <c r="EA250" s="42">
        <f t="shared" ref="EA250:FX250" si="318">ROUND((EA245-(EA99*EA42)-EA45)/EA46,6)</f>
        <v>9.2029999999999994E-3</v>
      </c>
      <c r="EB250" s="42">
        <f t="shared" si="318"/>
        <v>7.4458999999999997E-2</v>
      </c>
      <c r="EC250" s="42">
        <f t="shared" si="318"/>
        <v>0.105138</v>
      </c>
      <c r="ED250" s="42">
        <f t="shared" si="318"/>
        <v>3.8730000000000001E-3</v>
      </c>
      <c r="EE250" s="42">
        <f t="shared" si="318"/>
        <v>0.183166</v>
      </c>
      <c r="EF250" s="42">
        <f t="shared" si="318"/>
        <v>0.14749699999999999</v>
      </c>
      <c r="EG250" s="42">
        <f t="shared" si="318"/>
        <v>0.11858</v>
      </c>
      <c r="EH250" s="42">
        <f t="shared" si="318"/>
        <v>0.25425500000000001</v>
      </c>
      <c r="EI250" s="42">
        <f t="shared" si="318"/>
        <v>0.10830099999999999</v>
      </c>
      <c r="EJ250" s="42">
        <f t="shared" si="318"/>
        <v>9.3630000000000005E-2</v>
      </c>
      <c r="EK250" s="42">
        <f t="shared" si="318"/>
        <v>1.2609E-2</v>
      </c>
      <c r="EL250" s="42">
        <f t="shared" si="318"/>
        <v>1.8877999999999999E-2</v>
      </c>
      <c r="EM250" s="42">
        <f t="shared" si="318"/>
        <v>3.7367999999999998E-2</v>
      </c>
      <c r="EN250" s="42">
        <f t="shared" si="318"/>
        <v>0.12792999999999999</v>
      </c>
      <c r="EO250" s="42">
        <f t="shared" si="318"/>
        <v>9.4141000000000002E-2</v>
      </c>
      <c r="EP250" s="42">
        <f t="shared" si="318"/>
        <v>3.5452999999999998E-2</v>
      </c>
      <c r="EQ250" s="42">
        <f t="shared" si="318"/>
        <v>1.5533E-2</v>
      </c>
      <c r="ER250" s="42">
        <f t="shared" si="318"/>
        <v>3.2275999999999999E-2</v>
      </c>
      <c r="ES250" s="42">
        <f t="shared" si="318"/>
        <v>8.6804000000000006E-2</v>
      </c>
      <c r="ET250" s="42">
        <f t="shared" si="318"/>
        <v>7.4500999999999998E-2</v>
      </c>
      <c r="EU250" s="42">
        <f t="shared" si="318"/>
        <v>0.15725800000000001</v>
      </c>
      <c r="EV250" s="42">
        <f t="shared" si="318"/>
        <v>2.1524000000000001E-2</v>
      </c>
      <c r="EW250" s="42">
        <f t="shared" si="318"/>
        <v>9.6019999999999994E-3</v>
      </c>
      <c r="EX250" s="42">
        <f t="shared" si="318"/>
        <v>5.9834999999999999E-2</v>
      </c>
      <c r="EY250" s="42">
        <f t="shared" si="318"/>
        <v>0.24603700000000001</v>
      </c>
      <c r="EZ250" s="42">
        <f t="shared" si="318"/>
        <v>8.4870000000000001E-2</v>
      </c>
      <c r="FA250" s="42">
        <f t="shared" si="318"/>
        <v>1.0442999999999999E-2</v>
      </c>
      <c r="FB250" s="42">
        <f t="shared" si="318"/>
        <v>8.8310000000000003E-3</v>
      </c>
      <c r="FC250" s="42">
        <f t="shared" si="318"/>
        <v>4.3347999999999998E-2</v>
      </c>
      <c r="FD250" s="42">
        <f t="shared" si="318"/>
        <v>9.6031000000000005E-2</v>
      </c>
      <c r="FE250" s="42">
        <f t="shared" si="318"/>
        <v>5.4918000000000002E-2</v>
      </c>
      <c r="FF250" s="42">
        <f t="shared" si="318"/>
        <v>0.14194499999999999</v>
      </c>
      <c r="FG250" s="42">
        <f t="shared" si="318"/>
        <v>8.2891999999999993E-2</v>
      </c>
      <c r="FH250" s="42">
        <f t="shared" si="318"/>
        <v>3.9170000000000003E-2</v>
      </c>
      <c r="FI250" s="42">
        <f>ROUND((FI245-(FI99*FI42)-FI45)/FI46,6)</f>
        <v>1.3480000000000001E-2</v>
      </c>
      <c r="FJ250" s="42">
        <f t="shared" si="318"/>
        <v>2.2706E-2</v>
      </c>
      <c r="FK250" s="42">
        <f t="shared" si="318"/>
        <v>1.3568999999999999E-2</v>
      </c>
      <c r="FL250" s="42">
        <f t="shared" si="318"/>
        <v>4.0166E-2</v>
      </c>
      <c r="FM250" s="42">
        <f t="shared" si="318"/>
        <v>3.7331000000000003E-2</v>
      </c>
      <c r="FN250" s="42">
        <f t="shared" si="318"/>
        <v>8.4463999999999997E-2</v>
      </c>
      <c r="FO250" s="42">
        <f t="shared" si="318"/>
        <v>4.1910000000000003E-3</v>
      </c>
      <c r="FP250" s="42">
        <f t="shared" si="318"/>
        <v>1.6966999999999999E-2</v>
      </c>
      <c r="FQ250" s="42">
        <f t="shared" si="318"/>
        <v>2.0782999999999999E-2</v>
      </c>
      <c r="FR250" s="42">
        <f t="shared" si="318"/>
        <v>6.0340000000000003E-3</v>
      </c>
      <c r="FS250" s="42">
        <f t="shared" si="318"/>
        <v>8.0239999999999999E-3</v>
      </c>
      <c r="FT250" s="42">
        <f t="shared" si="318"/>
        <v>3.029E-3</v>
      </c>
      <c r="FU250" s="42">
        <f t="shared" si="318"/>
        <v>5.7475999999999999E-2</v>
      </c>
      <c r="FV250" s="42">
        <f t="shared" si="318"/>
        <v>6.3830999999999999E-2</v>
      </c>
      <c r="FW250" s="42">
        <f t="shared" si="318"/>
        <v>0.152254</v>
      </c>
      <c r="FX250" s="42">
        <f t="shared" si="318"/>
        <v>7.7660999999999994E-2</v>
      </c>
      <c r="FY250" s="42"/>
      <c r="FZ250" s="42">
        <f>SUM(C250:FX250)</f>
        <v>14.803045999999998</v>
      </c>
      <c r="GA250" s="42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</row>
    <row r="251" spans="1:195" x14ac:dyDescent="0.35">
      <c r="A251" s="7"/>
      <c r="B251" s="7" t="s">
        <v>800</v>
      </c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  <c r="DB251" s="42"/>
      <c r="DC251" s="42"/>
      <c r="DD251" s="42"/>
      <c r="DE251" s="42"/>
      <c r="DF251" s="42"/>
      <c r="DG251" s="42"/>
      <c r="DH251" s="42"/>
      <c r="DI251" s="42"/>
      <c r="DJ251" s="42"/>
      <c r="DK251" s="42"/>
      <c r="DL251" s="42"/>
      <c r="DM251" s="42"/>
      <c r="DN251" s="42"/>
      <c r="DO251" s="42"/>
      <c r="DP251" s="42"/>
      <c r="DQ251" s="42"/>
      <c r="DR251" s="42"/>
      <c r="DS251" s="42"/>
      <c r="DT251" s="42"/>
      <c r="DU251" s="42"/>
      <c r="DV251" s="42"/>
      <c r="DW251" s="42"/>
      <c r="DX251" s="42"/>
      <c r="DY251" s="42"/>
      <c r="DZ251" s="42"/>
      <c r="EA251" s="42"/>
      <c r="EB251" s="42"/>
      <c r="EC251" s="42"/>
      <c r="ED251" s="42"/>
      <c r="EE251" s="42"/>
      <c r="EF251" s="42"/>
      <c r="EG251" s="42"/>
      <c r="EH251" s="42"/>
      <c r="EI251" s="42"/>
      <c r="EJ251" s="42"/>
      <c r="EK251" s="42"/>
      <c r="EL251" s="42"/>
      <c r="EM251" s="42"/>
      <c r="EN251" s="42"/>
      <c r="EO251" s="42"/>
      <c r="EP251" s="42"/>
      <c r="EQ251" s="42"/>
      <c r="ER251" s="42"/>
      <c r="ES251" s="42"/>
      <c r="ET251" s="42"/>
      <c r="EU251" s="42"/>
      <c r="EV251" s="42"/>
      <c r="EW251" s="42"/>
      <c r="EX251" s="42"/>
      <c r="EY251" s="42"/>
      <c r="EZ251" s="42"/>
      <c r="FA251" s="42"/>
      <c r="FB251" s="42"/>
      <c r="FC251" s="42"/>
      <c r="FD251" s="42"/>
      <c r="FE251" s="42"/>
      <c r="FF251" s="42"/>
      <c r="FG251" s="42"/>
      <c r="FH251" s="42"/>
      <c r="FI251" s="42"/>
      <c r="FJ251" s="42"/>
      <c r="FK251" s="42"/>
      <c r="FL251" s="42"/>
      <c r="FM251" s="42"/>
      <c r="FN251" s="42"/>
      <c r="FO251" s="42"/>
      <c r="FP251" s="42"/>
      <c r="FQ251" s="42"/>
      <c r="FR251" s="42"/>
      <c r="FS251" s="42"/>
      <c r="FT251" s="42"/>
      <c r="FU251" s="42"/>
      <c r="FV251" s="42"/>
      <c r="FW251" s="42"/>
      <c r="FX251" s="42"/>
      <c r="FY251" s="42"/>
      <c r="FZ251" s="42"/>
      <c r="GA251" s="42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</row>
    <row r="252" spans="1:195" x14ac:dyDescent="0.35">
      <c r="A252" s="7"/>
      <c r="B252" s="7" t="s">
        <v>801</v>
      </c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  <c r="DB252" s="42"/>
      <c r="DC252" s="42"/>
      <c r="DD252" s="42"/>
      <c r="DE252" s="42"/>
      <c r="DF252" s="42"/>
      <c r="DG252" s="42"/>
      <c r="DH252" s="42"/>
      <c r="DI252" s="42"/>
      <c r="DJ252" s="42"/>
      <c r="DK252" s="42"/>
      <c r="DL252" s="42"/>
      <c r="DM252" s="42"/>
      <c r="DN252" s="42"/>
      <c r="DO252" s="42"/>
      <c r="DP252" s="42"/>
      <c r="DQ252" s="42"/>
      <c r="DR252" s="42"/>
      <c r="DS252" s="42"/>
      <c r="DT252" s="42"/>
      <c r="DU252" s="42"/>
      <c r="DV252" s="42"/>
      <c r="DW252" s="42"/>
      <c r="DX252" s="42"/>
      <c r="DY252" s="42"/>
      <c r="DZ252" s="42"/>
      <c r="EA252" s="42"/>
      <c r="EB252" s="42"/>
      <c r="EC252" s="42"/>
      <c r="ED252" s="42"/>
      <c r="EE252" s="42"/>
      <c r="EF252" s="42"/>
      <c r="EG252" s="42"/>
      <c r="EH252" s="42"/>
      <c r="EI252" s="42"/>
      <c r="EJ252" s="42"/>
      <c r="EK252" s="42"/>
      <c r="EL252" s="42"/>
      <c r="EM252" s="42"/>
      <c r="EN252" s="42"/>
      <c r="EO252" s="42"/>
      <c r="EP252" s="42"/>
      <c r="EQ252" s="42"/>
      <c r="ER252" s="42"/>
      <c r="ES252" s="42"/>
      <c r="ET252" s="42"/>
      <c r="EU252" s="42"/>
      <c r="EV252" s="42"/>
      <c r="EW252" s="42"/>
      <c r="EX252" s="42"/>
      <c r="EY252" s="42"/>
      <c r="EZ252" s="42"/>
      <c r="FA252" s="42"/>
      <c r="FB252" s="42"/>
      <c r="FC252" s="42"/>
      <c r="FD252" s="42"/>
      <c r="FE252" s="42"/>
      <c r="FF252" s="42"/>
      <c r="FG252" s="42"/>
      <c r="FH252" s="42"/>
      <c r="FI252" s="42"/>
      <c r="FJ252" s="42"/>
      <c r="FK252" s="42"/>
      <c r="FL252" s="42"/>
      <c r="FM252" s="42"/>
      <c r="FN252" s="42"/>
      <c r="FO252" s="42"/>
      <c r="FP252" s="42"/>
      <c r="FQ252" s="42"/>
      <c r="FR252" s="42"/>
      <c r="FS252" s="42"/>
      <c r="FT252" s="42"/>
      <c r="FU252" s="42"/>
      <c r="FV252" s="42"/>
      <c r="FW252" s="42"/>
      <c r="FX252" s="42"/>
      <c r="FY252" s="42"/>
      <c r="FZ252" s="42"/>
      <c r="GA252" s="97"/>
      <c r="GB252" s="42"/>
      <c r="GC252" s="42"/>
      <c r="GD252" s="42"/>
      <c r="GE252" s="42"/>
      <c r="GF252" s="42"/>
      <c r="GG252" s="7"/>
      <c r="GH252" s="7"/>
      <c r="GI252" s="7"/>
      <c r="GJ252" s="7"/>
      <c r="GK252" s="7"/>
      <c r="GL252" s="7"/>
      <c r="GM252" s="7"/>
    </row>
    <row r="253" spans="1:195" x14ac:dyDescent="0.35">
      <c r="A253" s="6" t="s">
        <v>802</v>
      </c>
      <c r="B253" s="7" t="s">
        <v>803</v>
      </c>
      <c r="C253" s="42">
        <f t="shared" ref="C253:BN253" si="319">ROUND(((C48)*(1+C194+C195))/C46,6)</f>
        <v>0.80960600000000005</v>
      </c>
      <c r="D253" s="42">
        <f t="shared" si="319"/>
        <v>0.216118</v>
      </c>
      <c r="E253" s="42">
        <f t="shared" si="319"/>
        <v>0.77612999999999999</v>
      </c>
      <c r="F253" s="42">
        <f t="shared" si="319"/>
        <v>0.31479000000000001</v>
      </c>
      <c r="G253" s="42">
        <f t="shared" si="319"/>
        <v>1.867089</v>
      </c>
      <c r="H253" s="42">
        <f t="shared" si="319"/>
        <v>7.07301</v>
      </c>
      <c r="I253" s="42">
        <f t="shared" si="319"/>
        <v>0.81034700000000004</v>
      </c>
      <c r="J253" s="42">
        <f t="shared" si="319"/>
        <v>5.2637660000000004</v>
      </c>
      <c r="K253" s="42">
        <f t="shared" si="319"/>
        <v>21.204143999999999</v>
      </c>
      <c r="L253" s="42">
        <f t="shared" si="319"/>
        <v>1.1186590000000001</v>
      </c>
      <c r="M253" s="42">
        <f t="shared" si="319"/>
        <v>2.8000530000000001</v>
      </c>
      <c r="N253" s="42">
        <f t="shared" si="319"/>
        <v>0.105853</v>
      </c>
      <c r="O253" s="42">
        <f t="shared" si="319"/>
        <v>0.374361</v>
      </c>
      <c r="P253" s="42">
        <f t="shared" si="319"/>
        <v>19.123881000000001</v>
      </c>
      <c r="Q253" s="42">
        <f t="shared" si="319"/>
        <v>0.178984</v>
      </c>
      <c r="R253" s="42">
        <f t="shared" si="319"/>
        <v>13.899404000000001</v>
      </c>
      <c r="S253" s="42">
        <f t="shared" si="319"/>
        <v>1.60856</v>
      </c>
      <c r="T253" s="42">
        <f t="shared" si="319"/>
        <v>37.705727000000003</v>
      </c>
      <c r="U253" s="42">
        <f t="shared" si="319"/>
        <v>32.190358000000003</v>
      </c>
      <c r="V253" s="42">
        <f t="shared" si="319"/>
        <v>26.527695000000001</v>
      </c>
      <c r="W253" s="42">
        <f t="shared" si="319"/>
        <v>150.04248699999999</v>
      </c>
      <c r="X253" s="42">
        <f t="shared" si="319"/>
        <v>53.867221999999998</v>
      </c>
      <c r="Y253" s="42">
        <f t="shared" si="319"/>
        <v>12.900022999999999</v>
      </c>
      <c r="Z253" s="42">
        <f t="shared" si="319"/>
        <v>37.592573999999999</v>
      </c>
      <c r="AA253" s="42">
        <f t="shared" si="319"/>
        <v>0.155829</v>
      </c>
      <c r="AB253" s="42">
        <f t="shared" si="319"/>
        <v>9.8503999999999994E-2</v>
      </c>
      <c r="AC253" s="42">
        <f t="shared" si="319"/>
        <v>2.2460979999999999</v>
      </c>
      <c r="AD253" s="42">
        <f t="shared" si="319"/>
        <v>2.0467070000000001</v>
      </c>
      <c r="AE253" s="42">
        <f t="shared" si="319"/>
        <v>20.367934999999999</v>
      </c>
      <c r="AF253" s="42">
        <f t="shared" si="319"/>
        <v>10.909091999999999</v>
      </c>
      <c r="AG253" s="42">
        <f t="shared" si="319"/>
        <v>2.817285</v>
      </c>
      <c r="AH253" s="42">
        <f t="shared" si="319"/>
        <v>21.632791999999998</v>
      </c>
      <c r="AI253" s="42">
        <f t="shared" si="319"/>
        <v>89.224721000000002</v>
      </c>
      <c r="AJ253" s="42">
        <f t="shared" si="319"/>
        <v>25.396336000000002</v>
      </c>
      <c r="AK253" s="42">
        <f t="shared" si="319"/>
        <v>14.151082000000001</v>
      </c>
      <c r="AL253" s="42">
        <f t="shared" si="319"/>
        <v>11.033873</v>
      </c>
      <c r="AM253" s="42">
        <f t="shared" si="319"/>
        <v>15.345043</v>
      </c>
      <c r="AN253" s="42">
        <f t="shared" si="319"/>
        <v>5.7608259999999998</v>
      </c>
      <c r="AO253" s="42">
        <f t="shared" si="319"/>
        <v>1.7217929999999999</v>
      </c>
      <c r="AP253" s="42">
        <f t="shared" si="319"/>
        <v>3.7793E-2</v>
      </c>
      <c r="AQ253" s="42">
        <f t="shared" si="319"/>
        <v>10.757389</v>
      </c>
      <c r="AR253" s="42">
        <f t="shared" si="319"/>
        <v>9.0101000000000001E-2</v>
      </c>
      <c r="AS253" s="42">
        <f t="shared" si="319"/>
        <v>0.20941399999999999</v>
      </c>
      <c r="AT253" s="42">
        <f t="shared" si="319"/>
        <v>2.7775949999999998</v>
      </c>
      <c r="AU253" s="42">
        <f t="shared" si="319"/>
        <v>14.535081999999999</v>
      </c>
      <c r="AV253" s="42">
        <f t="shared" si="319"/>
        <v>21.526053999999998</v>
      </c>
      <c r="AW253" s="42">
        <f t="shared" si="319"/>
        <v>25.317644000000001</v>
      </c>
      <c r="AX253" s="42">
        <f t="shared" si="319"/>
        <v>32.405158999999998</v>
      </c>
      <c r="AY253" s="42">
        <f t="shared" si="319"/>
        <v>16.516045999999999</v>
      </c>
      <c r="AZ253" s="42">
        <f t="shared" si="319"/>
        <v>9.9839999999999998E-3</v>
      </c>
      <c r="BA253" s="42">
        <f t="shared" si="319"/>
        <v>1.0515460000000001</v>
      </c>
      <c r="BB253" s="42">
        <f t="shared" si="319"/>
        <v>3.6401029999999999</v>
      </c>
      <c r="BC253" s="42">
        <f t="shared" si="319"/>
        <v>0.21845800000000001</v>
      </c>
      <c r="BD253" s="42">
        <f t="shared" si="319"/>
        <v>1.734224</v>
      </c>
      <c r="BE253" s="42">
        <f t="shared" si="319"/>
        <v>4.8514780000000002</v>
      </c>
      <c r="BF253" s="42">
        <f t="shared" si="319"/>
        <v>0.33833200000000002</v>
      </c>
      <c r="BG253" s="42">
        <f t="shared" si="319"/>
        <v>14.868504</v>
      </c>
      <c r="BH253" s="42">
        <f t="shared" si="319"/>
        <v>12.224057</v>
      </c>
      <c r="BI253" s="42">
        <f t="shared" si="319"/>
        <v>17.947485</v>
      </c>
      <c r="BJ253" s="42">
        <f t="shared" si="319"/>
        <v>1.0109079999999999</v>
      </c>
      <c r="BK253" s="42">
        <f t="shared" si="319"/>
        <v>0.52815699999999999</v>
      </c>
      <c r="BL253" s="42">
        <f t="shared" si="319"/>
        <v>102.75158</v>
      </c>
      <c r="BM253" s="42">
        <f t="shared" si="319"/>
        <v>26.548874000000001</v>
      </c>
      <c r="BN253" s="42">
        <f t="shared" si="319"/>
        <v>2.6070660000000001</v>
      </c>
      <c r="BO253" s="42">
        <f t="shared" ref="BO253:DZ253" si="320">ROUND(((BO48)*(1+BO194+BO195))/BO46,6)</f>
        <v>4.8966370000000001</v>
      </c>
      <c r="BP253" s="42">
        <f t="shared" si="320"/>
        <v>9.5005290000000002</v>
      </c>
      <c r="BQ253" s="42">
        <f t="shared" si="320"/>
        <v>0.52733300000000005</v>
      </c>
      <c r="BR253" s="42">
        <f t="shared" si="320"/>
        <v>0.88654599999999995</v>
      </c>
      <c r="BS253" s="42">
        <f t="shared" si="320"/>
        <v>1.112778</v>
      </c>
      <c r="BT253" s="42">
        <f t="shared" si="320"/>
        <v>2.0454210000000002</v>
      </c>
      <c r="BU253" s="42">
        <f t="shared" si="320"/>
        <v>6.041563</v>
      </c>
      <c r="BV253" s="42">
        <f t="shared" si="320"/>
        <v>0.71236500000000003</v>
      </c>
      <c r="BW253" s="42">
        <f t="shared" si="320"/>
        <v>0.884127</v>
      </c>
      <c r="BX253" s="42">
        <f t="shared" si="320"/>
        <v>16.048214999999999</v>
      </c>
      <c r="BY253" s="42">
        <f t="shared" si="320"/>
        <v>7.2502599999999999</v>
      </c>
      <c r="BZ253" s="42">
        <f t="shared" si="320"/>
        <v>23.301893</v>
      </c>
      <c r="CA253" s="42">
        <f t="shared" si="320"/>
        <v>9.8409999999999993</v>
      </c>
      <c r="CB253" s="42">
        <f t="shared" si="320"/>
        <v>6.8035999999999999E-2</v>
      </c>
      <c r="CC253" s="42">
        <f t="shared" si="320"/>
        <v>47.169089999999997</v>
      </c>
      <c r="CD253" s="42">
        <f t="shared" si="320"/>
        <v>52.186928999999999</v>
      </c>
      <c r="CE253" s="42">
        <f t="shared" si="320"/>
        <v>22.931844000000002</v>
      </c>
      <c r="CF253" s="42">
        <f t="shared" si="320"/>
        <v>29.750032000000001</v>
      </c>
      <c r="CG253" s="42">
        <f t="shared" si="320"/>
        <v>39.292721</v>
      </c>
      <c r="CH253" s="42">
        <f t="shared" si="320"/>
        <v>53.508071999999999</v>
      </c>
      <c r="CI253" s="42">
        <f t="shared" si="320"/>
        <v>8.151624</v>
      </c>
      <c r="CJ253" s="42">
        <f t="shared" si="320"/>
        <v>2.452153</v>
      </c>
      <c r="CK253" s="42">
        <f t="shared" si="320"/>
        <v>0.60534100000000002</v>
      </c>
      <c r="CL253" s="42">
        <f t="shared" si="320"/>
        <v>3.8131149999999998</v>
      </c>
      <c r="CM253" s="42">
        <f t="shared" si="320"/>
        <v>3.588454</v>
      </c>
      <c r="CN253" s="42">
        <f t="shared" si="320"/>
        <v>0.19047</v>
      </c>
      <c r="CO253" s="42">
        <f t="shared" si="320"/>
        <v>0.28367500000000001</v>
      </c>
      <c r="CP253" s="42">
        <f t="shared" si="320"/>
        <v>1.45967</v>
      </c>
      <c r="CQ253" s="42">
        <f t="shared" si="320"/>
        <v>5.5089180000000004</v>
      </c>
      <c r="CR253" s="42">
        <f t="shared" si="320"/>
        <v>6.272837</v>
      </c>
      <c r="CS253" s="42">
        <f t="shared" si="320"/>
        <v>16.541442</v>
      </c>
      <c r="CT253" s="42">
        <f t="shared" si="320"/>
        <v>15.728426000000001</v>
      </c>
      <c r="CU253" s="42">
        <f t="shared" si="320"/>
        <v>51.672241</v>
      </c>
      <c r="CV253" s="42">
        <f t="shared" si="320"/>
        <v>40.580920999999996</v>
      </c>
      <c r="CW253" s="42">
        <f t="shared" si="320"/>
        <v>13.777124000000001</v>
      </c>
      <c r="CX253" s="42">
        <f t="shared" si="320"/>
        <v>11.226604</v>
      </c>
      <c r="CY253" s="42">
        <f t="shared" si="320"/>
        <v>154.532657</v>
      </c>
      <c r="CZ253" s="42">
        <f t="shared" si="320"/>
        <v>3.8041100000000001</v>
      </c>
      <c r="DA253" s="42">
        <f t="shared" si="320"/>
        <v>20.562142999999999</v>
      </c>
      <c r="DB253" s="42">
        <f t="shared" si="320"/>
        <v>23.280581000000002</v>
      </c>
      <c r="DC253" s="42">
        <f t="shared" si="320"/>
        <v>16.704179</v>
      </c>
      <c r="DD253" s="42">
        <f t="shared" si="320"/>
        <v>3.4885060000000001</v>
      </c>
      <c r="DE253" s="42">
        <f t="shared" si="320"/>
        <v>5.6043450000000004</v>
      </c>
      <c r="DF253" s="42">
        <f t="shared" si="320"/>
        <v>0.360707</v>
      </c>
      <c r="DG253" s="42">
        <f t="shared" si="320"/>
        <v>17.807448000000001</v>
      </c>
      <c r="DH253" s="42">
        <f t="shared" si="320"/>
        <v>2.3662040000000002</v>
      </c>
      <c r="DI253" s="42">
        <f t="shared" si="320"/>
        <v>1.673168</v>
      </c>
      <c r="DJ253" s="42">
        <f t="shared" si="320"/>
        <v>14.85263</v>
      </c>
      <c r="DK253" s="42">
        <f t="shared" si="320"/>
        <v>16.351818999999999</v>
      </c>
      <c r="DL253" s="42">
        <f t="shared" si="320"/>
        <v>1.139052</v>
      </c>
      <c r="DM253" s="42">
        <f t="shared" si="320"/>
        <v>36.750767000000003</v>
      </c>
      <c r="DN253" s="42">
        <f t="shared" si="320"/>
        <v>3.6941440000000001</v>
      </c>
      <c r="DO253" s="42">
        <f t="shared" si="320"/>
        <v>2.7170519999999998</v>
      </c>
      <c r="DP253" s="42">
        <f t="shared" si="320"/>
        <v>30.159383999999999</v>
      </c>
      <c r="DQ253" s="42">
        <f t="shared" si="320"/>
        <v>2.3208280000000001</v>
      </c>
      <c r="DR253" s="42">
        <f t="shared" si="320"/>
        <v>10.376306</v>
      </c>
      <c r="DS253" s="42">
        <f t="shared" si="320"/>
        <v>21.72382</v>
      </c>
      <c r="DT253" s="42">
        <f t="shared" si="320"/>
        <v>81.927436</v>
      </c>
      <c r="DU253" s="42">
        <f t="shared" si="320"/>
        <v>32.258150000000001</v>
      </c>
      <c r="DV253" s="42">
        <f t="shared" si="320"/>
        <v>106.561864</v>
      </c>
      <c r="DW253" s="42">
        <f t="shared" si="320"/>
        <v>42.576732</v>
      </c>
      <c r="DX253" s="42">
        <f t="shared" si="320"/>
        <v>9.1452410000000004</v>
      </c>
      <c r="DY253" s="42">
        <f t="shared" si="320"/>
        <v>4.8093640000000004</v>
      </c>
      <c r="DZ253" s="42">
        <f t="shared" si="320"/>
        <v>3.835242</v>
      </c>
      <c r="EA253" s="42">
        <f t="shared" ref="EA253:FX253" si="321">ROUND(((EA48)*(1+EA194+EA195))/EA46,6)</f>
        <v>1.4924679999999999</v>
      </c>
      <c r="EB253" s="42">
        <f t="shared" si="321"/>
        <v>11.46419</v>
      </c>
      <c r="EC253" s="42">
        <f t="shared" si="321"/>
        <v>26.611968000000001</v>
      </c>
      <c r="ED253" s="42">
        <f t="shared" si="321"/>
        <v>0.18042</v>
      </c>
      <c r="EE253" s="42">
        <f t="shared" si="321"/>
        <v>55.404479000000002</v>
      </c>
      <c r="EF253" s="42">
        <f t="shared" si="321"/>
        <v>9.4624880000000005</v>
      </c>
      <c r="EG253" s="42">
        <f t="shared" si="321"/>
        <v>31.880448999999999</v>
      </c>
      <c r="EH253" s="42">
        <f t="shared" si="321"/>
        <v>67.973580999999996</v>
      </c>
      <c r="EI253" s="42">
        <f t="shared" si="321"/>
        <v>0.69192900000000002</v>
      </c>
      <c r="EJ253" s="42">
        <f t="shared" si="321"/>
        <v>0.90148700000000004</v>
      </c>
      <c r="EK253" s="42">
        <f t="shared" si="321"/>
        <v>1.672023</v>
      </c>
      <c r="EL253" s="42">
        <f t="shared" si="321"/>
        <v>3.5249830000000002</v>
      </c>
      <c r="EM253" s="42">
        <f t="shared" si="321"/>
        <v>7.6406770000000002</v>
      </c>
      <c r="EN253" s="42">
        <f t="shared" si="321"/>
        <v>11.753693</v>
      </c>
      <c r="EO253" s="42">
        <f t="shared" si="321"/>
        <v>21.482379999999999</v>
      </c>
      <c r="EP253" s="42">
        <f t="shared" si="321"/>
        <v>6.6590999999999996</v>
      </c>
      <c r="EQ253" s="42">
        <f t="shared" si="321"/>
        <v>5.5009999999999998E-3</v>
      </c>
      <c r="ER253" s="42">
        <f t="shared" si="321"/>
        <v>7.2337809999999996</v>
      </c>
      <c r="ES253" s="42">
        <f t="shared" si="321"/>
        <v>28.525085000000001</v>
      </c>
      <c r="ET253" s="42">
        <f t="shared" si="321"/>
        <v>19.767123999999999</v>
      </c>
      <c r="EU253" s="42">
        <f t="shared" si="321"/>
        <v>22.564309000000002</v>
      </c>
      <c r="EV253" s="42">
        <f t="shared" si="321"/>
        <v>13.026195</v>
      </c>
      <c r="EW253" s="42">
        <f t="shared" si="321"/>
        <v>0.78763700000000003</v>
      </c>
      <c r="EX253" s="42">
        <f t="shared" si="321"/>
        <v>17.894969</v>
      </c>
      <c r="EY253" s="42">
        <f t="shared" si="321"/>
        <v>29.983947000000001</v>
      </c>
      <c r="EZ253" s="42">
        <f t="shared" si="321"/>
        <v>34.214286000000001</v>
      </c>
      <c r="FA253" s="42">
        <f t="shared" si="321"/>
        <v>0.274038</v>
      </c>
      <c r="FB253" s="42">
        <f t="shared" si="321"/>
        <v>2.1551749999999998</v>
      </c>
      <c r="FC253" s="42">
        <f t="shared" si="321"/>
        <v>2.0483250000000002</v>
      </c>
      <c r="FD253" s="42">
        <f t="shared" si="321"/>
        <v>18.883562999999999</v>
      </c>
      <c r="FE253" s="42">
        <f t="shared" si="321"/>
        <v>30.423500000000001</v>
      </c>
      <c r="FF253" s="42">
        <f t="shared" si="321"/>
        <v>41.499983</v>
      </c>
      <c r="FG253" s="42">
        <f t="shared" si="321"/>
        <v>32.957346999999999</v>
      </c>
      <c r="FH253" s="42">
        <f t="shared" si="321"/>
        <v>27.382148999999998</v>
      </c>
      <c r="FI253" s="42">
        <f t="shared" si="321"/>
        <v>0.72436400000000001</v>
      </c>
      <c r="FJ253" s="42">
        <f t="shared" si="321"/>
        <v>1.1321920000000001</v>
      </c>
      <c r="FK253" s="42">
        <f t="shared" si="321"/>
        <v>0.51258300000000001</v>
      </c>
      <c r="FL253" s="42">
        <f t="shared" si="321"/>
        <v>0.488064</v>
      </c>
      <c r="FM253" s="42">
        <f t="shared" si="321"/>
        <v>0.96301400000000004</v>
      </c>
      <c r="FN253" s="42">
        <f t="shared" si="321"/>
        <v>0.35717599999999999</v>
      </c>
      <c r="FO253" s="42">
        <f t="shared" si="321"/>
        <v>0.36287199999999997</v>
      </c>
      <c r="FP253" s="42">
        <f t="shared" si="321"/>
        <v>0.70199100000000003</v>
      </c>
      <c r="FQ253" s="42">
        <f t="shared" si="321"/>
        <v>1.9708349999999999</v>
      </c>
      <c r="FR253" s="42">
        <f t="shared" si="321"/>
        <v>2.0237989999999999</v>
      </c>
      <c r="FS253" s="42">
        <f t="shared" si="321"/>
        <v>2.445478</v>
      </c>
      <c r="FT253" s="42">
        <f t="shared" si="321"/>
        <v>2.3487399999999998</v>
      </c>
      <c r="FU253" s="42">
        <f t="shared" si="321"/>
        <v>5.8823809999999996</v>
      </c>
      <c r="FV253" s="42">
        <f t="shared" si="321"/>
        <v>8.0211199999999998</v>
      </c>
      <c r="FW253" s="42">
        <f t="shared" si="321"/>
        <v>48.268039000000002</v>
      </c>
      <c r="FX253" s="42">
        <f t="shared" si="321"/>
        <v>59.384197999999998</v>
      </c>
      <c r="FY253" s="42"/>
      <c r="FZ253" s="42"/>
      <c r="GA253" s="42"/>
      <c r="GB253" s="42"/>
      <c r="GC253" s="42"/>
      <c r="GD253" s="42"/>
      <c r="GE253" s="42"/>
      <c r="GF253" s="42"/>
      <c r="GG253" s="7"/>
      <c r="GH253" s="7"/>
      <c r="GI253" s="7"/>
      <c r="GJ253" s="7"/>
      <c r="GK253" s="7"/>
      <c r="GL253" s="7"/>
      <c r="GM253" s="7"/>
    </row>
    <row r="254" spans="1:195" x14ac:dyDescent="0.35">
      <c r="A254" s="7"/>
      <c r="B254" s="7" t="s">
        <v>804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  <c r="DB254" s="42"/>
      <c r="DC254" s="42"/>
      <c r="DD254" s="42"/>
      <c r="DE254" s="42"/>
      <c r="DF254" s="42"/>
      <c r="DG254" s="42"/>
      <c r="DH254" s="42"/>
      <c r="DI254" s="42"/>
      <c r="DJ254" s="42"/>
      <c r="DK254" s="42"/>
      <c r="DL254" s="42"/>
      <c r="DM254" s="42"/>
      <c r="DN254" s="42"/>
      <c r="DO254" s="42"/>
      <c r="DP254" s="42"/>
      <c r="DQ254" s="42"/>
      <c r="DR254" s="42"/>
      <c r="DS254" s="42"/>
      <c r="DT254" s="42"/>
      <c r="DU254" s="42"/>
      <c r="DV254" s="42"/>
      <c r="DW254" s="42"/>
      <c r="DX254" s="42"/>
      <c r="DY254" s="42"/>
      <c r="DZ254" s="42"/>
      <c r="EA254" s="42"/>
      <c r="EB254" s="42"/>
      <c r="EC254" s="42"/>
      <c r="ED254" s="42"/>
      <c r="EE254" s="42"/>
      <c r="EF254" s="42"/>
      <c r="EG254" s="42"/>
      <c r="EH254" s="42"/>
      <c r="EI254" s="42"/>
      <c r="EJ254" s="42"/>
      <c r="EK254" s="42"/>
      <c r="EL254" s="42"/>
      <c r="EM254" s="42"/>
      <c r="EN254" s="42"/>
      <c r="EO254" s="42"/>
      <c r="EP254" s="42"/>
      <c r="EQ254" s="42"/>
      <c r="ER254" s="42"/>
      <c r="ES254" s="42"/>
      <c r="ET254" s="42"/>
      <c r="EU254" s="42"/>
      <c r="EV254" s="42"/>
      <c r="EW254" s="42"/>
      <c r="EX254" s="42"/>
      <c r="EY254" s="42"/>
      <c r="EZ254" s="42"/>
      <c r="FA254" s="42"/>
      <c r="FB254" s="42"/>
      <c r="FC254" s="42"/>
      <c r="FD254" s="42"/>
      <c r="FE254" s="42"/>
      <c r="FF254" s="42"/>
      <c r="FG254" s="42"/>
      <c r="FH254" s="42"/>
      <c r="FI254" s="42"/>
      <c r="FJ254" s="42"/>
      <c r="FK254" s="42"/>
      <c r="FL254" s="42"/>
      <c r="FM254" s="42"/>
      <c r="FN254" s="42"/>
      <c r="FO254" s="42"/>
      <c r="FP254" s="42"/>
      <c r="FQ254" s="42"/>
      <c r="FR254" s="42"/>
      <c r="FS254" s="42"/>
      <c r="FT254" s="42"/>
      <c r="FU254" s="42"/>
      <c r="FV254" s="42"/>
      <c r="FW254" s="42"/>
      <c r="FX254" s="42"/>
      <c r="FY254" s="42"/>
      <c r="FZ254" s="42"/>
      <c r="GA254" s="7"/>
      <c r="GB254" s="42"/>
      <c r="GC254" s="42"/>
      <c r="GD254" s="42"/>
      <c r="GE254" s="42"/>
      <c r="GF254" s="42"/>
      <c r="GG254" s="7"/>
      <c r="GH254" s="7"/>
      <c r="GI254" s="7"/>
      <c r="GJ254" s="7"/>
      <c r="GK254" s="7"/>
      <c r="GL254" s="7"/>
      <c r="GM254" s="7"/>
    </row>
    <row r="255" spans="1:195" x14ac:dyDescent="0.35">
      <c r="A255" s="7"/>
      <c r="B255" s="7" t="s">
        <v>805</v>
      </c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  <c r="DB255" s="42"/>
      <c r="DC255" s="42"/>
      <c r="DD255" s="42"/>
      <c r="DE255" s="42"/>
      <c r="DF255" s="42"/>
      <c r="DG255" s="42"/>
      <c r="DH255" s="42"/>
      <c r="DI255" s="42"/>
      <c r="DJ255" s="42"/>
      <c r="DK255" s="42"/>
      <c r="DL255" s="42"/>
      <c r="DM255" s="42"/>
      <c r="DN255" s="42"/>
      <c r="DO255" s="42"/>
      <c r="DP255" s="42"/>
      <c r="DQ255" s="42"/>
      <c r="DR255" s="42"/>
      <c r="DS255" s="42"/>
      <c r="DT255" s="42"/>
      <c r="DU255" s="42"/>
      <c r="DV255" s="42"/>
      <c r="DW255" s="42"/>
      <c r="DX255" s="42"/>
      <c r="DY255" s="42"/>
      <c r="DZ255" s="42"/>
      <c r="EA255" s="42"/>
      <c r="EB255" s="42"/>
      <c r="EC255" s="42"/>
      <c r="ED255" s="42"/>
      <c r="EE255" s="42"/>
      <c r="EF255" s="42"/>
      <c r="EG255" s="42"/>
      <c r="EH255" s="42"/>
      <c r="EI255" s="42"/>
      <c r="EJ255" s="42"/>
      <c r="EK255" s="42"/>
      <c r="EL255" s="42"/>
      <c r="EM255" s="42"/>
      <c r="EN255" s="42"/>
      <c r="EO255" s="42"/>
      <c r="EP255" s="42"/>
      <c r="EQ255" s="42"/>
      <c r="ER255" s="42"/>
      <c r="ES255" s="42"/>
      <c r="ET255" s="42"/>
      <c r="EU255" s="42"/>
      <c r="EV255" s="42"/>
      <c r="EW255" s="42"/>
      <c r="EX255" s="42"/>
      <c r="EY255" s="42"/>
      <c r="EZ255" s="42"/>
      <c r="FA255" s="42"/>
      <c r="FB255" s="42"/>
      <c r="FC255" s="42"/>
      <c r="FD255" s="42"/>
      <c r="FE255" s="42"/>
      <c r="FF255" s="42"/>
      <c r="FG255" s="42"/>
      <c r="FH255" s="42"/>
      <c r="FI255" s="42"/>
      <c r="FJ255" s="42"/>
      <c r="FK255" s="42"/>
      <c r="FL255" s="42"/>
      <c r="FM255" s="42"/>
      <c r="FN255" s="42"/>
      <c r="FO255" s="42"/>
      <c r="FP255" s="42"/>
      <c r="FQ255" s="42"/>
      <c r="FR255" s="42"/>
      <c r="FS255" s="42"/>
      <c r="FT255" s="42"/>
      <c r="FU255" s="42"/>
      <c r="FV255" s="42"/>
      <c r="FW255" s="42"/>
      <c r="FX255" s="42"/>
      <c r="FY255" s="42"/>
      <c r="FZ255" s="42"/>
      <c r="GA255" s="7"/>
      <c r="GB255" s="42"/>
      <c r="GC255" s="42"/>
      <c r="GD255" s="42"/>
      <c r="GE255" s="42"/>
      <c r="GF255" s="42"/>
      <c r="GG255" s="7"/>
      <c r="GH255" s="7"/>
      <c r="GI255" s="7"/>
      <c r="GJ255" s="7"/>
      <c r="GK255" s="7"/>
      <c r="GL255" s="7"/>
      <c r="GM255" s="7"/>
    </row>
    <row r="256" spans="1:195" x14ac:dyDescent="0.35">
      <c r="A256" s="6" t="s">
        <v>806</v>
      </c>
      <c r="B256" s="7" t="s">
        <v>807</v>
      </c>
      <c r="C256" s="42">
        <f t="shared" ref="C256:AY256" si="322">MIN(C248,C250)</f>
        <v>2.7E-2</v>
      </c>
      <c r="D256" s="42">
        <f t="shared" si="322"/>
        <v>2.7E-2</v>
      </c>
      <c r="E256" s="42">
        <f t="shared" si="322"/>
        <v>2.7E-2</v>
      </c>
      <c r="F256" s="42">
        <f t="shared" si="322"/>
        <v>2.7E-2</v>
      </c>
      <c r="G256" s="42">
        <f t="shared" si="322"/>
        <v>2.5264999999999999E-2</v>
      </c>
      <c r="H256" s="42">
        <f t="shared" si="322"/>
        <v>2.7E-2</v>
      </c>
      <c r="I256" s="42">
        <f t="shared" si="322"/>
        <v>2.7E-2</v>
      </c>
      <c r="J256" s="42">
        <f t="shared" si="322"/>
        <v>2.7E-2</v>
      </c>
      <c r="K256" s="42">
        <f t="shared" si="322"/>
        <v>2.7E-2</v>
      </c>
      <c r="L256" s="42">
        <f t="shared" si="322"/>
        <v>2.5895000000000001E-2</v>
      </c>
      <c r="M256" s="42">
        <f t="shared" si="322"/>
        <v>2.4947E-2</v>
      </c>
      <c r="N256" s="42">
        <f t="shared" si="322"/>
        <v>1.8755999999999998E-2</v>
      </c>
      <c r="O256" s="42">
        <f t="shared" si="322"/>
        <v>2.7E-2</v>
      </c>
      <c r="P256" s="42">
        <f t="shared" si="322"/>
        <v>2.7E-2</v>
      </c>
      <c r="Q256" s="42">
        <f t="shared" si="322"/>
        <v>2.7E-2</v>
      </c>
      <c r="R256" s="42">
        <f t="shared" si="322"/>
        <v>2.7E-2</v>
      </c>
      <c r="S256" s="42">
        <f t="shared" si="322"/>
        <v>2.5014000000000002E-2</v>
      </c>
      <c r="T256" s="42">
        <f t="shared" si="322"/>
        <v>2.3301000000000002E-2</v>
      </c>
      <c r="U256" s="42">
        <f t="shared" si="322"/>
        <v>2.2801000000000002E-2</v>
      </c>
      <c r="V256" s="42">
        <f t="shared" si="322"/>
        <v>2.7E-2</v>
      </c>
      <c r="W256" s="42">
        <f t="shared" si="322"/>
        <v>2.7E-2</v>
      </c>
      <c r="X256" s="42">
        <f t="shared" si="322"/>
        <v>1.4756000000000002E-2</v>
      </c>
      <c r="Y256" s="42">
        <f t="shared" si="322"/>
        <v>2.3498000000000002E-2</v>
      </c>
      <c r="Z256" s="42">
        <f t="shared" si="322"/>
        <v>2.2915000000000001E-2</v>
      </c>
      <c r="AA256" s="42">
        <f t="shared" si="322"/>
        <v>2.7E-2</v>
      </c>
      <c r="AB256" s="42">
        <f t="shared" si="322"/>
        <v>2.7E-2</v>
      </c>
      <c r="AC256" s="42">
        <f t="shared" si="322"/>
        <v>1.9982E-2</v>
      </c>
      <c r="AD256" s="42">
        <f t="shared" si="322"/>
        <v>1.8693000000000001E-2</v>
      </c>
      <c r="AE256" s="42">
        <f t="shared" si="322"/>
        <v>1.1814000000000002E-2</v>
      </c>
      <c r="AF256" s="42">
        <f t="shared" si="322"/>
        <v>1.0673999999999999E-2</v>
      </c>
      <c r="AG256" s="42">
        <f t="shared" si="322"/>
        <v>1.2485E-2</v>
      </c>
      <c r="AH256" s="42">
        <f t="shared" si="322"/>
        <v>2.1122999999999999E-2</v>
      </c>
      <c r="AI256" s="42">
        <f t="shared" si="322"/>
        <v>2.7E-2</v>
      </c>
      <c r="AJ256" s="42">
        <f t="shared" si="322"/>
        <v>2.2787999999999999E-2</v>
      </c>
      <c r="AK256" s="42">
        <f t="shared" si="322"/>
        <v>2.0279999999999999E-2</v>
      </c>
      <c r="AL256" s="42">
        <f t="shared" si="322"/>
        <v>2.7E-2</v>
      </c>
      <c r="AM256" s="42">
        <f t="shared" si="322"/>
        <v>2.0449000000000002E-2</v>
      </c>
      <c r="AN256" s="42">
        <f t="shared" si="322"/>
        <v>2.4544E-2</v>
      </c>
      <c r="AO256" s="42">
        <f t="shared" si="322"/>
        <v>2.6656000000000003E-2</v>
      </c>
      <c r="AP256" s="42">
        <f t="shared" si="322"/>
        <v>2.7E-2</v>
      </c>
      <c r="AQ256" s="42">
        <f t="shared" si="322"/>
        <v>1.8685E-2</v>
      </c>
      <c r="AR256" s="42">
        <f t="shared" si="322"/>
        <v>2.7E-2</v>
      </c>
      <c r="AS256" s="42">
        <f t="shared" si="322"/>
        <v>1.2137999999999999E-2</v>
      </c>
      <c r="AT256" s="42">
        <f t="shared" si="322"/>
        <v>2.7E-2</v>
      </c>
      <c r="AU256" s="42">
        <f t="shared" si="322"/>
        <v>2.3188E-2</v>
      </c>
      <c r="AV256" s="42">
        <f t="shared" si="322"/>
        <v>2.7E-2</v>
      </c>
      <c r="AW256" s="42">
        <f t="shared" si="322"/>
        <v>2.4430999999999998E-2</v>
      </c>
      <c r="AX256" s="42">
        <f t="shared" si="322"/>
        <v>2.0798000000000001E-2</v>
      </c>
      <c r="AY256" s="42">
        <f t="shared" si="322"/>
        <v>2.7E-2</v>
      </c>
      <c r="AZ256" s="42">
        <f>MIN(AZ248,AZ250)</f>
        <v>1.5720000000000001E-2</v>
      </c>
      <c r="BA256" s="42">
        <f t="shared" ref="BA256:DL256" si="323">MIN(BA248,BA250)</f>
        <v>2.5894E-2</v>
      </c>
      <c r="BB256" s="42">
        <f t="shared" si="323"/>
        <v>2.3684E-2</v>
      </c>
      <c r="BC256" s="42">
        <f t="shared" si="323"/>
        <v>2.0715000000000001E-2</v>
      </c>
      <c r="BD256" s="42">
        <f t="shared" si="323"/>
        <v>2.7E-2</v>
      </c>
      <c r="BE256" s="42">
        <f t="shared" si="323"/>
        <v>2.6816E-2</v>
      </c>
      <c r="BF256" s="42">
        <f t="shared" si="323"/>
        <v>2.7E-2</v>
      </c>
      <c r="BG256" s="42">
        <f t="shared" si="323"/>
        <v>2.7E-2</v>
      </c>
      <c r="BH256" s="42">
        <f t="shared" si="323"/>
        <v>2.5419000000000001E-2</v>
      </c>
      <c r="BI256" s="42">
        <f t="shared" si="323"/>
        <v>1.2433E-2</v>
      </c>
      <c r="BJ256" s="42">
        <f t="shared" si="323"/>
        <v>2.7E-2</v>
      </c>
      <c r="BK256" s="42">
        <f t="shared" si="323"/>
        <v>2.7E-2</v>
      </c>
      <c r="BL256" s="42">
        <f t="shared" si="323"/>
        <v>2.7E-2</v>
      </c>
      <c r="BM256" s="42">
        <f t="shared" si="323"/>
        <v>2.4834000000000002E-2</v>
      </c>
      <c r="BN256" s="42">
        <f t="shared" si="323"/>
        <v>2.7E-2</v>
      </c>
      <c r="BO256" s="42">
        <f t="shared" si="323"/>
        <v>1.9203000000000001E-2</v>
      </c>
      <c r="BP256" s="42">
        <f t="shared" si="323"/>
        <v>2.5702000000000003E-2</v>
      </c>
      <c r="BQ256" s="42">
        <f t="shared" si="323"/>
        <v>2.5759000000000001E-2</v>
      </c>
      <c r="BR256" s="42">
        <f t="shared" si="323"/>
        <v>8.6999999999999994E-3</v>
      </c>
      <c r="BS256" s="42">
        <f t="shared" si="323"/>
        <v>4.3949999999999996E-3</v>
      </c>
      <c r="BT256" s="42">
        <f t="shared" si="323"/>
        <v>6.6509999999999998E-3</v>
      </c>
      <c r="BU256" s="42">
        <f t="shared" si="323"/>
        <v>1.3811E-2</v>
      </c>
      <c r="BV256" s="42">
        <f t="shared" si="323"/>
        <v>9.1339999999999998E-3</v>
      </c>
      <c r="BW256" s="42">
        <f t="shared" si="323"/>
        <v>1.5736E-2</v>
      </c>
      <c r="BX256" s="42">
        <f t="shared" si="323"/>
        <v>1.9067000000000001E-2</v>
      </c>
      <c r="BY256" s="42">
        <f t="shared" si="323"/>
        <v>2.7E-2</v>
      </c>
      <c r="BZ256" s="42">
        <f t="shared" si="323"/>
        <v>2.7E-2</v>
      </c>
      <c r="CA256" s="42">
        <f t="shared" si="323"/>
        <v>2.3040999999999999E-2</v>
      </c>
      <c r="CB256" s="42">
        <f t="shared" si="323"/>
        <v>2.7E-2</v>
      </c>
      <c r="CC256" s="42">
        <f t="shared" si="323"/>
        <v>2.6199E-2</v>
      </c>
      <c r="CD256" s="42">
        <f t="shared" si="323"/>
        <v>2.3519999999999999E-2</v>
      </c>
      <c r="CE256" s="42">
        <f t="shared" si="323"/>
        <v>2.7E-2</v>
      </c>
      <c r="CF256" s="42">
        <f t="shared" si="323"/>
        <v>2.4334000000000001E-2</v>
      </c>
      <c r="CG256" s="42">
        <f t="shared" si="323"/>
        <v>2.7E-2</v>
      </c>
      <c r="CH256" s="42">
        <f t="shared" si="323"/>
        <v>2.6187999999999999E-2</v>
      </c>
      <c r="CI256" s="42">
        <f t="shared" si="323"/>
        <v>2.7E-2</v>
      </c>
      <c r="CJ256" s="42">
        <f t="shared" si="323"/>
        <v>2.5558999999999998E-2</v>
      </c>
      <c r="CK256" s="42">
        <f t="shared" si="323"/>
        <v>1.0600999999999999E-2</v>
      </c>
      <c r="CL256" s="42">
        <f t="shared" si="323"/>
        <v>1.2229E-2</v>
      </c>
      <c r="CM256" s="42">
        <f t="shared" si="323"/>
        <v>6.2740000000000001E-3</v>
      </c>
      <c r="CN256" s="42">
        <f t="shared" si="323"/>
        <v>2.7E-2</v>
      </c>
      <c r="CO256" s="42">
        <f t="shared" si="323"/>
        <v>2.6360000000000001E-2</v>
      </c>
      <c r="CP256" s="42">
        <f t="shared" si="323"/>
        <v>1.6025000000000001E-2</v>
      </c>
      <c r="CQ256" s="42">
        <f t="shared" si="323"/>
        <v>1.6427000000000001E-2</v>
      </c>
      <c r="CR256" s="42">
        <f t="shared" si="323"/>
        <v>4.169E-3</v>
      </c>
      <c r="CS256" s="42">
        <f t="shared" si="323"/>
        <v>2.6658000000000001E-2</v>
      </c>
      <c r="CT256" s="42">
        <f t="shared" si="323"/>
        <v>1.252E-2</v>
      </c>
      <c r="CU256" s="42">
        <f t="shared" si="323"/>
        <v>2.3616000000000002E-2</v>
      </c>
      <c r="CV256" s="42">
        <f t="shared" si="323"/>
        <v>1.4978999999999999E-2</v>
      </c>
      <c r="CW256" s="42">
        <f t="shared" si="323"/>
        <v>1.7378999999999999E-2</v>
      </c>
      <c r="CX256" s="42">
        <f t="shared" si="323"/>
        <v>2.5824E-2</v>
      </c>
      <c r="CY256" s="42">
        <f t="shared" si="323"/>
        <v>2.7E-2</v>
      </c>
      <c r="CZ256" s="42">
        <f t="shared" si="323"/>
        <v>2.7E-2</v>
      </c>
      <c r="DA256" s="42">
        <f t="shared" si="323"/>
        <v>2.7E-2</v>
      </c>
      <c r="DB256" s="42">
        <f t="shared" si="323"/>
        <v>2.7E-2</v>
      </c>
      <c r="DC256" s="42">
        <f t="shared" si="323"/>
        <v>2.1418E-2</v>
      </c>
      <c r="DD256" s="42">
        <f t="shared" si="323"/>
        <v>3.4299999999999999E-3</v>
      </c>
      <c r="DE256" s="42">
        <f t="shared" si="323"/>
        <v>1.1894999999999999E-2</v>
      </c>
      <c r="DF256" s="42">
        <f t="shared" si="323"/>
        <v>2.7E-2</v>
      </c>
      <c r="DG256" s="42">
        <f t="shared" si="323"/>
        <v>2.4453000000000003E-2</v>
      </c>
      <c r="DH256" s="42">
        <f t="shared" si="323"/>
        <v>2.4516E-2</v>
      </c>
      <c r="DI256" s="42">
        <f t="shared" si="323"/>
        <v>2.2845000000000001E-2</v>
      </c>
      <c r="DJ256" s="42">
        <f t="shared" si="323"/>
        <v>2.4883000000000002E-2</v>
      </c>
      <c r="DK256" s="42">
        <f t="shared" si="323"/>
        <v>1.9658000000000002E-2</v>
      </c>
      <c r="DL256" s="42">
        <f t="shared" si="323"/>
        <v>2.5967E-2</v>
      </c>
      <c r="DM256" s="42">
        <f t="shared" ref="DM256:FX256" si="324">MIN(DM248,DM250)</f>
        <v>2.3899E-2</v>
      </c>
      <c r="DN256" s="42">
        <f t="shared" si="324"/>
        <v>2.7E-2</v>
      </c>
      <c r="DO256" s="42">
        <f t="shared" si="324"/>
        <v>2.7E-2</v>
      </c>
      <c r="DP256" s="42">
        <f t="shared" si="324"/>
        <v>2.7E-2</v>
      </c>
      <c r="DQ256" s="42">
        <f t="shared" si="324"/>
        <v>2.0562E-2</v>
      </c>
      <c r="DR256" s="42">
        <f t="shared" si="324"/>
        <v>2.7E-2</v>
      </c>
      <c r="DS256" s="42">
        <f t="shared" si="324"/>
        <v>2.7E-2</v>
      </c>
      <c r="DT256" s="42">
        <f t="shared" si="324"/>
        <v>2.5729000000000002E-2</v>
      </c>
      <c r="DU256" s="42">
        <f t="shared" si="324"/>
        <v>2.7E-2</v>
      </c>
      <c r="DV256" s="42">
        <f t="shared" si="324"/>
        <v>2.7E-2</v>
      </c>
      <c r="DW256" s="42">
        <f t="shared" si="324"/>
        <v>2.5996999999999999E-2</v>
      </c>
      <c r="DX256" s="42">
        <f t="shared" si="324"/>
        <v>2.2931E-2</v>
      </c>
      <c r="DY256" s="42">
        <f t="shared" si="324"/>
        <v>1.6928000000000002E-2</v>
      </c>
      <c r="DZ256" s="42">
        <f t="shared" si="324"/>
        <v>2.1662000000000001E-2</v>
      </c>
      <c r="EA256" s="42">
        <f t="shared" si="324"/>
        <v>9.2029999999999994E-3</v>
      </c>
      <c r="EB256" s="42">
        <f t="shared" si="324"/>
        <v>2.7E-2</v>
      </c>
      <c r="EC256" s="42">
        <f t="shared" si="324"/>
        <v>2.7E-2</v>
      </c>
      <c r="ED256" s="42">
        <f t="shared" si="324"/>
        <v>3.8730000000000001E-3</v>
      </c>
      <c r="EE256" s="42">
        <f t="shared" si="324"/>
        <v>2.7E-2</v>
      </c>
      <c r="EF256" s="42">
        <f t="shared" si="324"/>
        <v>2.3595000000000001E-2</v>
      </c>
      <c r="EG256" s="42">
        <f t="shared" si="324"/>
        <v>2.7E-2</v>
      </c>
      <c r="EH256" s="42">
        <f t="shared" si="324"/>
        <v>2.7E-2</v>
      </c>
      <c r="EI256" s="42">
        <f t="shared" si="324"/>
        <v>2.7E-2</v>
      </c>
      <c r="EJ256" s="42">
        <f t="shared" si="324"/>
        <v>2.7E-2</v>
      </c>
      <c r="EK256" s="42">
        <f t="shared" si="324"/>
        <v>5.7670000000000004E-3</v>
      </c>
      <c r="EL256" s="42">
        <f t="shared" si="324"/>
        <v>6.1159999999999999E-3</v>
      </c>
      <c r="EM256" s="42">
        <f t="shared" si="324"/>
        <v>2.0308E-2</v>
      </c>
      <c r="EN256" s="42">
        <f t="shared" si="324"/>
        <v>2.7E-2</v>
      </c>
      <c r="EO256" s="42">
        <f t="shared" si="324"/>
        <v>2.7E-2</v>
      </c>
      <c r="EP256" s="42">
        <f t="shared" si="324"/>
        <v>2.4586E-2</v>
      </c>
      <c r="EQ256" s="42">
        <f>MIN(EQ248,EQ250,EQ253)</f>
        <v>5.5009999999999998E-3</v>
      </c>
      <c r="ER256" s="42">
        <f t="shared" si="324"/>
        <v>2.1283E-2</v>
      </c>
      <c r="ES256" s="42">
        <f t="shared" si="324"/>
        <v>2.7E-2</v>
      </c>
      <c r="ET256" s="42">
        <f t="shared" si="324"/>
        <v>2.7E-2</v>
      </c>
      <c r="EU256" s="42">
        <f t="shared" si="324"/>
        <v>2.7E-2</v>
      </c>
      <c r="EV256" s="42">
        <f t="shared" si="324"/>
        <v>1.4964999999999999E-2</v>
      </c>
      <c r="EW256" s="42">
        <f t="shared" si="324"/>
        <v>7.2810000000000001E-3</v>
      </c>
      <c r="EX256" s="42">
        <f t="shared" si="324"/>
        <v>7.9100000000000004E-3</v>
      </c>
      <c r="EY256" s="42">
        <f t="shared" si="324"/>
        <v>2.7E-2</v>
      </c>
      <c r="EZ256" s="42">
        <f t="shared" si="324"/>
        <v>2.6942000000000001E-2</v>
      </c>
      <c r="FA256" s="42">
        <f t="shared" si="324"/>
        <v>1.0442999999999999E-2</v>
      </c>
      <c r="FB256" s="42">
        <f t="shared" si="324"/>
        <v>8.8310000000000003E-3</v>
      </c>
      <c r="FC256" s="42">
        <f t="shared" si="324"/>
        <v>2.6550000000000001E-2</v>
      </c>
      <c r="FD256" s="42">
        <f t="shared" si="324"/>
        <v>2.7E-2</v>
      </c>
      <c r="FE256" s="42">
        <f t="shared" si="324"/>
        <v>1.8180999999999999E-2</v>
      </c>
      <c r="FF256" s="42">
        <f t="shared" si="324"/>
        <v>2.7E-2</v>
      </c>
      <c r="FG256" s="42">
        <f t="shared" si="324"/>
        <v>2.7E-2</v>
      </c>
      <c r="FH256" s="42">
        <f t="shared" si="324"/>
        <v>2.3772000000000001E-2</v>
      </c>
      <c r="FI256" s="42">
        <f>MIN(FI248,FI250)</f>
        <v>9.639E-3</v>
      </c>
      <c r="FJ256" s="42">
        <f t="shared" si="324"/>
        <v>2.2207999999999999E-2</v>
      </c>
      <c r="FK256" s="42">
        <f t="shared" si="324"/>
        <v>1.0845E-2</v>
      </c>
      <c r="FL256" s="42">
        <f t="shared" si="324"/>
        <v>2.7E-2</v>
      </c>
      <c r="FM256" s="42">
        <f t="shared" si="324"/>
        <v>2.2414E-2</v>
      </c>
      <c r="FN256" s="42">
        <f t="shared" si="324"/>
        <v>2.7E-2</v>
      </c>
      <c r="FO256" s="42">
        <f t="shared" si="324"/>
        <v>4.1910000000000003E-3</v>
      </c>
      <c r="FP256" s="42">
        <f t="shared" si="324"/>
        <v>1.2142999999999999E-2</v>
      </c>
      <c r="FQ256" s="42">
        <f>MIN(FQ248,FQ250)</f>
        <v>2.0782999999999999E-2</v>
      </c>
      <c r="FR256" s="42">
        <f t="shared" si="324"/>
        <v>6.0340000000000003E-3</v>
      </c>
      <c r="FS256" s="42">
        <f t="shared" si="324"/>
        <v>5.0679999999999996E-3</v>
      </c>
      <c r="FT256" s="42">
        <f t="shared" si="324"/>
        <v>3.029E-3</v>
      </c>
      <c r="FU256" s="42">
        <f t="shared" si="324"/>
        <v>2.2345E-2</v>
      </c>
      <c r="FV256" s="42">
        <f t="shared" si="324"/>
        <v>1.9032E-2</v>
      </c>
      <c r="FW256" s="42">
        <f t="shared" si="324"/>
        <v>2.5498E-2</v>
      </c>
      <c r="FX256" s="42">
        <f t="shared" si="324"/>
        <v>2.3675000000000002E-2</v>
      </c>
      <c r="FY256" s="42"/>
      <c r="FZ256" s="42"/>
      <c r="GA256" s="7"/>
      <c r="GB256" s="42"/>
      <c r="GC256" s="42"/>
      <c r="GD256" s="42"/>
      <c r="GE256" s="42"/>
      <c r="GF256" s="42"/>
      <c r="GG256" s="7"/>
      <c r="GH256" s="7"/>
      <c r="GI256" s="7"/>
      <c r="GJ256" s="7"/>
      <c r="GK256" s="7"/>
      <c r="GL256" s="7"/>
      <c r="GM256" s="7"/>
    </row>
    <row r="257" spans="1:195" x14ac:dyDescent="0.35">
      <c r="A257" s="7"/>
      <c r="B257" s="7" t="s">
        <v>808</v>
      </c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  <c r="DB257" s="42"/>
      <c r="DC257" s="42"/>
      <c r="DD257" s="42"/>
      <c r="DE257" s="42"/>
      <c r="DF257" s="42"/>
      <c r="DG257" s="42"/>
      <c r="DH257" s="42"/>
      <c r="DI257" s="42"/>
      <c r="DJ257" s="42"/>
      <c r="DK257" s="42"/>
      <c r="DL257" s="42"/>
      <c r="DM257" s="42"/>
      <c r="DN257" s="42"/>
      <c r="DO257" s="42"/>
      <c r="DP257" s="42"/>
      <c r="DQ257" s="42"/>
      <c r="DR257" s="42"/>
      <c r="DS257" s="42"/>
      <c r="DT257" s="42"/>
      <c r="DU257" s="42"/>
      <c r="DV257" s="42"/>
      <c r="DW257" s="42"/>
      <c r="DX257" s="42"/>
      <c r="DY257" s="42"/>
      <c r="DZ257" s="42"/>
      <c r="EA257" s="42"/>
      <c r="EB257" s="42"/>
      <c r="EC257" s="42"/>
      <c r="ED257" s="42"/>
      <c r="EE257" s="42"/>
      <c r="EF257" s="42"/>
      <c r="EG257" s="42"/>
      <c r="EH257" s="42"/>
      <c r="EI257" s="42"/>
      <c r="EJ257" s="42"/>
      <c r="EK257" s="42"/>
      <c r="EL257" s="42"/>
      <c r="EM257" s="42"/>
      <c r="EN257" s="42"/>
      <c r="EO257" s="42"/>
      <c r="EP257" s="42"/>
      <c r="EQ257" s="42"/>
      <c r="ER257" s="42"/>
      <c r="ES257" s="42"/>
      <c r="ET257" s="42"/>
      <c r="EU257" s="42"/>
      <c r="EV257" s="42"/>
      <c r="EW257" s="42"/>
      <c r="EX257" s="42"/>
      <c r="EY257" s="42"/>
      <c r="EZ257" s="42"/>
      <c r="FA257" s="42"/>
      <c r="FB257" s="42"/>
      <c r="FC257" s="42"/>
      <c r="FD257" s="42"/>
      <c r="FE257" s="42"/>
      <c r="FF257" s="42"/>
      <c r="FG257" s="42"/>
      <c r="FH257" s="42"/>
      <c r="FI257" s="42"/>
      <c r="FJ257" s="42"/>
      <c r="FK257" s="42"/>
      <c r="FL257" s="42"/>
      <c r="FM257" s="42"/>
      <c r="FN257" s="42"/>
      <c r="FO257" s="42"/>
      <c r="FP257" s="42"/>
      <c r="FQ257" s="42"/>
      <c r="FR257" s="42"/>
      <c r="FS257" s="42"/>
      <c r="FT257" s="42"/>
      <c r="FU257" s="42"/>
      <c r="FV257" s="42"/>
      <c r="FW257" s="42"/>
      <c r="FX257" s="42"/>
      <c r="FY257" s="42"/>
      <c r="FZ257" s="42"/>
      <c r="GA257" s="7"/>
      <c r="GB257" s="42"/>
      <c r="GC257" s="42"/>
      <c r="GD257" s="42"/>
      <c r="GE257" s="42"/>
      <c r="GF257" s="42"/>
      <c r="GG257" s="7"/>
      <c r="GH257" s="7"/>
      <c r="GI257" s="7"/>
      <c r="GJ257" s="7"/>
      <c r="GK257" s="7"/>
      <c r="GL257" s="7"/>
      <c r="GM257" s="7"/>
    </row>
    <row r="258" spans="1:195" x14ac:dyDescent="0.35">
      <c r="A258" s="6" t="s">
        <v>809</v>
      </c>
      <c r="B258" s="7" t="s">
        <v>810</v>
      </c>
      <c r="C258" s="98">
        <v>0</v>
      </c>
      <c r="D258" s="98">
        <v>0</v>
      </c>
      <c r="E258" s="98">
        <v>0</v>
      </c>
      <c r="F258" s="98">
        <v>0</v>
      </c>
      <c r="G258" s="98">
        <v>0</v>
      </c>
      <c r="H258" s="98">
        <v>0</v>
      </c>
      <c r="I258" s="98">
        <v>0</v>
      </c>
      <c r="J258" s="98">
        <v>0</v>
      </c>
      <c r="K258" s="98">
        <v>0</v>
      </c>
      <c r="L258" s="98">
        <v>0</v>
      </c>
      <c r="M258" s="98">
        <v>0</v>
      </c>
      <c r="N258" s="98">
        <v>0</v>
      </c>
      <c r="O258" s="98">
        <v>0</v>
      </c>
      <c r="P258" s="98">
        <v>0</v>
      </c>
      <c r="Q258" s="98">
        <v>0</v>
      </c>
      <c r="R258" s="98">
        <v>0</v>
      </c>
      <c r="S258" s="98">
        <v>0</v>
      </c>
      <c r="T258" s="98">
        <v>0</v>
      </c>
      <c r="U258" s="98">
        <v>0</v>
      </c>
      <c r="V258" s="98">
        <v>0</v>
      </c>
      <c r="W258" s="98">
        <v>0</v>
      </c>
      <c r="X258" s="98">
        <v>0</v>
      </c>
      <c r="Y258" s="98">
        <v>0</v>
      </c>
      <c r="Z258" s="98">
        <v>0</v>
      </c>
      <c r="AA258" s="98">
        <v>0</v>
      </c>
      <c r="AB258" s="98">
        <v>0</v>
      </c>
      <c r="AC258" s="98">
        <v>0</v>
      </c>
      <c r="AD258" s="98">
        <v>0</v>
      </c>
      <c r="AE258" s="98">
        <v>0</v>
      </c>
      <c r="AF258" s="98">
        <v>0</v>
      </c>
      <c r="AG258" s="98">
        <v>0</v>
      </c>
      <c r="AH258" s="98">
        <v>0</v>
      </c>
      <c r="AI258" s="98">
        <v>0</v>
      </c>
      <c r="AJ258" s="98">
        <v>0</v>
      </c>
      <c r="AK258" s="98">
        <v>0</v>
      </c>
      <c r="AL258" s="98">
        <v>0</v>
      </c>
      <c r="AM258" s="98">
        <v>0</v>
      </c>
      <c r="AN258" s="98">
        <v>0</v>
      </c>
      <c r="AO258" s="98">
        <v>0</v>
      </c>
      <c r="AP258" s="98">
        <v>0</v>
      </c>
      <c r="AQ258" s="98">
        <v>0</v>
      </c>
      <c r="AR258" s="98">
        <v>0</v>
      </c>
      <c r="AS258" s="98">
        <v>0</v>
      </c>
      <c r="AT258" s="98">
        <v>0</v>
      </c>
      <c r="AU258" s="98">
        <v>0</v>
      </c>
      <c r="AV258" s="98">
        <v>0</v>
      </c>
      <c r="AW258" s="98">
        <v>0</v>
      </c>
      <c r="AX258" s="98">
        <v>0</v>
      </c>
      <c r="AY258" s="98">
        <v>0</v>
      </c>
      <c r="AZ258" s="98">
        <v>0</v>
      </c>
      <c r="BA258" s="98">
        <v>0</v>
      </c>
      <c r="BB258" s="98">
        <v>0</v>
      </c>
      <c r="BC258" s="98">
        <v>0</v>
      </c>
      <c r="BD258" s="98">
        <v>0</v>
      </c>
      <c r="BE258" s="98">
        <v>0</v>
      </c>
      <c r="BF258" s="98">
        <v>0</v>
      </c>
      <c r="BG258" s="98">
        <v>0</v>
      </c>
      <c r="BH258" s="98">
        <v>0</v>
      </c>
      <c r="BI258" s="98">
        <v>0</v>
      </c>
      <c r="BJ258" s="98">
        <v>0</v>
      </c>
      <c r="BK258" s="98">
        <v>0</v>
      </c>
      <c r="BL258" s="98">
        <v>0</v>
      </c>
      <c r="BM258" s="98">
        <v>0</v>
      </c>
      <c r="BN258" s="98">
        <v>0</v>
      </c>
      <c r="BO258" s="98">
        <v>0</v>
      </c>
      <c r="BP258" s="98">
        <v>0</v>
      </c>
      <c r="BQ258" s="98">
        <v>0</v>
      </c>
      <c r="BR258" s="98">
        <v>0</v>
      </c>
      <c r="BS258" s="98">
        <v>0</v>
      </c>
      <c r="BT258" s="98">
        <v>0</v>
      </c>
      <c r="BU258" s="98">
        <v>0</v>
      </c>
      <c r="BV258" s="98">
        <v>0</v>
      </c>
      <c r="BW258" s="98">
        <v>0</v>
      </c>
      <c r="BX258" s="98">
        <v>0</v>
      </c>
      <c r="BY258" s="98">
        <v>0</v>
      </c>
      <c r="BZ258" s="98">
        <v>0</v>
      </c>
      <c r="CA258" s="98">
        <v>0</v>
      </c>
      <c r="CB258" s="98">
        <v>0</v>
      </c>
      <c r="CC258" s="98">
        <v>0</v>
      </c>
      <c r="CD258" s="98">
        <v>0</v>
      </c>
      <c r="CE258" s="98">
        <v>0</v>
      </c>
      <c r="CF258" s="98">
        <v>0</v>
      </c>
      <c r="CG258" s="98">
        <v>0</v>
      </c>
      <c r="CH258" s="98">
        <v>0</v>
      </c>
      <c r="CI258" s="98">
        <v>0</v>
      </c>
      <c r="CJ258" s="98">
        <v>0</v>
      </c>
      <c r="CK258" s="98">
        <v>0</v>
      </c>
      <c r="CL258" s="98">
        <v>0</v>
      </c>
      <c r="CM258" s="98">
        <v>0</v>
      </c>
      <c r="CN258" s="98">
        <v>0</v>
      </c>
      <c r="CO258" s="98">
        <v>0</v>
      </c>
      <c r="CP258" s="98">
        <v>0</v>
      </c>
      <c r="CQ258" s="98">
        <v>0</v>
      </c>
      <c r="CR258" s="98">
        <v>0</v>
      </c>
      <c r="CS258" s="98">
        <v>0</v>
      </c>
      <c r="CT258" s="98">
        <v>0</v>
      </c>
      <c r="CU258" s="98">
        <v>0</v>
      </c>
      <c r="CV258" s="98">
        <v>0</v>
      </c>
      <c r="CW258" s="98">
        <v>0</v>
      </c>
      <c r="CX258" s="98">
        <v>0</v>
      </c>
      <c r="CY258" s="98">
        <v>0</v>
      </c>
      <c r="CZ258" s="98">
        <v>0</v>
      </c>
      <c r="DA258" s="98">
        <v>0</v>
      </c>
      <c r="DB258" s="98">
        <v>0</v>
      </c>
      <c r="DC258" s="98">
        <v>0</v>
      </c>
      <c r="DD258" s="98">
        <v>0</v>
      </c>
      <c r="DE258" s="98">
        <v>0</v>
      </c>
      <c r="DF258" s="98">
        <v>0</v>
      </c>
      <c r="DG258" s="98">
        <v>0</v>
      </c>
      <c r="DH258" s="98">
        <v>0</v>
      </c>
      <c r="DI258" s="98">
        <v>0</v>
      </c>
      <c r="DJ258" s="98">
        <v>0</v>
      </c>
      <c r="DK258" s="98">
        <v>0</v>
      </c>
      <c r="DL258" s="98">
        <v>0</v>
      </c>
      <c r="DM258" s="98">
        <v>0</v>
      </c>
      <c r="DN258" s="98">
        <v>0</v>
      </c>
      <c r="DO258" s="98">
        <v>0</v>
      </c>
      <c r="DP258" s="98">
        <v>0</v>
      </c>
      <c r="DQ258" s="98">
        <v>0</v>
      </c>
      <c r="DR258" s="98">
        <v>0</v>
      </c>
      <c r="DS258" s="98">
        <v>0</v>
      </c>
      <c r="DT258" s="98">
        <v>0</v>
      </c>
      <c r="DU258" s="98">
        <v>0</v>
      </c>
      <c r="DV258" s="98">
        <v>0</v>
      </c>
      <c r="DW258" s="98">
        <v>0</v>
      </c>
      <c r="DX258" s="98">
        <v>0</v>
      </c>
      <c r="DY258" s="98">
        <v>0</v>
      </c>
      <c r="DZ258" s="98">
        <v>0</v>
      </c>
      <c r="EA258" s="98">
        <v>0</v>
      </c>
      <c r="EB258" s="98">
        <v>0</v>
      </c>
      <c r="EC258" s="98">
        <v>0</v>
      </c>
      <c r="ED258" s="98">
        <v>0</v>
      </c>
      <c r="EE258" s="98">
        <v>0</v>
      </c>
      <c r="EF258" s="98">
        <v>0</v>
      </c>
      <c r="EG258" s="98">
        <v>0</v>
      </c>
      <c r="EH258" s="98">
        <v>0</v>
      </c>
      <c r="EI258" s="98">
        <v>0</v>
      </c>
      <c r="EJ258" s="98">
        <v>0</v>
      </c>
      <c r="EK258" s="98">
        <v>0</v>
      </c>
      <c r="EL258" s="98">
        <v>0</v>
      </c>
      <c r="EM258" s="98">
        <v>0</v>
      </c>
      <c r="EN258" s="98">
        <v>0</v>
      </c>
      <c r="EO258" s="98">
        <v>0</v>
      </c>
      <c r="EP258" s="98">
        <v>0</v>
      </c>
      <c r="EQ258" s="98">
        <v>0</v>
      </c>
      <c r="ER258" s="98">
        <v>0</v>
      </c>
      <c r="ES258" s="98">
        <v>0</v>
      </c>
      <c r="ET258" s="98">
        <v>0</v>
      </c>
      <c r="EU258" s="98">
        <v>0</v>
      </c>
      <c r="EV258" s="98">
        <v>0</v>
      </c>
      <c r="EW258" s="98">
        <v>0</v>
      </c>
      <c r="EX258" s="98">
        <v>0</v>
      </c>
      <c r="EY258" s="98">
        <v>0</v>
      </c>
      <c r="EZ258" s="98">
        <v>0</v>
      </c>
      <c r="FA258" s="98">
        <v>0</v>
      </c>
      <c r="FB258" s="98">
        <v>0</v>
      </c>
      <c r="FC258" s="98">
        <v>0</v>
      </c>
      <c r="FD258" s="98">
        <v>0</v>
      </c>
      <c r="FE258" s="98">
        <v>0</v>
      </c>
      <c r="FF258" s="98">
        <v>0</v>
      </c>
      <c r="FG258" s="98">
        <v>0</v>
      </c>
      <c r="FH258" s="98">
        <v>0</v>
      </c>
      <c r="FI258" s="98">
        <v>0</v>
      </c>
      <c r="FJ258" s="98">
        <v>0</v>
      </c>
      <c r="FK258" s="98">
        <v>0</v>
      </c>
      <c r="FL258" s="98">
        <v>0</v>
      </c>
      <c r="FM258" s="98">
        <v>0</v>
      </c>
      <c r="FN258" s="98">
        <v>0</v>
      </c>
      <c r="FO258" s="98">
        <v>0</v>
      </c>
      <c r="FP258" s="98">
        <v>0</v>
      </c>
      <c r="FQ258" s="98">
        <v>0</v>
      </c>
      <c r="FR258" s="98">
        <v>0</v>
      </c>
      <c r="FS258" s="98">
        <v>0</v>
      </c>
      <c r="FT258" s="98">
        <v>0</v>
      </c>
      <c r="FU258" s="98">
        <v>0</v>
      </c>
      <c r="FV258" s="98">
        <v>0</v>
      </c>
      <c r="FW258" s="98">
        <v>0</v>
      </c>
      <c r="FX258" s="98">
        <v>0</v>
      </c>
      <c r="FY258" s="42"/>
      <c r="FZ258" s="42"/>
      <c r="GA258" s="42"/>
      <c r="GB258" s="42"/>
      <c r="GC258" s="42"/>
      <c r="GD258" s="42"/>
      <c r="GE258" s="42"/>
      <c r="GF258" s="42"/>
      <c r="GG258" s="7"/>
      <c r="GH258" s="7"/>
      <c r="GI258" s="7"/>
      <c r="GJ258" s="7"/>
      <c r="GK258" s="7"/>
      <c r="GL258" s="7"/>
      <c r="GM258" s="7"/>
    </row>
    <row r="259" spans="1:195" x14ac:dyDescent="0.35">
      <c r="A259" s="6" t="s">
        <v>811</v>
      </c>
      <c r="B259" s="7" t="s">
        <v>812</v>
      </c>
      <c r="C259" s="42">
        <f t="shared" ref="C259:BN259" si="325">IF(C258&gt;0,C258,C256)</f>
        <v>2.7E-2</v>
      </c>
      <c r="D259" s="42">
        <f t="shared" si="325"/>
        <v>2.7E-2</v>
      </c>
      <c r="E259" s="42">
        <f t="shared" si="325"/>
        <v>2.7E-2</v>
      </c>
      <c r="F259" s="42">
        <f t="shared" si="325"/>
        <v>2.7E-2</v>
      </c>
      <c r="G259" s="42">
        <f t="shared" si="325"/>
        <v>2.5264999999999999E-2</v>
      </c>
      <c r="H259" s="42">
        <f t="shared" si="325"/>
        <v>2.7E-2</v>
      </c>
      <c r="I259" s="42">
        <f t="shared" si="325"/>
        <v>2.7E-2</v>
      </c>
      <c r="J259" s="42">
        <f t="shared" si="325"/>
        <v>2.7E-2</v>
      </c>
      <c r="K259" s="42">
        <f t="shared" si="325"/>
        <v>2.7E-2</v>
      </c>
      <c r="L259" s="42">
        <f t="shared" si="325"/>
        <v>2.5895000000000001E-2</v>
      </c>
      <c r="M259" s="42">
        <f t="shared" si="325"/>
        <v>2.4947E-2</v>
      </c>
      <c r="N259" s="42">
        <f t="shared" si="325"/>
        <v>1.8755999999999998E-2</v>
      </c>
      <c r="O259" s="42">
        <f t="shared" si="325"/>
        <v>2.7E-2</v>
      </c>
      <c r="P259" s="42">
        <f t="shared" si="325"/>
        <v>2.7E-2</v>
      </c>
      <c r="Q259" s="42">
        <f t="shared" si="325"/>
        <v>2.7E-2</v>
      </c>
      <c r="R259" s="42">
        <f t="shared" si="325"/>
        <v>2.7E-2</v>
      </c>
      <c r="S259" s="42">
        <f t="shared" si="325"/>
        <v>2.5014000000000002E-2</v>
      </c>
      <c r="T259" s="42">
        <f t="shared" si="325"/>
        <v>2.3301000000000002E-2</v>
      </c>
      <c r="U259" s="42">
        <f t="shared" si="325"/>
        <v>2.2801000000000002E-2</v>
      </c>
      <c r="V259" s="42">
        <f t="shared" si="325"/>
        <v>2.7E-2</v>
      </c>
      <c r="W259" s="42">
        <f t="shared" si="325"/>
        <v>2.7E-2</v>
      </c>
      <c r="X259" s="42">
        <f t="shared" si="325"/>
        <v>1.4756000000000002E-2</v>
      </c>
      <c r="Y259" s="42">
        <f t="shared" si="325"/>
        <v>2.3498000000000002E-2</v>
      </c>
      <c r="Z259" s="42">
        <f t="shared" si="325"/>
        <v>2.2915000000000001E-2</v>
      </c>
      <c r="AA259" s="42">
        <f t="shared" si="325"/>
        <v>2.7E-2</v>
      </c>
      <c r="AB259" s="42">
        <f t="shared" si="325"/>
        <v>2.7E-2</v>
      </c>
      <c r="AC259" s="42">
        <f t="shared" si="325"/>
        <v>1.9982E-2</v>
      </c>
      <c r="AD259" s="42">
        <f t="shared" si="325"/>
        <v>1.8693000000000001E-2</v>
      </c>
      <c r="AE259" s="42">
        <f t="shared" si="325"/>
        <v>1.1814000000000002E-2</v>
      </c>
      <c r="AF259" s="42">
        <f t="shared" si="325"/>
        <v>1.0673999999999999E-2</v>
      </c>
      <c r="AG259" s="42">
        <f t="shared" si="325"/>
        <v>1.2485E-2</v>
      </c>
      <c r="AH259" s="42">
        <f t="shared" si="325"/>
        <v>2.1122999999999999E-2</v>
      </c>
      <c r="AI259" s="42">
        <f t="shared" si="325"/>
        <v>2.7E-2</v>
      </c>
      <c r="AJ259" s="42">
        <f t="shared" si="325"/>
        <v>2.2787999999999999E-2</v>
      </c>
      <c r="AK259" s="42">
        <f t="shared" si="325"/>
        <v>2.0279999999999999E-2</v>
      </c>
      <c r="AL259" s="42">
        <f t="shared" si="325"/>
        <v>2.7E-2</v>
      </c>
      <c r="AM259" s="42">
        <f t="shared" si="325"/>
        <v>2.0449000000000002E-2</v>
      </c>
      <c r="AN259" s="42">
        <f t="shared" si="325"/>
        <v>2.4544E-2</v>
      </c>
      <c r="AO259" s="42">
        <f t="shared" si="325"/>
        <v>2.6656000000000003E-2</v>
      </c>
      <c r="AP259" s="42">
        <f t="shared" si="325"/>
        <v>2.7E-2</v>
      </c>
      <c r="AQ259" s="42">
        <f t="shared" si="325"/>
        <v>1.8685E-2</v>
      </c>
      <c r="AR259" s="42">
        <f t="shared" si="325"/>
        <v>2.7E-2</v>
      </c>
      <c r="AS259" s="42">
        <f t="shared" si="325"/>
        <v>1.2137999999999999E-2</v>
      </c>
      <c r="AT259" s="42">
        <f t="shared" si="325"/>
        <v>2.7E-2</v>
      </c>
      <c r="AU259" s="42">
        <f t="shared" si="325"/>
        <v>2.3188E-2</v>
      </c>
      <c r="AV259" s="42">
        <f t="shared" si="325"/>
        <v>2.7E-2</v>
      </c>
      <c r="AW259" s="42">
        <f t="shared" si="325"/>
        <v>2.4430999999999998E-2</v>
      </c>
      <c r="AX259" s="42">
        <f t="shared" si="325"/>
        <v>2.0798000000000001E-2</v>
      </c>
      <c r="AY259" s="42">
        <f t="shared" si="325"/>
        <v>2.7E-2</v>
      </c>
      <c r="AZ259" s="42">
        <f t="shared" si="325"/>
        <v>1.5720000000000001E-2</v>
      </c>
      <c r="BA259" s="42">
        <f t="shared" si="325"/>
        <v>2.5894E-2</v>
      </c>
      <c r="BB259" s="42">
        <f t="shared" si="325"/>
        <v>2.3684E-2</v>
      </c>
      <c r="BC259" s="42">
        <f t="shared" si="325"/>
        <v>2.0715000000000001E-2</v>
      </c>
      <c r="BD259" s="42">
        <f t="shared" si="325"/>
        <v>2.7E-2</v>
      </c>
      <c r="BE259" s="42">
        <f t="shared" si="325"/>
        <v>2.6816E-2</v>
      </c>
      <c r="BF259" s="42">
        <f t="shared" si="325"/>
        <v>2.7E-2</v>
      </c>
      <c r="BG259" s="42">
        <f t="shared" si="325"/>
        <v>2.7E-2</v>
      </c>
      <c r="BH259" s="42">
        <f t="shared" si="325"/>
        <v>2.5419000000000001E-2</v>
      </c>
      <c r="BI259" s="42">
        <f t="shared" si="325"/>
        <v>1.2433E-2</v>
      </c>
      <c r="BJ259" s="42">
        <f t="shared" si="325"/>
        <v>2.7E-2</v>
      </c>
      <c r="BK259" s="42">
        <f t="shared" si="325"/>
        <v>2.7E-2</v>
      </c>
      <c r="BL259" s="42">
        <f t="shared" si="325"/>
        <v>2.7E-2</v>
      </c>
      <c r="BM259" s="42">
        <f t="shared" si="325"/>
        <v>2.4834000000000002E-2</v>
      </c>
      <c r="BN259" s="42">
        <f t="shared" si="325"/>
        <v>2.7E-2</v>
      </c>
      <c r="BO259" s="42">
        <f t="shared" ref="BO259:DZ259" si="326">IF(BO258&gt;0,BO258,BO256)</f>
        <v>1.9203000000000001E-2</v>
      </c>
      <c r="BP259" s="42">
        <f t="shared" si="326"/>
        <v>2.5702000000000003E-2</v>
      </c>
      <c r="BQ259" s="42">
        <f t="shared" si="326"/>
        <v>2.5759000000000001E-2</v>
      </c>
      <c r="BR259" s="42">
        <f t="shared" si="326"/>
        <v>8.6999999999999994E-3</v>
      </c>
      <c r="BS259" s="42">
        <f t="shared" si="326"/>
        <v>4.3949999999999996E-3</v>
      </c>
      <c r="BT259" s="42">
        <f t="shared" si="326"/>
        <v>6.6509999999999998E-3</v>
      </c>
      <c r="BU259" s="42">
        <f t="shared" si="326"/>
        <v>1.3811E-2</v>
      </c>
      <c r="BV259" s="42">
        <f t="shared" si="326"/>
        <v>9.1339999999999998E-3</v>
      </c>
      <c r="BW259" s="42">
        <f t="shared" si="326"/>
        <v>1.5736E-2</v>
      </c>
      <c r="BX259" s="42">
        <f t="shared" si="326"/>
        <v>1.9067000000000001E-2</v>
      </c>
      <c r="BY259" s="42">
        <f t="shared" si="326"/>
        <v>2.7E-2</v>
      </c>
      <c r="BZ259" s="42">
        <f t="shared" si="326"/>
        <v>2.7E-2</v>
      </c>
      <c r="CA259" s="42">
        <f t="shared" si="326"/>
        <v>2.3040999999999999E-2</v>
      </c>
      <c r="CB259" s="42">
        <f t="shared" si="326"/>
        <v>2.7E-2</v>
      </c>
      <c r="CC259" s="42">
        <f t="shared" si="326"/>
        <v>2.6199E-2</v>
      </c>
      <c r="CD259" s="42">
        <f t="shared" si="326"/>
        <v>2.3519999999999999E-2</v>
      </c>
      <c r="CE259" s="42">
        <f t="shared" si="326"/>
        <v>2.7E-2</v>
      </c>
      <c r="CF259" s="42">
        <f t="shared" si="326"/>
        <v>2.4334000000000001E-2</v>
      </c>
      <c r="CG259" s="42">
        <f t="shared" si="326"/>
        <v>2.7E-2</v>
      </c>
      <c r="CH259" s="42">
        <f t="shared" si="326"/>
        <v>2.6187999999999999E-2</v>
      </c>
      <c r="CI259" s="42">
        <f t="shared" si="326"/>
        <v>2.7E-2</v>
      </c>
      <c r="CJ259" s="42">
        <f t="shared" si="326"/>
        <v>2.5558999999999998E-2</v>
      </c>
      <c r="CK259" s="42">
        <f t="shared" si="326"/>
        <v>1.0600999999999999E-2</v>
      </c>
      <c r="CL259" s="42">
        <f t="shared" si="326"/>
        <v>1.2229E-2</v>
      </c>
      <c r="CM259" s="42">
        <f t="shared" si="326"/>
        <v>6.2740000000000001E-3</v>
      </c>
      <c r="CN259" s="42">
        <f t="shared" si="326"/>
        <v>2.7E-2</v>
      </c>
      <c r="CO259" s="42">
        <f t="shared" si="326"/>
        <v>2.6360000000000001E-2</v>
      </c>
      <c r="CP259" s="42">
        <f t="shared" si="326"/>
        <v>1.6025000000000001E-2</v>
      </c>
      <c r="CQ259" s="42">
        <f t="shared" si="326"/>
        <v>1.6427000000000001E-2</v>
      </c>
      <c r="CR259" s="42">
        <f t="shared" si="326"/>
        <v>4.169E-3</v>
      </c>
      <c r="CS259" s="42">
        <f t="shared" si="326"/>
        <v>2.6658000000000001E-2</v>
      </c>
      <c r="CT259" s="42">
        <f t="shared" si="326"/>
        <v>1.252E-2</v>
      </c>
      <c r="CU259" s="42">
        <f t="shared" si="326"/>
        <v>2.3616000000000002E-2</v>
      </c>
      <c r="CV259" s="42">
        <f t="shared" si="326"/>
        <v>1.4978999999999999E-2</v>
      </c>
      <c r="CW259" s="42">
        <f t="shared" si="326"/>
        <v>1.7378999999999999E-2</v>
      </c>
      <c r="CX259" s="42">
        <f t="shared" si="326"/>
        <v>2.5824E-2</v>
      </c>
      <c r="CY259" s="42">
        <f t="shared" si="326"/>
        <v>2.7E-2</v>
      </c>
      <c r="CZ259" s="42">
        <f t="shared" si="326"/>
        <v>2.7E-2</v>
      </c>
      <c r="DA259" s="42">
        <f t="shared" si="326"/>
        <v>2.7E-2</v>
      </c>
      <c r="DB259" s="42">
        <f t="shared" si="326"/>
        <v>2.7E-2</v>
      </c>
      <c r="DC259" s="42">
        <f t="shared" si="326"/>
        <v>2.1418E-2</v>
      </c>
      <c r="DD259" s="42">
        <f t="shared" si="326"/>
        <v>3.4299999999999999E-3</v>
      </c>
      <c r="DE259" s="42">
        <f t="shared" si="326"/>
        <v>1.1894999999999999E-2</v>
      </c>
      <c r="DF259" s="42">
        <f t="shared" si="326"/>
        <v>2.7E-2</v>
      </c>
      <c r="DG259" s="42">
        <f t="shared" si="326"/>
        <v>2.4453000000000003E-2</v>
      </c>
      <c r="DH259" s="42">
        <f t="shared" si="326"/>
        <v>2.4516E-2</v>
      </c>
      <c r="DI259" s="42">
        <f t="shared" si="326"/>
        <v>2.2845000000000001E-2</v>
      </c>
      <c r="DJ259" s="42">
        <f t="shared" si="326"/>
        <v>2.4883000000000002E-2</v>
      </c>
      <c r="DK259" s="42">
        <f t="shared" si="326"/>
        <v>1.9658000000000002E-2</v>
      </c>
      <c r="DL259" s="42">
        <f t="shared" si="326"/>
        <v>2.5967E-2</v>
      </c>
      <c r="DM259" s="42">
        <f t="shared" si="326"/>
        <v>2.3899E-2</v>
      </c>
      <c r="DN259" s="42">
        <f t="shared" si="326"/>
        <v>2.7E-2</v>
      </c>
      <c r="DO259" s="42">
        <f t="shared" si="326"/>
        <v>2.7E-2</v>
      </c>
      <c r="DP259" s="42">
        <f t="shared" si="326"/>
        <v>2.7E-2</v>
      </c>
      <c r="DQ259" s="42">
        <f t="shared" si="326"/>
        <v>2.0562E-2</v>
      </c>
      <c r="DR259" s="42">
        <f t="shared" si="326"/>
        <v>2.7E-2</v>
      </c>
      <c r="DS259" s="42">
        <f t="shared" si="326"/>
        <v>2.7E-2</v>
      </c>
      <c r="DT259" s="42">
        <f t="shared" si="326"/>
        <v>2.5729000000000002E-2</v>
      </c>
      <c r="DU259" s="42">
        <f t="shared" si="326"/>
        <v>2.7E-2</v>
      </c>
      <c r="DV259" s="42">
        <f t="shared" si="326"/>
        <v>2.7E-2</v>
      </c>
      <c r="DW259" s="42">
        <f t="shared" si="326"/>
        <v>2.5996999999999999E-2</v>
      </c>
      <c r="DX259" s="42">
        <f t="shared" si="326"/>
        <v>2.2931E-2</v>
      </c>
      <c r="DY259" s="42">
        <f t="shared" si="326"/>
        <v>1.6928000000000002E-2</v>
      </c>
      <c r="DZ259" s="42">
        <f t="shared" si="326"/>
        <v>2.1662000000000001E-2</v>
      </c>
      <c r="EA259" s="42">
        <f t="shared" ref="EA259:FO259" si="327">IF(EA258&gt;0,EA258,EA256)</f>
        <v>9.2029999999999994E-3</v>
      </c>
      <c r="EB259" s="42">
        <f t="shared" si="327"/>
        <v>2.7E-2</v>
      </c>
      <c r="EC259" s="42">
        <f t="shared" si="327"/>
        <v>2.7E-2</v>
      </c>
      <c r="ED259" s="42">
        <f t="shared" si="327"/>
        <v>3.8730000000000001E-3</v>
      </c>
      <c r="EE259" s="42">
        <f t="shared" si="327"/>
        <v>2.7E-2</v>
      </c>
      <c r="EF259" s="42">
        <f t="shared" si="327"/>
        <v>2.3595000000000001E-2</v>
      </c>
      <c r="EG259" s="42">
        <f t="shared" si="327"/>
        <v>2.7E-2</v>
      </c>
      <c r="EH259" s="42">
        <f t="shared" si="327"/>
        <v>2.7E-2</v>
      </c>
      <c r="EI259" s="42">
        <f t="shared" si="327"/>
        <v>2.7E-2</v>
      </c>
      <c r="EJ259" s="42">
        <f t="shared" si="327"/>
        <v>2.7E-2</v>
      </c>
      <c r="EK259" s="42">
        <f t="shared" si="327"/>
        <v>5.7670000000000004E-3</v>
      </c>
      <c r="EL259" s="42">
        <f t="shared" si="327"/>
        <v>6.1159999999999999E-3</v>
      </c>
      <c r="EM259" s="42">
        <f t="shared" si="327"/>
        <v>2.0308E-2</v>
      </c>
      <c r="EN259" s="42">
        <f t="shared" si="327"/>
        <v>2.7E-2</v>
      </c>
      <c r="EO259" s="42">
        <f t="shared" si="327"/>
        <v>2.7E-2</v>
      </c>
      <c r="EP259" s="42">
        <f t="shared" si="327"/>
        <v>2.4586E-2</v>
      </c>
      <c r="EQ259" s="42">
        <f t="shared" si="327"/>
        <v>5.5009999999999998E-3</v>
      </c>
      <c r="ER259" s="42">
        <f t="shared" si="327"/>
        <v>2.1283E-2</v>
      </c>
      <c r="ES259" s="42">
        <f t="shared" si="327"/>
        <v>2.7E-2</v>
      </c>
      <c r="ET259" s="42">
        <f t="shared" si="327"/>
        <v>2.7E-2</v>
      </c>
      <c r="EU259" s="42">
        <f t="shared" si="327"/>
        <v>2.7E-2</v>
      </c>
      <c r="EV259" s="42">
        <f t="shared" si="327"/>
        <v>1.4964999999999999E-2</v>
      </c>
      <c r="EW259" s="42">
        <f t="shared" si="327"/>
        <v>7.2810000000000001E-3</v>
      </c>
      <c r="EX259" s="42">
        <f t="shared" si="327"/>
        <v>7.9100000000000004E-3</v>
      </c>
      <c r="EY259" s="42">
        <f t="shared" si="327"/>
        <v>2.7E-2</v>
      </c>
      <c r="EZ259" s="42">
        <f t="shared" si="327"/>
        <v>2.6942000000000001E-2</v>
      </c>
      <c r="FA259" s="42">
        <f t="shared" si="327"/>
        <v>1.0442999999999999E-2</v>
      </c>
      <c r="FB259" s="42">
        <f t="shared" si="327"/>
        <v>8.8310000000000003E-3</v>
      </c>
      <c r="FC259" s="42">
        <f t="shared" si="327"/>
        <v>2.6550000000000001E-2</v>
      </c>
      <c r="FD259" s="42">
        <f t="shared" si="327"/>
        <v>2.7E-2</v>
      </c>
      <c r="FE259" s="42">
        <f t="shared" si="327"/>
        <v>1.8180999999999999E-2</v>
      </c>
      <c r="FF259" s="42">
        <f t="shared" si="327"/>
        <v>2.7E-2</v>
      </c>
      <c r="FG259" s="42">
        <f t="shared" si="327"/>
        <v>2.7E-2</v>
      </c>
      <c r="FH259" s="42">
        <f t="shared" si="327"/>
        <v>2.3772000000000001E-2</v>
      </c>
      <c r="FI259" s="42">
        <f t="shared" si="327"/>
        <v>9.639E-3</v>
      </c>
      <c r="FJ259" s="42">
        <f t="shared" si="327"/>
        <v>2.2207999999999999E-2</v>
      </c>
      <c r="FK259" s="42">
        <f t="shared" si="327"/>
        <v>1.0845E-2</v>
      </c>
      <c r="FL259" s="42">
        <f t="shared" si="327"/>
        <v>2.7E-2</v>
      </c>
      <c r="FM259" s="42">
        <f t="shared" si="327"/>
        <v>2.2414E-2</v>
      </c>
      <c r="FN259" s="42">
        <f t="shared" si="327"/>
        <v>2.7E-2</v>
      </c>
      <c r="FO259" s="42">
        <f t="shared" si="327"/>
        <v>4.1910000000000003E-3</v>
      </c>
      <c r="FP259" s="42">
        <f>IF(FP258&gt;0,FP258,FP256)</f>
        <v>1.2142999999999999E-2</v>
      </c>
      <c r="FQ259" s="42">
        <f t="shared" ref="FQ259:FX259" si="328">IF(FQ258&gt;0,FQ258,FQ256)</f>
        <v>2.0782999999999999E-2</v>
      </c>
      <c r="FR259" s="42">
        <f t="shared" si="328"/>
        <v>6.0340000000000003E-3</v>
      </c>
      <c r="FS259" s="42">
        <f t="shared" si="328"/>
        <v>5.0679999999999996E-3</v>
      </c>
      <c r="FT259" s="42">
        <f t="shared" si="328"/>
        <v>3.029E-3</v>
      </c>
      <c r="FU259" s="42">
        <f t="shared" si="328"/>
        <v>2.2345E-2</v>
      </c>
      <c r="FV259" s="42">
        <f t="shared" si="328"/>
        <v>1.9032E-2</v>
      </c>
      <c r="FW259" s="42">
        <f t="shared" si="328"/>
        <v>2.5498E-2</v>
      </c>
      <c r="FX259" s="42">
        <f t="shared" si="328"/>
        <v>2.3675000000000002E-2</v>
      </c>
      <c r="FY259" s="42"/>
      <c r="FZ259" s="42">
        <f>ROUND(SUM(C259:FX259)*1000,6)</f>
        <v>3839.2350000000001</v>
      </c>
      <c r="GA259" s="42">
        <v>3839.2350000000001</v>
      </c>
      <c r="GB259" s="42"/>
      <c r="GC259" s="42"/>
      <c r="GD259" s="42"/>
      <c r="GE259" s="42"/>
      <c r="GF259" s="42"/>
      <c r="GG259" s="7"/>
      <c r="GH259" s="7"/>
      <c r="GI259" s="7"/>
      <c r="GJ259" s="7"/>
      <c r="GK259" s="7"/>
      <c r="GL259" s="7"/>
      <c r="GM259" s="7"/>
    </row>
    <row r="260" spans="1:195" x14ac:dyDescent="0.35">
      <c r="A260" s="7"/>
      <c r="B260" s="7" t="s">
        <v>813</v>
      </c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  <c r="DB260" s="42"/>
      <c r="DC260" s="42"/>
      <c r="DD260" s="42"/>
      <c r="DE260" s="42"/>
      <c r="DF260" s="42"/>
      <c r="DG260" s="42"/>
      <c r="DH260" s="42"/>
      <c r="DI260" s="42"/>
      <c r="DJ260" s="42"/>
      <c r="DK260" s="42"/>
      <c r="DL260" s="42"/>
      <c r="DM260" s="42"/>
      <c r="DN260" s="42"/>
      <c r="DO260" s="42"/>
      <c r="DP260" s="42"/>
      <c r="DQ260" s="42"/>
      <c r="DR260" s="42"/>
      <c r="DS260" s="42"/>
      <c r="DT260" s="42"/>
      <c r="DU260" s="42"/>
      <c r="DV260" s="42"/>
      <c r="DW260" s="42"/>
      <c r="DX260" s="42"/>
      <c r="DY260" s="42"/>
      <c r="DZ260" s="42"/>
      <c r="EA260" s="42"/>
      <c r="EB260" s="42"/>
      <c r="EC260" s="42"/>
      <c r="ED260" s="42"/>
      <c r="EE260" s="42"/>
      <c r="EF260" s="42"/>
      <c r="EG260" s="42"/>
      <c r="EH260" s="42"/>
      <c r="EI260" s="42"/>
      <c r="EJ260" s="42"/>
      <c r="EK260" s="42"/>
      <c r="EL260" s="42"/>
      <c r="EM260" s="42"/>
      <c r="EN260" s="42"/>
      <c r="EO260" s="42"/>
      <c r="EP260" s="42"/>
      <c r="EQ260" s="42"/>
      <c r="ER260" s="42"/>
      <c r="ES260" s="42"/>
      <c r="ET260" s="42"/>
      <c r="EU260" s="42"/>
      <c r="EV260" s="42"/>
      <c r="EW260" s="42"/>
      <c r="EX260" s="42"/>
      <c r="EY260" s="42"/>
      <c r="EZ260" s="42"/>
      <c r="FA260" s="42"/>
      <c r="FB260" s="42"/>
      <c r="FC260" s="42"/>
      <c r="FD260" s="42"/>
      <c r="FE260" s="42"/>
      <c r="FF260" s="42"/>
      <c r="FG260" s="42"/>
      <c r="FH260" s="42"/>
      <c r="FI260" s="42"/>
      <c r="FJ260" s="42"/>
      <c r="FK260" s="42"/>
      <c r="FL260" s="42"/>
      <c r="FM260" s="42"/>
      <c r="FN260" s="42"/>
      <c r="FO260" s="42"/>
      <c r="FP260" s="42"/>
      <c r="FQ260" s="42"/>
      <c r="FR260" s="42"/>
      <c r="FS260" s="42"/>
      <c r="FT260" s="42"/>
      <c r="FU260" s="42"/>
      <c r="FV260" s="42"/>
      <c r="FW260" s="42"/>
      <c r="FX260" s="42"/>
      <c r="FY260" s="98"/>
      <c r="FZ260" s="97"/>
      <c r="GA260" s="42"/>
      <c r="GB260" s="42"/>
      <c r="GC260" s="42"/>
      <c r="GD260" s="42"/>
      <c r="GE260" s="42"/>
      <c r="GF260" s="42"/>
      <c r="GG260" s="7"/>
      <c r="GH260" s="7"/>
      <c r="GI260" s="7"/>
      <c r="GJ260" s="7"/>
      <c r="GK260" s="7"/>
      <c r="GL260" s="7"/>
      <c r="GM260" s="7"/>
    </row>
    <row r="261" spans="1:195" x14ac:dyDescent="0.35">
      <c r="A261" s="6" t="s">
        <v>814</v>
      </c>
      <c r="B261" s="7" t="s">
        <v>815</v>
      </c>
      <c r="C261" s="42">
        <f>C248-C259-C267</f>
        <v>0</v>
      </c>
      <c r="D261" s="42">
        <f t="shared" ref="D261:BO261" si="329">D248-D259-D267</f>
        <v>0</v>
      </c>
      <c r="E261" s="42">
        <f t="shared" si="329"/>
        <v>0</v>
      </c>
      <c r="F261" s="42">
        <f t="shared" si="329"/>
        <v>0</v>
      </c>
      <c r="G261" s="42">
        <f t="shared" si="329"/>
        <v>0</v>
      </c>
      <c r="H261" s="42">
        <f t="shared" si="329"/>
        <v>0</v>
      </c>
      <c r="I261" s="42">
        <f t="shared" si="329"/>
        <v>0</v>
      </c>
      <c r="J261" s="42">
        <f t="shared" si="329"/>
        <v>0</v>
      </c>
      <c r="K261" s="42">
        <f t="shared" si="329"/>
        <v>0</v>
      </c>
      <c r="L261" s="42">
        <f t="shared" si="329"/>
        <v>0</v>
      </c>
      <c r="M261" s="42">
        <f t="shared" si="329"/>
        <v>0</v>
      </c>
      <c r="N261" s="42">
        <f t="shared" si="329"/>
        <v>0</v>
      </c>
      <c r="O261" s="42">
        <f t="shared" si="329"/>
        <v>0</v>
      </c>
      <c r="P261" s="42">
        <f t="shared" si="329"/>
        <v>0</v>
      </c>
      <c r="Q261" s="42">
        <f t="shared" si="329"/>
        <v>0</v>
      </c>
      <c r="R261" s="42">
        <f t="shared" si="329"/>
        <v>0</v>
      </c>
      <c r="S261" s="42">
        <f t="shared" si="329"/>
        <v>0</v>
      </c>
      <c r="T261" s="42">
        <f t="shared" si="329"/>
        <v>0</v>
      </c>
      <c r="U261" s="42">
        <f t="shared" si="329"/>
        <v>0</v>
      </c>
      <c r="V261" s="42">
        <f t="shared" si="329"/>
        <v>0</v>
      </c>
      <c r="W261" s="42">
        <f t="shared" si="329"/>
        <v>0</v>
      </c>
      <c r="X261" s="42">
        <f t="shared" si="329"/>
        <v>0</v>
      </c>
      <c r="Y261" s="42">
        <f t="shared" si="329"/>
        <v>0</v>
      </c>
      <c r="Z261" s="42">
        <f t="shared" si="329"/>
        <v>0</v>
      </c>
      <c r="AA261" s="42">
        <f t="shared" si="329"/>
        <v>0</v>
      </c>
      <c r="AB261" s="42">
        <f t="shared" si="329"/>
        <v>0</v>
      </c>
      <c r="AC261" s="42">
        <f t="shared" si="329"/>
        <v>0</v>
      </c>
      <c r="AD261" s="42">
        <f t="shared" si="329"/>
        <v>0</v>
      </c>
      <c r="AE261" s="42">
        <f t="shared" si="329"/>
        <v>0</v>
      </c>
      <c r="AF261" s="42">
        <f t="shared" si="329"/>
        <v>0</v>
      </c>
      <c r="AG261" s="42">
        <f t="shared" si="329"/>
        <v>0</v>
      </c>
      <c r="AH261" s="42">
        <f t="shared" si="329"/>
        <v>0</v>
      </c>
      <c r="AI261" s="42">
        <f t="shared" si="329"/>
        <v>0</v>
      </c>
      <c r="AJ261" s="42">
        <f t="shared" si="329"/>
        <v>0</v>
      </c>
      <c r="AK261" s="42">
        <f t="shared" si="329"/>
        <v>0</v>
      </c>
      <c r="AL261" s="42">
        <f t="shared" si="329"/>
        <v>0</v>
      </c>
      <c r="AM261" s="42">
        <f t="shared" si="329"/>
        <v>0</v>
      </c>
      <c r="AN261" s="42">
        <f t="shared" si="329"/>
        <v>1.371E-3</v>
      </c>
      <c r="AO261" s="42">
        <f t="shared" si="329"/>
        <v>0</v>
      </c>
      <c r="AP261" s="42">
        <f t="shared" si="329"/>
        <v>0</v>
      </c>
      <c r="AQ261" s="42">
        <f t="shared" si="329"/>
        <v>0</v>
      </c>
      <c r="AR261" s="42">
        <f t="shared" si="329"/>
        <v>0</v>
      </c>
      <c r="AS261" s="42">
        <f t="shared" si="329"/>
        <v>0</v>
      </c>
      <c r="AT261" s="42">
        <f t="shared" si="329"/>
        <v>0</v>
      </c>
      <c r="AU261" s="42">
        <f t="shared" si="329"/>
        <v>0</v>
      </c>
      <c r="AV261" s="42">
        <f t="shared" si="329"/>
        <v>0</v>
      </c>
      <c r="AW261" s="42">
        <f t="shared" si="329"/>
        <v>0</v>
      </c>
      <c r="AX261" s="42">
        <f t="shared" si="329"/>
        <v>0</v>
      </c>
      <c r="AY261" s="42">
        <f t="shared" si="329"/>
        <v>0</v>
      </c>
      <c r="AZ261" s="42">
        <f t="shared" si="329"/>
        <v>0</v>
      </c>
      <c r="BA261" s="42">
        <f t="shared" si="329"/>
        <v>0</v>
      </c>
      <c r="BB261" s="42">
        <f t="shared" si="329"/>
        <v>0</v>
      </c>
      <c r="BC261" s="42">
        <f t="shared" si="329"/>
        <v>0</v>
      </c>
      <c r="BD261" s="42">
        <f t="shared" si="329"/>
        <v>0</v>
      </c>
      <c r="BE261" s="42">
        <f t="shared" si="329"/>
        <v>0</v>
      </c>
      <c r="BF261" s="42">
        <f t="shared" si="329"/>
        <v>0</v>
      </c>
      <c r="BG261" s="42">
        <f t="shared" si="329"/>
        <v>0</v>
      </c>
      <c r="BH261" s="42">
        <f t="shared" si="329"/>
        <v>0</v>
      </c>
      <c r="BI261" s="42">
        <f t="shared" si="329"/>
        <v>0</v>
      </c>
      <c r="BJ261" s="42">
        <f t="shared" si="329"/>
        <v>0</v>
      </c>
      <c r="BK261" s="42">
        <f t="shared" si="329"/>
        <v>0</v>
      </c>
      <c r="BL261" s="42">
        <f t="shared" si="329"/>
        <v>0</v>
      </c>
      <c r="BM261" s="42">
        <f t="shared" si="329"/>
        <v>0</v>
      </c>
      <c r="BN261" s="42">
        <f t="shared" si="329"/>
        <v>0</v>
      </c>
      <c r="BO261" s="42">
        <f t="shared" si="329"/>
        <v>0</v>
      </c>
      <c r="BP261" s="42">
        <f t="shared" ref="BP261:EA261" si="330">BP248-BP259-BP267</f>
        <v>0</v>
      </c>
      <c r="BQ261" s="42">
        <f t="shared" si="330"/>
        <v>0</v>
      </c>
      <c r="BR261" s="42">
        <f t="shared" si="330"/>
        <v>0</v>
      </c>
      <c r="BS261" s="42">
        <f t="shared" si="330"/>
        <v>0</v>
      </c>
      <c r="BT261" s="42">
        <f t="shared" si="330"/>
        <v>0</v>
      </c>
      <c r="BU261" s="42">
        <f t="shared" si="330"/>
        <v>0</v>
      </c>
      <c r="BV261" s="42">
        <f t="shared" si="330"/>
        <v>1.6560000000000008E-3</v>
      </c>
      <c r="BW261" s="42">
        <f t="shared" si="330"/>
        <v>0</v>
      </c>
      <c r="BX261" s="42">
        <f t="shared" si="330"/>
        <v>0</v>
      </c>
      <c r="BY261" s="42">
        <f t="shared" si="330"/>
        <v>0</v>
      </c>
      <c r="BZ261" s="42">
        <f t="shared" si="330"/>
        <v>0</v>
      </c>
      <c r="CA261" s="42">
        <f t="shared" si="330"/>
        <v>0</v>
      </c>
      <c r="CB261" s="42">
        <f t="shared" si="330"/>
        <v>0</v>
      </c>
      <c r="CC261" s="42">
        <f t="shared" si="330"/>
        <v>0</v>
      </c>
      <c r="CD261" s="42">
        <f t="shared" si="330"/>
        <v>0</v>
      </c>
      <c r="CE261" s="42">
        <f t="shared" si="330"/>
        <v>0</v>
      </c>
      <c r="CF261" s="42">
        <f t="shared" si="330"/>
        <v>0</v>
      </c>
      <c r="CG261" s="42">
        <f t="shared" si="330"/>
        <v>0</v>
      </c>
      <c r="CH261" s="42">
        <f t="shared" si="330"/>
        <v>0</v>
      </c>
      <c r="CI261" s="42">
        <f t="shared" si="330"/>
        <v>0</v>
      </c>
      <c r="CJ261" s="42">
        <f t="shared" si="330"/>
        <v>9.7578195523695399E-19</v>
      </c>
      <c r="CK261" s="42">
        <f t="shared" si="330"/>
        <v>0</v>
      </c>
      <c r="CL261" s="42">
        <f t="shared" si="330"/>
        <v>0</v>
      </c>
      <c r="CM261" s="42">
        <f t="shared" si="330"/>
        <v>0</v>
      </c>
      <c r="CN261" s="42">
        <f t="shared" si="330"/>
        <v>0</v>
      </c>
      <c r="CO261" s="42">
        <f t="shared" si="330"/>
        <v>0</v>
      </c>
      <c r="CP261" s="42">
        <f t="shared" si="330"/>
        <v>3.8539999999999968E-3</v>
      </c>
      <c r="CQ261" s="42">
        <f t="shared" si="330"/>
        <v>0</v>
      </c>
      <c r="CR261" s="42">
        <f t="shared" si="330"/>
        <v>0</v>
      </c>
      <c r="CS261" s="42">
        <f t="shared" si="330"/>
        <v>0</v>
      </c>
      <c r="CT261" s="42">
        <f t="shared" si="330"/>
        <v>0</v>
      </c>
      <c r="CU261" s="42">
        <f t="shared" si="330"/>
        <v>0</v>
      </c>
      <c r="CV261" s="42">
        <f t="shared" si="330"/>
        <v>0</v>
      </c>
      <c r="CW261" s="42">
        <f t="shared" si="330"/>
        <v>0</v>
      </c>
      <c r="CX261" s="42">
        <f t="shared" si="330"/>
        <v>0</v>
      </c>
      <c r="CY261" s="42">
        <f t="shared" si="330"/>
        <v>0</v>
      </c>
      <c r="CZ261" s="42">
        <f t="shared" si="330"/>
        <v>0</v>
      </c>
      <c r="DA261" s="42">
        <f t="shared" si="330"/>
        <v>0</v>
      </c>
      <c r="DB261" s="42">
        <f t="shared" si="330"/>
        <v>0</v>
      </c>
      <c r="DC261" s="42">
        <f t="shared" si="330"/>
        <v>0</v>
      </c>
      <c r="DD261" s="42">
        <f t="shared" si="330"/>
        <v>0</v>
      </c>
      <c r="DE261" s="42">
        <f t="shared" si="330"/>
        <v>0</v>
      </c>
      <c r="DF261" s="42">
        <f t="shared" si="330"/>
        <v>0</v>
      </c>
      <c r="DG261" s="42">
        <f t="shared" si="330"/>
        <v>0</v>
      </c>
      <c r="DH261" s="42">
        <f t="shared" si="330"/>
        <v>0</v>
      </c>
      <c r="DI261" s="42">
        <f t="shared" si="330"/>
        <v>0</v>
      </c>
      <c r="DJ261" s="42">
        <f t="shared" si="330"/>
        <v>0</v>
      </c>
      <c r="DK261" s="42">
        <f t="shared" si="330"/>
        <v>0</v>
      </c>
      <c r="DL261" s="42">
        <f t="shared" si="330"/>
        <v>0</v>
      </c>
      <c r="DM261" s="42">
        <f t="shared" si="330"/>
        <v>0</v>
      </c>
      <c r="DN261" s="42">
        <f t="shared" si="330"/>
        <v>0</v>
      </c>
      <c r="DO261" s="42">
        <f t="shared" si="330"/>
        <v>0</v>
      </c>
      <c r="DP261" s="42">
        <f t="shared" si="330"/>
        <v>0</v>
      </c>
      <c r="DQ261" s="42">
        <f t="shared" si="330"/>
        <v>3.2080000000000003E-3</v>
      </c>
      <c r="DR261" s="42">
        <f t="shared" si="330"/>
        <v>0</v>
      </c>
      <c r="DS261" s="42">
        <f t="shared" si="330"/>
        <v>0</v>
      </c>
      <c r="DT261" s="42">
        <f t="shared" si="330"/>
        <v>0</v>
      </c>
      <c r="DU261" s="42">
        <f t="shared" si="330"/>
        <v>0</v>
      </c>
      <c r="DV261" s="42">
        <f t="shared" si="330"/>
        <v>0</v>
      </c>
      <c r="DW261" s="42">
        <f t="shared" si="330"/>
        <v>0</v>
      </c>
      <c r="DX261" s="42">
        <f t="shared" si="330"/>
        <v>0</v>
      </c>
      <c r="DY261" s="42">
        <f t="shared" si="330"/>
        <v>0</v>
      </c>
      <c r="DZ261" s="42">
        <f t="shared" si="330"/>
        <v>0</v>
      </c>
      <c r="EA261" s="42">
        <f t="shared" si="330"/>
        <v>2.1870000000000006E-3</v>
      </c>
      <c r="EB261" s="42">
        <f t="shared" ref="EB261:FX261" si="331">EB248-EB259-EB267</f>
        <v>0</v>
      </c>
      <c r="EC261" s="42">
        <f t="shared" si="331"/>
        <v>0</v>
      </c>
      <c r="ED261" s="42">
        <f t="shared" si="331"/>
        <v>3.7799999999999997E-4</v>
      </c>
      <c r="EE261" s="42">
        <f t="shared" si="331"/>
        <v>0</v>
      </c>
      <c r="EF261" s="42">
        <f t="shared" si="331"/>
        <v>0</v>
      </c>
      <c r="EG261" s="42">
        <f t="shared" si="331"/>
        <v>0</v>
      </c>
      <c r="EH261" s="42">
        <f t="shared" si="331"/>
        <v>0</v>
      </c>
      <c r="EI261" s="42">
        <f t="shared" si="331"/>
        <v>0</v>
      </c>
      <c r="EJ261" s="42">
        <f t="shared" si="331"/>
        <v>0</v>
      </c>
      <c r="EK261" s="42">
        <f t="shared" si="331"/>
        <v>0</v>
      </c>
      <c r="EL261" s="42">
        <f t="shared" si="331"/>
        <v>0</v>
      </c>
      <c r="EM261" s="42">
        <f t="shared" si="331"/>
        <v>0</v>
      </c>
      <c r="EN261" s="42">
        <f t="shared" si="331"/>
        <v>0</v>
      </c>
      <c r="EO261" s="42">
        <f t="shared" si="331"/>
        <v>0</v>
      </c>
      <c r="EP261" s="42">
        <f t="shared" si="331"/>
        <v>0</v>
      </c>
      <c r="EQ261" s="42">
        <v>0</v>
      </c>
      <c r="ER261" s="42">
        <f t="shared" si="331"/>
        <v>0</v>
      </c>
      <c r="ES261" s="42">
        <f t="shared" si="331"/>
        <v>0</v>
      </c>
      <c r="ET261" s="42">
        <f t="shared" si="331"/>
        <v>0</v>
      </c>
      <c r="EU261" s="42">
        <f t="shared" si="331"/>
        <v>0</v>
      </c>
      <c r="EV261" s="42">
        <f t="shared" si="331"/>
        <v>0</v>
      </c>
      <c r="EW261" s="42">
        <f t="shared" si="331"/>
        <v>0</v>
      </c>
      <c r="EX261" s="42">
        <f t="shared" si="331"/>
        <v>0</v>
      </c>
      <c r="EY261" s="42">
        <f t="shared" si="331"/>
        <v>0</v>
      </c>
      <c r="EZ261" s="42">
        <f t="shared" si="331"/>
        <v>0</v>
      </c>
      <c r="FA261" s="42">
        <f t="shared" si="331"/>
        <v>9.7578195523695399E-19</v>
      </c>
      <c r="FB261" s="42">
        <f t="shared" si="331"/>
        <v>2.3500000000000029E-4</v>
      </c>
      <c r="FC261" s="42">
        <f t="shared" si="331"/>
        <v>0</v>
      </c>
      <c r="FD261" s="42">
        <f t="shared" si="331"/>
        <v>0</v>
      </c>
      <c r="FE261" s="42">
        <f t="shared" si="331"/>
        <v>0</v>
      </c>
      <c r="FF261" s="42">
        <f t="shared" si="331"/>
        <v>0</v>
      </c>
      <c r="FG261" s="42">
        <f t="shared" si="331"/>
        <v>0</v>
      </c>
      <c r="FH261" s="42">
        <f t="shared" si="331"/>
        <v>0</v>
      </c>
      <c r="FI261" s="42">
        <f t="shared" si="331"/>
        <v>0</v>
      </c>
      <c r="FJ261" s="42">
        <v>6.9710000000000001</v>
      </c>
      <c r="FK261" s="42">
        <f t="shared" si="331"/>
        <v>0</v>
      </c>
      <c r="FL261" s="42">
        <f t="shared" si="331"/>
        <v>0</v>
      </c>
      <c r="FM261" s="42">
        <f t="shared" si="331"/>
        <v>0</v>
      </c>
      <c r="FN261" s="42">
        <f t="shared" si="331"/>
        <v>0</v>
      </c>
      <c r="FO261" s="42">
        <f t="shared" si="331"/>
        <v>1.2229999999999993E-3</v>
      </c>
      <c r="FP261" s="42">
        <f t="shared" si="331"/>
        <v>0</v>
      </c>
      <c r="FQ261" s="42">
        <f t="shared" si="331"/>
        <v>-1.3552527156068805E-19</v>
      </c>
      <c r="FR261" s="42">
        <f t="shared" si="331"/>
        <v>3.6600000000000011E-4</v>
      </c>
      <c r="FS261" s="42">
        <f t="shared" si="331"/>
        <v>0</v>
      </c>
      <c r="FT261" s="42">
        <f>FT248-FT259-FT267</f>
        <v>1.1069999999999999E-3</v>
      </c>
      <c r="FU261" s="42">
        <f t="shared" si="331"/>
        <v>0</v>
      </c>
      <c r="FV261" s="42">
        <f t="shared" si="331"/>
        <v>0</v>
      </c>
      <c r="FW261" s="42">
        <f t="shared" si="331"/>
        <v>0</v>
      </c>
      <c r="FX261" s="42">
        <f t="shared" si="331"/>
        <v>0</v>
      </c>
      <c r="FY261" s="98"/>
      <c r="FZ261" s="42">
        <f>ROUND(SUM(C261:FX261)*1000,6)</f>
        <v>6986.585</v>
      </c>
      <c r="GA261" s="42"/>
      <c r="GB261" s="42"/>
      <c r="GC261" s="42"/>
      <c r="GD261" s="42"/>
      <c r="GE261" s="42"/>
      <c r="GF261" s="42"/>
      <c r="GG261" s="7"/>
      <c r="GH261" s="7"/>
      <c r="GI261" s="7"/>
      <c r="GJ261" s="7"/>
      <c r="GK261" s="7"/>
      <c r="GL261" s="7"/>
      <c r="GM261" s="7"/>
    </row>
    <row r="262" spans="1:195" x14ac:dyDescent="0.35">
      <c r="A262" s="6" t="s">
        <v>594</v>
      </c>
      <c r="B262" s="7" t="s">
        <v>594</v>
      </c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  <c r="DY262" s="42"/>
      <c r="DZ262" s="42"/>
      <c r="EA262" s="42"/>
      <c r="EB262" s="42"/>
      <c r="EC262" s="42"/>
      <c r="ED262" s="42"/>
      <c r="EE262" s="42"/>
      <c r="EF262" s="42"/>
      <c r="EG262" s="42"/>
      <c r="EH262" s="42"/>
      <c r="EI262" s="42"/>
      <c r="EJ262" s="42"/>
      <c r="EK262" s="42"/>
      <c r="EL262" s="42"/>
      <c r="EM262" s="42"/>
      <c r="EN262" s="42"/>
      <c r="EO262" s="42"/>
      <c r="EP262" s="42"/>
      <c r="EQ262" s="42"/>
      <c r="ER262" s="42"/>
      <c r="ES262" s="42"/>
      <c r="ET262" s="42"/>
      <c r="EU262" s="42"/>
      <c r="EV262" s="42"/>
      <c r="EW262" s="42"/>
      <c r="EX262" s="42"/>
      <c r="EY262" s="42"/>
      <c r="EZ262" s="42"/>
      <c r="FA262" s="42"/>
      <c r="FB262" s="42"/>
      <c r="FC262" s="42"/>
      <c r="FD262" s="42"/>
      <c r="FE262" s="42"/>
      <c r="FF262" s="42"/>
      <c r="FG262" s="42"/>
      <c r="FH262" s="42"/>
      <c r="FI262" s="42"/>
      <c r="FJ262" s="42"/>
      <c r="FK262" s="42"/>
      <c r="FL262" s="42"/>
      <c r="FM262" s="42"/>
      <c r="FN262" s="42"/>
      <c r="FO262" s="42"/>
      <c r="FP262" s="42"/>
      <c r="FQ262" s="42">
        <v>4.931</v>
      </c>
      <c r="FR262" s="42">
        <v>6.2590000000000003</v>
      </c>
      <c r="FS262" s="42">
        <v>1.266</v>
      </c>
      <c r="FT262" s="42">
        <v>2.6150000000000002</v>
      </c>
      <c r="FU262" s="42"/>
      <c r="FV262" s="42"/>
      <c r="FW262" s="42"/>
      <c r="FX262" s="42"/>
      <c r="FY262" s="42"/>
      <c r="FZ262" s="42"/>
      <c r="GA262" s="42"/>
      <c r="GB262" s="42"/>
      <c r="GC262" s="42"/>
      <c r="GD262" s="42"/>
      <c r="GE262" s="42"/>
      <c r="GF262" s="42"/>
      <c r="GG262" s="7"/>
      <c r="GH262" s="7"/>
      <c r="GI262" s="7"/>
      <c r="GJ262" s="7"/>
      <c r="GK262" s="7"/>
      <c r="GL262" s="7"/>
      <c r="GM262" s="7"/>
    </row>
    <row r="263" spans="1:195" x14ac:dyDescent="0.35">
      <c r="A263" s="6" t="s">
        <v>594</v>
      </c>
      <c r="B263" s="43" t="s">
        <v>816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99"/>
      <c r="FZ263" s="7"/>
      <c r="GA263" s="42"/>
      <c r="GB263" s="97"/>
      <c r="GC263" s="97"/>
      <c r="GD263" s="97"/>
      <c r="GE263" s="28"/>
      <c r="GF263" s="28"/>
      <c r="GG263" s="7"/>
      <c r="GH263" s="7"/>
      <c r="GI263" s="7"/>
      <c r="GJ263" s="7"/>
      <c r="GK263" s="7"/>
      <c r="GL263" s="7"/>
      <c r="GM263" s="7"/>
    </row>
    <row r="264" spans="1:195" x14ac:dyDescent="0.35">
      <c r="A264" s="6" t="s">
        <v>817</v>
      </c>
      <c r="B264" s="7" t="s">
        <v>818</v>
      </c>
      <c r="C264" s="7">
        <f t="shared" ref="C264:BN264" si="332">C61</f>
        <v>3975359.6368625555</v>
      </c>
      <c r="D264" s="7">
        <f t="shared" si="332"/>
        <v>20560272.927547358</v>
      </c>
      <c r="E264" s="7">
        <f t="shared" si="332"/>
        <v>3957336.3845604667</v>
      </c>
      <c r="F264" s="7">
        <f t="shared" si="332"/>
        <v>11725720.408169016</v>
      </c>
      <c r="G264" s="7">
        <f t="shared" si="332"/>
        <v>749134.75238927116</v>
      </c>
      <c r="H264" s="7">
        <f t="shared" si="332"/>
        <v>875460.61353472143</v>
      </c>
      <c r="I264" s="7">
        <f t="shared" si="332"/>
        <v>4950900.101165615</v>
      </c>
      <c r="J264" s="7">
        <f t="shared" si="332"/>
        <v>1174607.3430782808</v>
      </c>
      <c r="K264" s="7">
        <f t="shared" si="332"/>
        <v>148174.02762891745</v>
      </c>
      <c r="L264" s="7">
        <f t="shared" si="332"/>
        <v>1809566.9849713142</v>
      </c>
      <c r="M264" s="7">
        <f t="shared" si="332"/>
        <v>720101.2592620654</v>
      </c>
      <c r="N264" s="7">
        <f t="shared" si="332"/>
        <v>33573698.057299666</v>
      </c>
      <c r="O264" s="7">
        <f t="shared" si="332"/>
        <v>7951652.0108887823</v>
      </c>
      <c r="P264" s="7">
        <f t="shared" si="332"/>
        <v>238195.42090387226</v>
      </c>
      <c r="Q264" s="7">
        <f t="shared" si="332"/>
        <v>24475693.320616804</v>
      </c>
      <c r="R264" s="7">
        <f t="shared" si="332"/>
        <v>2088234.5235152012</v>
      </c>
      <c r="S264" s="7">
        <f t="shared" si="332"/>
        <v>840187.19638839783</v>
      </c>
      <c r="T264" s="7">
        <f t="shared" si="332"/>
        <v>108965.2725716104</v>
      </c>
      <c r="U264" s="7">
        <f t="shared" si="332"/>
        <v>37193.431668595564</v>
      </c>
      <c r="V264" s="7">
        <f t="shared" si="332"/>
        <v>167495.00150570075</v>
      </c>
      <c r="W264" s="7">
        <f t="shared" si="332"/>
        <v>33789.81845509413</v>
      </c>
      <c r="X264" s="7">
        <f t="shared" si="332"/>
        <v>26750.286612030377</v>
      </c>
      <c r="Y264" s="7">
        <f t="shared" si="332"/>
        <v>420565.66285922786</v>
      </c>
      <c r="Z264" s="7">
        <f t="shared" si="332"/>
        <v>145527.75335373165</v>
      </c>
      <c r="AA264" s="7">
        <f t="shared" si="332"/>
        <v>17895248.291801848</v>
      </c>
      <c r="AB264" s="7">
        <f t="shared" si="332"/>
        <v>17593969.441777565</v>
      </c>
      <c r="AC264" s="7">
        <f t="shared" si="332"/>
        <v>549855.02079579222</v>
      </c>
      <c r="AD264" s="7">
        <f t="shared" si="332"/>
        <v>566683.47791309236</v>
      </c>
      <c r="AE264" s="7">
        <f t="shared" si="332"/>
        <v>81308.454960299423</v>
      </c>
      <c r="AF264" s="7">
        <f t="shared" si="332"/>
        <v>123406.36554046549</v>
      </c>
      <c r="AG264" s="7">
        <f t="shared" si="332"/>
        <v>434649.92047845712</v>
      </c>
      <c r="AH264" s="7">
        <f t="shared" si="332"/>
        <v>514721.37188820203</v>
      </c>
      <c r="AI264" s="7">
        <f t="shared" si="332"/>
        <v>123369.26925853235</v>
      </c>
      <c r="AJ264" s="7">
        <f t="shared" si="332"/>
        <v>93298.180480559633</v>
      </c>
      <c r="AK264" s="7">
        <f t="shared" si="332"/>
        <v>108855.95357231262</v>
      </c>
      <c r="AL264" s="7">
        <f t="shared" si="332"/>
        <v>100022.79577645517</v>
      </c>
      <c r="AM264" s="7">
        <f t="shared" si="332"/>
        <v>251077.82193562208</v>
      </c>
      <c r="AN264" s="7">
        <f t="shared" si="332"/>
        <v>173117.44740056197</v>
      </c>
      <c r="AO264" s="7">
        <f t="shared" si="332"/>
        <v>2738424.7613501702</v>
      </c>
      <c r="AP264" s="7">
        <f t="shared" si="332"/>
        <v>49269592.772665814</v>
      </c>
      <c r="AQ264" s="7">
        <f t="shared" si="332"/>
        <v>204769.52257544457</v>
      </c>
      <c r="AR264" s="7">
        <f t="shared" si="332"/>
        <v>32081581.68313745</v>
      </c>
      <c r="AS264" s="7">
        <f t="shared" si="332"/>
        <v>3523721.4669548324</v>
      </c>
      <c r="AT264" s="7">
        <f t="shared" si="332"/>
        <v>1303247.3953737842</v>
      </c>
      <c r="AU264" s="7">
        <f t="shared" si="332"/>
        <v>216355.0149062376</v>
      </c>
      <c r="AV264" s="7">
        <f t="shared" si="332"/>
        <v>254468.35091938285</v>
      </c>
      <c r="AW264" s="7">
        <f t="shared" si="332"/>
        <v>155306.61526432243</v>
      </c>
      <c r="AX264" s="7">
        <f t="shared" si="332"/>
        <v>81260.452573746647</v>
      </c>
      <c r="AY264" s="7">
        <f t="shared" si="332"/>
        <v>304725.76989508385</v>
      </c>
      <c r="AZ264" s="7">
        <f t="shared" si="332"/>
        <v>6306805.3758183587</v>
      </c>
      <c r="BA264" s="7">
        <f t="shared" si="332"/>
        <v>5489607.5711656148</v>
      </c>
      <c r="BB264" s="7">
        <f t="shared" si="332"/>
        <v>6155948.8893297724</v>
      </c>
      <c r="BC264" s="7">
        <f t="shared" si="332"/>
        <v>10935575.765983488</v>
      </c>
      <c r="BD264" s="7">
        <f t="shared" si="332"/>
        <v>1547641.3968382713</v>
      </c>
      <c r="BE264" s="7">
        <f t="shared" si="332"/>
        <v>696507.8364247221</v>
      </c>
      <c r="BF264" s="7">
        <f t="shared" si="332"/>
        <v>9915498.5603788272</v>
      </c>
      <c r="BG264" s="7">
        <f t="shared" si="332"/>
        <v>596242.4494212087</v>
      </c>
      <c r="BH264" s="7">
        <f t="shared" si="332"/>
        <v>328311.70143720863</v>
      </c>
      <c r="BI264" s="7">
        <f t="shared" si="332"/>
        <v>241110.96726936224</v>
      </c>
      <c r="BJ264" s="7">
        <f t="shared" si="332"/>
        <v>2846222.1441412461</v>
      </c>
      <c r="BK264" s="7">
        <f t="shared" si="332"/>
        <v>11067242.313914524</v>
      </c>
      <c r="BL264" s="7">
        <f t="shared" si="332"/>
        <v>82561.460373204944</v>
      </c>
      <c r="BM264" s="7">
        <f t="shared" si="332"/>
        <v>396650.24049345305</v>
      </c>
      <c r="BN264" s="7">
        <f t="shared" si="332"/>
        <v>1938189.9087948226</v>
      </c>
      <c r="BO264" s="7">
        <f t="shared" ref="BO264:DZ264" si="333">BO61</f>
        <v>982847.09158799471</v>
      </c>
      <c r="BP264" s="7">
        <f t="shared" si="333"/>
        <v>117815.55602096832</v>
      </c>
      <c r="BQ264" s="7">
        <f t="shared" si="333"/>
        <v>2891628.4715609546</v>
      </c>
      <c r="BR264" s="7">
        <f t="shared" si="333"/>
        <v>2287490.4209619872</v>
      </c>
      <c r="BS264" s="7">
        <f t="shared" si="333"/>
        <v>562639.48752807383</v>
      </c>
      <c r="BT264" s="7">
        <f t="shared" si="333"/>
        <v>216225.53547308687</v>
      </c>
      <c r="BU264" s="7">
        <f t="shared" si="333"/>
        <v>232339.53380005827</v>
      </c>
      <c r="BV264" s="7">
        <f t="shared" si="333"/>
        <v>683641.06110556971</v>
      </c>
      <c r="BW264" s="7">
        <f t="shared" si="333"/>
        <v>846721.21781425888</v>
      </c>
      <c r="BX264" s="7">
        <f t="shared" si="333"/>
        <v>58107.016577187038</v>
      </c>
      <c r="BY264" s="7">
        <f t="shared" si="333"/>
        <v>428323.47825513745</v>
      </c>
      <c r="BZ264" s="7">
        <f t="shared" si="333"/>
        <v>149598.21046641792</v>
      </c>
      <c r="CA264" s="7">
        <f t="shared" si="333"/>
        <v>57816.581214433165</v>
      </c>
      <c r="CB264" s="7">
        <f t="shared" si="333"/>
        <v>39322975.835512385</v>
      </c>
      <c r="CC264" s="7">
        <f t="shared" si="333"/>
        <v>129384.2568167835</v>
      </c>
      <c r="CD264" s="7">
        <f t="shared" si="333"/>
        <v>27599.405618017885</v>
      </c>
      <c r="CE264" s="7">
        <f t="shared" si="333"/>
        <v>151475.69035242582</v>
      </c>
      <c r="CF264" s="7">
        <f t="shared" si="333"/>
        <v>72740.328148000757</v>
      </c>
      <c r="CG264" s="7">
        <f t="shared" si="333"/>
        <v>122773.86791181409</v>
      </c>
      <c r="CH264" s="7">
        <f t="shared" si="333"/>
        <v>81934.396361887222</v>
      </c>
      <c r="CI264" s="7">
        <f t="shared" si="333"/>
        <v>498560.82741916185</v>
      </c>
      <c r="CJ264" s="7">
        <f t="shared" si="333"/>
        <v>621085.91641571827</v>
      </c>
      <c r="CK264" s="7">
        <f t="shared" si="333"/>
        <v>3235219.7712578927</v>
      </c>
      <c r="CL264" s="7">
        <f t="shared" si="333"/>
        <v>887033.79710856453</v>
      </c>
      <c r="CM264" s="7">
        <f t="shared" si="333"/>
        <v>528492.52589113661</v>
      </c>
      <c r="CN264" s="7">
        <f t="shared" si="333"/>
        <v>15541079.608868385</v>
      </c>
      <c r="CO264" s="7">
        <f t="shared" si="333"/>
        <v>7951642.5939582326</v>
      </c>
      <c r="CP264" s="7">
        <f t="shared" si="333"/>
        <v>467722.82009106758</v>
      </c>
      <c r="CQ264" s="7">
        <f t="shared" si="333"/>
        <v>613383.0888482664</v>
      </c>
      <c r="CR264" s="7">
        <f t="shared" si="333"/>
        <v>175619.76823391014</v>
      </c>
      <c r="CS264" s="7">
        <f t="shared" si="333"/>
        <v>172824.97477906602</v>
      </c>
      <c r="CT264" s="7">
        <f t="shared" si="333"/>
        <v>102289.6096285465</v>
      </c>
      <c r="CU264" s="7">
        <f t="shared" si="333"/>
        <v>96441.5474873106</v>
      </c>
      <c r="CV264" s="7">
        <f t="shared" si="333"/>
        <v>46466.156612030383</v>
      </c>
      <c r="CW264" s="7">
        <f t="shared" si="333"/>
        <v>185389.55671093561</v>
      </c>
      <c r="CX264" s="7">
        <f t="shared" si="333"/>
        <v>378680.81769251748</v>
      </c>
      <c r="CY264" s="7">
        <f t="shared" si="333"/>
        <v>40319.767191755403</v>
      </c>
      <c r="CZ264" s="7">
        <f t="shared" si="333"/>
        <v>1445360.3518001593</v>
      </c>
      <c r="DA264" s="7">
        <f t="shared" si="333"/>
        <v>118761.57728543418</v>
      </c>
      <c r="DB264" s="7">
        <f t="shared" si="333"/>
        <v>230980.96268869838</v>
      </c>
      <c r="DC264" s="7">
        <f t="shared" si="333"/>
        <v>184644.23070619485</v>
      </c>
      <c r="DD264" s="7">
        <f t="shared" si="333"/>
        <v>107823.8875335956</v>
      </c>
      <c r="DE264" s="7">
        <f t="shared" si="333"/>
        <v>170910.24276903531</v>
      </c>
      <c r="DF264" s="7">
        <f t="shared" si="333"/>
        <v>13856826.092310289</v>
      </c>
      <c r="DG264" s="7">
        <f t="shared" si="333"/>
        <v>46615.189704227072</v>
      </c>
      <c r="DH264" s="7">
        <f t="shared" si="333"/>
        <v>1180004.4695122996</v>
      </c>
      <c r="DI264" s="7">
        <f t="shared" si="333"/>
        <v>1803958.9666310013</v>
      </c>
      <c r="DJ264" s="7">
        <f t="shared" si="333"/>
        <v>384848.61456185119</v>
      </c>
      <c r="DK264" s="7">
        <f t="shared" si="333"/>
        <v>277162.55962692905</v>
      </c>
      <c r="DL264" s="7">
        <f t="shared" si="333"/>
        <v>3301078.4921195148</v>
      </c>
      <c r="DM264" s="7">
        <f t="shared" si="333"/>
        <v>258586.006587004</v>
      </c>
      <c r="DN264" s="7">
        <f t="shared" si="333"/>
        <v>788062.09909076511</v>
      </c>
      <c r="DO264" s="7">
        <f t="shared" si="333"/>
        <v>1688269.4853138258</v>
      </c>
      <c r="DP264" s="7">
        <f t="shared" si="333"/>
        <v>166594.73793269598</v>
      </c>
      <c r="DQ264" s="7">
        <f t="shared" si="333"/>
        <v>358354.62037811964</v>
      </c>
      <c r="DR264" s="7">
        <f t="shared" si="333"/>
        <v>767204.8997198554</v>
      </c>
      <c r="DS264" s="7">
        <f t="shared" si="333"/>
        <v>345603.91752007912</v>
      </c>
      <c r="DT264" s="7">
        <f t="shared" si="333"/>
        <v>63361.576432750931</v>
      </c>
      <c r="DU264" s="7">
        <f t="shared" si="333"/>
        <v>149205.17810480119</v>
      </c>
      <c r="DV264" s="7">
        <f t="shared" si="333"/>
        <v>98441.847109261129</v>
      </c>
      <c r="DW264" s="7">
        <f t="shared" si="333"/>
        <v>123873.17229779011</v>
      </c>
      <c r="DX264" s="7">
        <f t="shared" si="333"/>
        <v>93206.578928209172</v>
      </c>
      <c r="DY264" s="7">
        <f t="shared" si="333"/>
        <v>196534.16107701175</v>
      </c>
      <c r="DZ264" s="7">
        <f t="shared" si="333"/>
        <v>625321.34965118638</v>
      </c>
      <c r="EA264" s="7">
        <f t="shared" ref="EA264:FX264" si="334">EA61</f>
        <v>532449.43882370694</v>
      </c>
      <c r="EB264" s="7">
        <f t="shared" si="334"/>
        <v>414187.58427971142</v>
      </c>
      <c r="EC264" s="7">
        <f t="shared" si="334"/>
        <v>207798.65111541696</v>
      </c>
      <c r="ED264" s="7">
        <f t="shared" si="334"/>
        <v>925536.09880404407</v>
      </c>
      <c r="EE264" s="7">
        <f t="shared" si="334"/>
        <v>94435.066005391389</v>
      </c>
      <c r="EF264" s="7">
        <f t="shared" si="334"/>
        <v>766840.28550778679</v>
      </c>
      <c r="EG264" s="7">
        <f t="shared" si="334"/>
        <v>132080.91287295337</v>
      </c>
      <c r="EH264" s="7">
        <f t="shared" si="334"/>
        <v>111448.8269026858</v>
      </c>
      <c r="EI264" s="7">
        <f t="shared" si="334"/>
        <v>8409210.7053326871</v>
      </c>
      <c r="EJ264" s="7">
        <f t="shared" si="334"/>
        <v>6070945.2586546866</v>
      </c>
      <c r="EK264" s="7">
        <f t="shared" si="334"/>
        <v>331709.13961849996</v>
      </c>
      <c r="EL264" s="7">
        <f t="shared" si="334"/>
        <v>359004.14726938715</v>
      </c>
      <c r="EM264" s="7">
        <f t="shared" si="334"/>
        <v>133629.31033063785</v>
      </c>
      <c r="EN264" s="7">
        <f t="shared" si="334"/>
        <v>599040.85408002674</v>
      </c>
      <c r="EO264" s="7">
        <f t="shared" si="334"/>
        <v>110515.75472165953</v>
      </c>
      <c r="EP264" s="7">
        <f t="shared" si="334"/>
        <v>198467.1499845293</v>
      </c>
      <c r="EQ264" s="7">
        <f t="shared" si="334"/>
        <v>1482699.5302336456</v>
      </c>
      <c r="ER264" s="7">
        <f t="shared" si="334"/>
        <v>178186.99681049981</v>
      </c>
      <c r="ES264" s="7">
        <f t="shared" si="334"/>
        <v>86407.437255903089</v>
      </c>
      <c r="ET264" s="7">
        <f t="shared" si="334"/>
        <v>99167.860137511045</v>
      </c>
      <c r="EU264" s="7">
        <f t="shared" si="334"/>
        <v>322912.49758654094</v>
      </c>
      <c r="EV264" s="7">
        <f t="shared" si="334"/>
        <v>43628.739060467371</v>
      </c>
      <c r="EW264" s="7">
        <f t="shared" si="334"/>
        <v>369514.55207151332</v>
      </c>
      <c r="EX264" s="7">
        <f t="shared" si="334"/>
        <v>81318.092788917696</v>
      </c>
      <c r="EY264" s="7">
        <f t="shared" si="334"/>
        <v>429529.24359690119</v>
      </c>
      <c r="EZ264" s="7">
        <f t="shared" si="334"/>
        <v>87699.390095574476</v>
      </c>
      <c r="FA264" s="7">
        <f t="shared" si="334"/>
        <v>1826713.564192686</v>
      </c>
      <c r="FB264" s="7">
        <f t="shared" si="334"/>
        <v>261415.66140057801</v>
      </c>
      <c r="FC264" s="7">
        <f t="shared" si="334"/>
        <v>1118743.3030608119</v>
      </c>
      <c r="FD264" s="7">
        <f t="shared" si="334"/>
        <v>347007.27838893526</v>
      </c>
      <c r="FE264" s="7">
        <f t="shared" si="334"/>
        <v>73495.369355636954</v>
      </c>
      <c r="FF264" s="7">
        <f t="shared" si="334"/>
        <v>194612.29182576112</v>
      </c>
      <c r="FG264" s="7">
        <f t="shared" si="334"/>
        <v>84433.012111264994</v>
      </c>
      <c r="FH264" s="7">
        <f t="shared" si="334"/>
        <v>86807.970763982477</v>
      </c>
      <c r="FI264" s="7">
        <f t="shared" si="334"/>
        <v>1197393.3302733083</v>
      </c>
      <c r="FJ264" s="7">
        <f t="shared" si="334"/>
        <v>801762.05190615822</v>
      </c>
      <c r="FK264" s="7">
        <f t="shared" si="334"/>
        <v>1253001.4648258083</v>
      </c>
      <c r="FL264" s="7">
        <f t="shared" si="334"/>
        <v>3501094.1756532299</v>
      </c>
      <c r="FM264" s="7">
        <f t="shared" si="334"/>
        <v>1963488.5233917458</v>
      </c>
      <c r="FN264" s="7">
        <f t="shared" si="334"/>
        <v>11231428.410913067</v>
      </c>
      <c r="FO264" s="7">
        <f t="shared" si="334"/>
        <v>607592.63138315966</v>
      </c>
      <c r="FP264" s="7">
        <f t="shared" si="334"/>
        <v>1267504.9977336868</v>
      </c>
      <c r="FQ264" s="7">
        <f t="shared" si="334"/>
        <v>603021.10860051261</v>
      </c>
      <c r="FR264" s="7">
        <f t="shared" si="334"/>
        <v>88488.239989595269</v>
      </c>
      <c r="FS264" s="7">
        <f t="shared" si="334"/>
        <v>82384.211328193938</v>
      </c>
      <c r="FT264" s="7">
        <f t="shared" si="334"/>
        <v>69243.539168030751</v>
      </c>
      <c r="FU264" s="7">
        <f t="shared" si="334"/>
        <v>591729.33694608184</v>
      </c>
      <c r="FV264" s="7">
        <f t="shared" si="334"/>
        <v>438814.89076443302</v>
      </c>
      <c r="FW264" s="7">
        <f t="shared" si="334"/>
        <v>104794.87353843845</v>
      </c>
      <c r="FX264" s="7">
        <f t="shared" si="334"/>
        <v>35710.539170131822</v>
      </c>
      <c r="FY264" s="7"/>
      <c r="FZ264" s="7"/>
      <c r="GA264" s="42"/>
      <c r="GB264" s="42"/>
      <c r="GC264" s="42"/>
      <c r="GD264" s="42"/>
      <c r="GE264" s="42"/>
      <c r="GF264" s="42"/>
      <c r="GG264" s="7"/>
      <c r="GH264" s="7"/>
      <c r="GI264" s="7"/>
      <c r="GJ264" s="7"/>
      <c r="GK264" s="7"/>
      <c r="GL264" s="7"/>
      <c r="GM264" s="7"/>
    </row>
    <row r="265" spans="1:195" x14ac:dyDescent="0.35">
      <c r="A265" s="6" t="s">
        <v>819</v>
      </c>
      <c r="B265" s="7" t="s">
        <v>820</v>
      </c>
      <c r="C265" s="42">
        <f t="shared" ref="C265:BN265" si="335">ROUND(C264/C46,6)</f>
        <v>3.045E-3</v>
      </c>
      <c r="D265" s="42">
        <f t="shared" si="335"/>
        <v>4.3290000000000004E-3</v>
      </c>
      <c r="E265" s="42">
        <f t="shared" si="335"/>
        <v>2.9710000000000001E-3</v>
      </c>
      <c r="F265" s="42">
        <f t="shared" si="335"/>
        <v>3.4459999999999998E-3</v>
      </c>
      <c r="G265" s="42">
        <f t="shared" si="335"/>
        <v>1.348E-3</v>
      </c>
      <c r="H265" s="42">
        <f t="shared" si="335"/>
        <v>5.8929999999999998E-3</v>
      </c>
      <c r="I265" s="42">
        <f t="shared" si="335"/>
        <v>3.9760000000000004E-3</v>
      </c>
      <c r="J265" s="42">
        <f t="shared" si="335"/>
        <v>6.0309999999999999E-3</v>
      </c>
      <c r="K265" s="42">
        <f t="shared" si="335"/>
        <v>2.9129999999999998E-3</v>
      </c>
      <c r="L265" s="42">
        <f t="shared" si="335"/>
        <v>1.9689999999999998E-3</v>
      </c>
      <c r="M265" s="42">
        <f t="shared" si="335"/>
        <v>2.0249999999999999E-3</v>
      </c>
      <c r="N265" s="42">
        <f t="shared" si="335"/>
        <v>3.4380000000000001E-3</v>
      </c>
      <c r="O265" s="42">
        <f t="shared" si="335"/>
        <v>2.8969999999999998E-3</v>
      </c>
      <c r="P265" s="42">
        <f t="shared" si="335"/>
        <v>4.1279999999999997E-3</v>
      </c>
      <c r="Q265" s="42">
        <f t="shared" si="335"/>
        <v>4.15E-3</v>
      </c>
      <c r="R265" s="42">
        <f t="shared" si="335"/>
        <v>2.7556000000000001E-2</v>
      </c>
      <c r="S265" s="42">
        <f t="shared" si="335"/>
        <v>1.304E-3</v>
      </c>
      <c r="T265" s="42">
        <f t="shared" si="335"/>
        <v>3.9170000000000003E-3</v>
      </c>
      <c r="U265" s="42">
        <f t="shared" si="335"/>
        <v>1.1509999999999999E-3</v>
      </c>
      <c r="V265" s="42">
        <f t="shared" si="335"/>
        <v>4.2760000000000003E-3</v>
      </c>
      <c r="W265" s="42">
        <f t="shared" si="335"/>
        <v>4.8520000000000004E-3</v>
      </c>
      <c r="X265" s="42">
        <f t="shared" si="335"/>
        <v>1.3699999999999999E-3</v>
      </c>
      <c r="Y265" s="42">
        <f t="shared" si="335"/>
        <v>5.1850000000000004E-3</v>
      </c>
      <c r="Z265" s="42">
        <f t="shared" si="335"/>
        <v>5.2180000000000004E-3</v>
      </c>
      <c r="AA265" s="42">
        <f t="shared" si="335"/>
        <v>2.6580000000000002E-3</v>
      </c>
      <c r="AB265" s="42">
        <f t="shared" si="335"/>
        <v>1.684E-3</v>
      </c>
      <c r="AC265" s="42">
        <f t="shared" si="335"/>
        <v>1.183E-3</v>
      </c>
      <c r="AD265" s="42">
        <f t="shared" si="335"/>
        <v>1.1019999999999999E-3</v>
      </c>
      <c r="AE265" s="42">
        <f t="shared" si="335"/>
        <v>1.5839999999999999E-3</v>
      </c>
      <c r="AF265" s="42">
        <f t="shared" si="335"/>
        <v>1.273E-3</v>
      </c>
      <c r="AG265" s="42">
        <f t="shared" si="335"/>
        <v>1.1869999999999999E-3</v>
      </c>
      <c r="AH265" s="42">
        <f t="shared" si="335"/>
        <v>1.086E-2</v>
      </c>
      <c r="AI265" s="42">
        <f t="shared" si="335"/>
        <v>1.0102E-2</v>
      </c>
      <c r="AJ265" s="42">
        <f t="shared" si="335"/>
        <v>2.2260000000000001E-3</v>
      </c>
      <c r="AK265" s="42">
        <f t="shared" si="335"/>
        <v>1.521E-3</v>
      </c>
      <c r="AL265" s="42">
        <f t="shared" si="335"/>
        <v>1.0280000000000001E-3</v>
      </c>
      <c r="AM265" s="42">
        <f t="shared" si="335"/>
        <v>3.8149999999999998E-3</v>
      </c>
      <c r="AN265" s="42">
        <f t="shared" si="335"/>
        <v>9.8799999999999995E-4</v>
      </c>
      <c r="AO265" s="42">
        <f t="shared" si="335"/>
        <v>4.6030000000000003E-3</v>
      </c>
      <c r="AP265" s="42">
        <f t="shared" si="335"/>
        <v>1.7899999999999999E-3</v>
      </c>
      <c r="AQ265" s="42">
        <f t="shared" si="335"/>
        <v>2.114E-3</v>
      </c>
      <c r="AR265" s="42">
        <f t="shared" si="335"/>
        <v>2.7920000000000002E-3</v>
      </c>
      <c r="AS265" s="42">
        <f t="shared" si="335"/>
        <v>7.1000000000000002E-4</v>
      </c>
      <c r="AT265" s="42">
        <f t="shared" si="335"/>
        <v>3.0490000000000001E-3</v>
      </c>
      <c r="AU265" s="42">
        <f t="shared" si="335"/>
        <v>2.8540000000000002E-3</v>
      </c>
      <c r="AV265" s="42">
        <f t="shared" si="335"/>
        <v>5.3E-3</v>
      </c>
      <c r="AW265" s="42">
        <f t="shared" si="335"/>
        <v>3.7399999999999998E-3</v>
      </c>
      <c r="AX265" s="42">
        <f t="shared" si="335"/>
        <v>2.5639999999999999E-3</v>
      </c>
      <c r="AY265" s="42">
        <f t="shared" si="335"/>
        <v>4.7980000000000002E-3</v>
      </c>
      <c r="AZ265" s="42">
        <f t="shared" si="335"/>
        <v>5.633E-3</v>
      </c>
      <c r="BA265" s="42">
        <f t="shared" si="335"/>
        <v>5.535E-3</v>
      </c>
      <c r="BB265" s="42">
        <f t="shared" si="335"/>
        <v>2.1850999999999999E-2</v>
      </c>
      <c r="BC265" s="42">
        <f t="shared" si="335"/>
        <v>2.3310000000000002E-3</v>
      </c>
      <c r="BD265" s="42">
        <f t="shared" si="335"/>
        <v>2.542E-3</v>
      </c>
      <c r="BE265" s="42">
        <f t="shared" si="335"/>
        <v>3.3080000000000002E-3</v>
      </c>
      <c r="BF265" s="42">
        <f t="shared" si="335"/>
        <v>3.1819999999999999E-3</v>
      </c>
      <c r="BG265" s="42">
        <f t="shared" si="335"/>
        <v>8.6969999999999999E-3</v>
      </c>
      <c r="BH265" s="42">
        <f t="shared" si="335"/>
        <v>3.8340000000000002E-3</v>
      </c>
      <c r="BI265" s="42">
        <f t="shared" si="335"/>
        <v>4.1850000000000004E-3</v>
      </c>
      <c r="BJ265" s="42">
        <f t="shared" si="335"/>
        <v>2.7409999999999999E-3</v>
      </c>
      <c r="BK265" s="42">
        <f t="shared" si="335"/>
        <v>5.4559999999999999E-3</v>
      </c>
      <c r="BL265" s="42">
        <f t="shared" si="335"/>
        <v>9.8820000000000002E-3</v>
      </c>
      <c r="BM265" s="42">
        <f t="shared" si="335"/>
        <v>8.744E-3</v>
      </c>
      <c r="BN265" s="42">
        <f t="shared" si="335"/>
        <v>4.9319999999999998E-3</v>
      </c>
      <c r="BO265" s="42">
        <f t="shared" ref="BO265:DZ265" si="336">ROUND(BO264/BO46,6)</f>
        <v>4.6150000000000002E-3</v>
      </c>
      <c r="BP265" s="42">
        <f t="shared" si="336"/>
        <v>1.1360000000000001E-3</v>
      </c>
      <c r="BQ265" s="42">
        <f t="shared" si="336"/>
        <v>1.4419999999999999E-3</v>
      </c>
      <c r="BR265" s="42">
        <f t="shared" si="336"/>
        <v>1.9300000000000001E-3</v>
      </c>
      <c r="BS265" s="42">
        <f t="shared" si="336"/>
        <v>6.0499999999999996E-4</v>
      </c>
      <c r="BT265" s="42">
        <f t="shared" si="336"/>
        <v>4.3800000000000002E-4</v>
      </c>
      <c r="BU265" s="42">
        <f t="shared" si="336"/>
        <v>1.3129999999999999E-3</v>
      </c>
      <c r="BV265" s="42">
        <f t="shared" si="336"/>
        <v>4.6799999999999999E-4</v>
      </c>
      <c r="BW265" s="42">
        <f t="shared" si="336"/>
        <v>7.1500000000000003E-4</v>
      </c>
      <c r="BX265" s="42">
        <f t="shared" si="336"/>
        <v>8.9400000000000005E-4</v>
      </c>
      <c r="BY265" s="42">
        <f t="shared" si="336"/>
        <v>3.019E-3</v>
      </c>
      <c r="BZ265" s="42">
        <f t="shared" si="336"/>
        <v>3.349E-3</v>
      </c>
      <c r="CA265" s="42">
        <f t="shared" si="336"/>
        <v>5.5000000000000003E-4</v>
      </c>
      <c r="CB265" s="42">
        <f t="shared" si="336"/>
        <v>2.6059999999999998E-3</v>
      </c>
      <c r="CC265" s="42">
        <f t="shared" si="336"/>
        <v>5.9179999999999996E-3</v>
      </c>
      <c r="CD265" s="42">
        <f t="shared" si="336"/>
        <v>1.3940000000000001E-3</v>
      </c>
      <c r="CE265" s="42">
        <f t="shared" si="336"/>
        <v>3.3430000000000001E-3</v>
      </c>
      <c r="CF265" s="42">
        <f t="shared" si="336"/>
        <v>2.2599999999999999E-3</v>
      </c>
      <c r="CG265" s="42">
        <f t="shared" si="336"/>
        <v>4.646E-3</v>
      </c>
      <c r="CH265" s="42">
        <f t="shared" si="336"/>
        <v>4.2859999999999999E-3</v>
      </c>
      <c r="CI265" s="42">
        <f t="shared" si="336"/>
        <v>3.8939999999999999E-3</v>
      </c>
      <c r="CJ265" s="42">
        <f t="shared" si="336"/>
        <v>1.495E-3</v>
      </c>
      <c r="CK265" s="42">
        <f t="shared" si="336"/>
        <v>1.8749999999999999E-3</v>
      </c>
      <c r="CL265" s="42">
        <f t="shared" si="336"/>
        <v>3.284E-3</v>
      </c>
      <c r="CM265" s="42">
        <f t="shared" si="336"/>
        <v>1.83E-3</v>
      </c>
      <c r="CN265" s="42">
        <f t="shared" si="336"/>
        <v>2.826E-3</v>
      </c>
      <c r="CO265" s="42">
        <f t="shared" si="336"/>
        <v>2.1779999999999998E-3</v>
      </c>
      <c r="CP265" s="42">
        <f t="shared" si="336"/>
        <v>6.7000000000000002E-4</v>
      </c>
      <c r="CQ265" s="42">
        <f t="shared" si="336"/>
        <v>3.3270000000000001E-3</v>
      </c>
      <c r="CR265" s="42">
        <f t="shared" si="336"/>
        <v>1.052E-3</v>
      </c>
      <c r="CS265" s="42">
        <f t="shared" si="336"/>
        <v>2.869E-3</v>
      </c>
      <c r="CT265" s="42">
        <f t="shared" si="336"/>
        <v>1.536E-3</v>
      </c>
      <c r="CU265" s="42">
        <f t="shared" si="336"/>
        <v>4.7330000000000002E-3</v>
      </c>
      <c r="CV265" s="42">
        <f t="shared" si="336"/>
        <v>1.792E-3</v>
      </c>
      <c r="CW265" s="42">
        <f t="shared" si="336"/>
        <v>2.4169999999999999E-3</v>
      </c>
      <c r="CX265" s="42">
        <f t="shared" si="336"/>
        <v>4.1079999999999997E-3</v>
      </c>
      <c r="CY265" s="42">
        <f t="shared" si="336"/>
        <v>5.9230000000000003E-3</v>
      </c>
      <c r="CZ265" s="42">
        <f t="shared" si="336"/>
        <v>5.4039999999999999E-3</v>
      </c>
      <c r="DA265" s="42">
        <f t="shared" si="336"/>
        <v>2.3519999999999999E-3</v>
      </c>
      <c r="DB265" s="42">
        <f t="shared" si="336"/>
        <v>5.1419999999999999E-3</v>
      </c>
      <c r="DC265" s="42">
        <f t="shared" si="336"/>
        <v>2.9169999999999999E-3</v>
      </c>
      <c r="DD265" s="42">
        <f t="shared" si="336"/>
        <v>3.6000000000000002E-4</v>
      </c>
      <c r="DE265" s="42">
        <f t="shared" si="336"/>
        <v>9.6500000000000004E-4</v>
      </c>
      <c r="DF265" s="42">
        <f t="shared" si="336"/>
        <v>4.8390000000000004E-3</v>
      </c>
      <c r="DG265" s="42">
        <f t="shared" si="336"/>
        <v>7.2400000000000003E-4</v>
      </c>
      <c r="DH265" s="42">
        <f t="shared" si="336"/>
        <v>2.7160000000000001E-3</v>
      </c>
      <c r="DI265" s="42">
        <f t="shared" si="336"/>
        <v>2.9260000000000002E-3</v>
      </c>
      <c r="DJ265" s="42">
        <f t="shared" si="336"/>
        <v>5.4380000000000001E-3</v>
      </c>
      <c r="DK265" s="42">
        <f t="shared" si="336"/>
        <v>4.189E-3</v>
      </c>
      <c r="DL265" s="42">
        <f t="shared" si="336"/>
        <v>3.5760000000000002E-3</v>
      </c>
      <c r="DM265" s="42">
        <f t="shared" si="336"/>
        <v>9.1070000000000005E-3</v>
      </c>
      <c r="DN265" s="42">
        <f t="shared" si="336"/>
        <v>2.7339999999999999E-3</v>
      </c>
      <c r="DO265" s="42">
        <f t="shared" si="336"/>
        <v>4.339E-3</v>
      </c>
      <c r="DP265" s="42">
        <f t="shared" si="336"/>
        <v>4.8380000000000003E-3</v>
      </c>
      <c r="DQ265" s="42">
        <f t="shared" si="336"/>
        <v>7.7499999999999997E-4</v>
      </c>
      <c r="DR265" s="42">
        <f t="shared" si="336"/>
        <v>7.6969999999999998E-3</v>
      </c>
      <c r="DS265" s="42">
        <f t="shared" si="336"/>
        <v>7.4780000000000003E-3</v>
      </c>
      <c r="DT265" s="42">
        <f t="shared" si="336"/>
        <v>5.0819999999999997E-3</v>
      </c>
      <c r="DU265" s="42">
        <f t="shared" si="336"/>
        <v>4.5599999999999998E-3</v>
      </c>
      <c r="DV265" s="42">
        <f t="shared" si="336"/>
        <v>9.9629999999999996E-3</v>
      </c>
      <c r="DW265" s="42">
        <f t="shared" si="336"/>
        <v>5.0790000000000002E-3</v>
      </c>
      <c r="DX265" s="42">
        <f t="shared" si="336"/>
        <v>8.2200000000000003E-4</v>
      </c>
      <c r="DY265" s="42">
        <f t="shared" si="336"/>
        <v>9.19E-4</v>
      </c>
      <c r="DZ265" s="42">
        <f t="shared" si="336"/>
        <v>2.3479999999999998E-3</v>
      </c>
      <c r="EA265" s="42">
        <f t="shared" ref="EA265:FX265" si="337">ROUND(EA264/EA46,6)</f>
        <v>7.8299999999999995E-4</v>
      </c>
      <c r="EB265" s="42">
        <f t="shared" si="337"/>
        <v>4.5269999999999998E-3</v>
      </c>
      <c r="EC265" s="42">
        <f t="shared" si="337"/>
        <v>5.3420000000000004E-3</v>
      </c>
      <c r="ED265" s="42">
        <f t="shared" si="337"/>
        <v>1.6100000000000001E-4</v>
      </c>
      <c r="EE265" s="42">
        <f t="shared" si="337"/>
        <v>5.0559999999999997E-3</v>
      </c>
      <c r="EF265" s="42">
        <f t="shared" si="337"/>
        <v>7.0369999999999999E-3</v>
      </c>
      <c r="EG265" s="42">
        <f t="shared" si="337"/>
        <v>4.104E-3</v>
      </c>
      <c r="EH265" s="42">
        <f t="shared" si="337"/>
        <v>7.2839999999999997E-3</v>
      </c>
      <c r="EI265" s="42">
        <f t="shared" si="337"/>
        <v>5.6470000000000001E-3</v>
      </c>
      <c r="EJ265" s="42">
        <f t="shared" si="337"/>
        <v>5.2240000000000003E-3</v>
      </c>
      <c r="EK265" s="42">
        <f t="shared" si="337"/>
        <v>5.2999999999999998E-4</v>
      </c>
      <c r="EL265" s="42">
        <f t="shared" si="337"/>
        <v>1.186E-3</v>
      </c>
      <c r="EM265" s="42">
        <f t="shared" si="337"/>
        <v>9.9700000000000006E-4</v>
      </c>
      <c r="EN265" s="42">
        <f t="shared" si="337"/>
        <v>6.8349999999999999E-3</v>
      </c>
      <c r="EO265" s="42">
        <f t="shared" si="337"/>
        <v>2.3470000000000001E-3</v>
      </c>
      <c r="EP265" s="42">
        <f t="shared" si="337"/>
        <v>1.2600000000000001E-3</v>
      </c>
      <c r="EQ265" s="42">
        <f t="shared" si="337"/>
        <v>7.9299999999999998E-4</v>
      </c>
      <c r="ER265" s="42">
        <f t="shared" si="337"/>
        <v>1.2160000000000001E-3</v>
      </c>
      <c r="ES265" s="42">
        <f t="shared" si="337"/>
        <v>2.2690000000000002E-3</v>
      </c>
      <c r="ET265" s="42">
        <f t="shared" si="337"/>
        <v>1.9120000000000001E-3</v>
      </c>
      <c r="EU265" s="42">
        <f t="shared" si="337"/>
        <v>6.9589999999999999E-3</v>
      </c>
      <c r="EV265" s="42">
        <f t="shared" si="337"/>
        <v>5.2499999999999997E-4</v>
      </c>
      <c r="EW265" s="42">
        <f t="shared" si="337"/>
        <v>2.8400000000000002E-4</v>
      </c>
      <c r="EX265" s="42">
        <f t="shared" si="337"/>
        <v>1.389E-3</v>
      </c>
      <c r="EY265" s="42">
        <f t="shared" si="337"/>
        <v>1.2392E-2</v>
      </c>
      <c r="EZ265" s="42">
        <f t="shared" si="337"/>
        <v>2.905E-3</v>
      </c>
      <c r="FA265" s="42">
        <f t="shared" si="337"/>
        <v>4.7800000000000002E-4</v>
      </c>
      <c r="FB265" s="42">
        <f t="shared" si="337"/>
        <v>5.5800000000000001E-4</v>
      </c>
      <c r="FC265" s="42">
        <f t="shared" si="337"/>
        <v>2.3280000000000002E-3</v>
      </c>
      <c r="FD265" s="42">
        <f t="shared" si="337"/>
        <v>6.254E-3</v>
      </c>
      <c r="FE265" s="42">
        <f t="shared" si="337"/>
        <v>2.1930000000000001E-3</v>
      </c>
      <c r="FF265" s="42">
        <f t="shared" si="337"/>
        <v>7.737E-3</v>
      </c>
      <c r="FG265" s="42">
        <f t="shared" si="337"/>
        <v>2.6689999999999999E-3</v>
      </c>
      <c r="FH265" s="42">
        <f t="shared" si="337"/>
        <v>2.2989999999999998E-3</v>
      </c>
      <c r="FI265" s="42">
        <f t="shared" si="337"/>
        <v>8.4000000000000003E-4</v>
      </c>
      <c r="FJ265" s="42">
        <f t="shared" si="337"/>
        <v>8.5599999999999999E-4</v>
      </c>
      <c r="FK265" s="42">
        <f t="shared" si="337"/>
        <v>6.11E-4</v>
      </c>
      <c r="FL265" s="42">
        <f t="shared" si="337"/>
        <v>1.603E-3</v>
      </c>
      <c r="FM265" s="42">
        <f t="shared" si="337"/>
        <v>1.7700000000000001E-3</v>
      </c>
      <c r="FN265" s="42">
        <f t="shared" si="337"/>
        <v>3.7859999999999999E-3</v>
      </c>
      <c r="FO265" s="42">
        <f t="shared" si="337"/>
        <v>2.1000000000000001E-4</v>
      </c>
      <c r="FP265" s="42">
        <f t="shared" si="337"/>
        <v>8.4999999999999995E-4</v>
      </c>
      <c r="FQ265" s="42">
        <f t="shared" si="337"/>
        <v>1.132E-3</v>
      </c>
      <c r="FR265" s="42">
        <f t="shared" si="337"/>
        <v>1.7200000000000001E-4</v>
      </c>
      <c r="FS265" s="42">
        <f t="shared" si="337"/>
        <v>2.0100000000000001E-4</v>
      </c>
      <c r="FT265" s="42">
        <f t="shared" si="337"/>
        <v>1.5799999999999999E-4</v>
      </c>
      <c r="FU265" s="42">
        <f t="shared" si="337"/>
        <v>3.359E-3</v>
      </c>
      <c r="FV265" s="42">
        <f t="shared" si="337"/>
        <v>2.9979999999999998E-3</v>
      </c>
      <c r="FW265" s="42">
        <f t="shared" si="337"/>
        <v>5.0489999999999997E-3</v>
      </c>
      <c r="FX265" s="42">
        <f t="shared" si="337"/>
        <v>2.026E-3</v>
      </c>
      <c r="FY265" s="7"/>
      <c r="FZ265" s="7"/>
      <c r="GA265" s="42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</row>
    <row r="266" spans="1:195" x14ac:dyDescent="0.35">
      <c r="A266" s="7"/>
      <c r="B266" s="7" t="s">
        <v>821</v>
      </c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  <c r="DB266" s="42"/>
      <c r="DC266" s="42"/>
      <c r="DD266" s="42"/>
      <c r="DE266" s="42"/>
      <c r="DF266" s="42"/>
      <c r="DG266" s="42"/>
      <c r="DH266" s="42"/>
      <c r="DI266" s="42"/>
      <c r="DJ266" s="42"/>
      <c r="DK266" s="42"/>
      <c r="DL266" s="42"/>
      <c r="DM266" s="42"/>
      <c r="DN266" s="42"/>
      <c r="DO266" s="42"/>
      <c r="DP266" s="42"/>
      <c r="DQ266" s="42"/>
      <c r="DR266" s="42"/>
      <c r="DS266" s="42"/>
      <c r="DT266" s="42"/>
      <c r="DU266" s="42"/>
      <c r="DV266" s="42"/>
      <c r="DW266" s="42"/>
      <c r="DX266" s="42"/>
      <c r="DY266" s="42"/>
      <c r="DZ266" s="42"/>
      <c r="EA266" s="42"/>
      <c r="EB266" s="42"/>
      <c r="EC266" s="42"/>
      <c r="ED266" s="42"/>
      <c r="EE266" s="42"/>
      <c r="EF266" s="42"/>
      <c r="EG266" s="42"/>
      <c r="EH266" s="42"/>
      <c r="EI266" s="42"/>
      <c r="EJ266" s="42"/>
      <c r="EK266" s="42"/>
      <c r="EL266" s="42"/>
      <c r="EM266" s="42"/>
      <c r="EN266" s="42"/>
      <c r="EO266" s="42"/>
      <c r="EP266" s="42"/>
      <c r="EQ266" s="42"/>
      <c r="ER266" s="42"/>
      <c r="ES266" s="42"/>
      <c r="ET266" s="42"/>
      <c r="EU266" s="42"/>
      <c r="EV266" s="42"/>
      <c r="EW266" s="42"/>
      <c r="EX266" s="42"/>
      <c r="EY266" s="42"/>
      <c r="EZ266" s="42"/>
      <c r="FA266" s="42"/>
      <c r="FB266" s="42"/>
      <c r="FC266" s="42"/>
      <c r="FD266" s="42"/>
      <c r="FE266" s="42"/>
      <c r="FF266" s="42"/>
      <c r="FG266" s="42"/>
      <c r="FH266" s="42"/>
      <c r="FI266" s="42"/>
      <c r="FJ266" s="42"/>
      <c r="FK266" s="42"/>
      <c r="FL266" s="42"/>
      <c r="FM266" s="42"/>
      <c r="FN266" s="42"/>
      <c r="FO266" s="42"/>
      <c r="FP266" s="42">
        <f>IF(FT258&gt;0,FT258,FT256)</f>
        <v>3.029E-3</v>
      </c>
      <c r="FQ266" s="42"/>
      <c r="FR266" s="42"/>
      <c r="FS266" s="42"/>
      <c r="FT266" s="42"/>
      <c r="FU266" s="42"/>
      <c r="FV266" s="42"/>
      <c r="FW266" s="42"/>
      <c r="FX266" s="42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</row>
    <row r="267" spans="1:195" x14ac:dyDescent="0.35">
      <c r="A267" s="6" t="s">
        <v>822</v>
      </c>
      <c r="B267" s="7" t="s">
        <v>823</v>
      </c>
      <c r="C267" s="42">
        <f t="shared" ref="C267:BB267" si="338">IF(ROUND(MIN(C265,(C248-C259),(C253-C259)),6)&lt;0,0,(ROUND(MIN(C265,(C248-C259),(C253-C259)),6)))</f>
        <v>0</v>
      </c>
      <c r="D267" s="42">
        <f t="shared" si="338"/>
        <v>0</v>
      </c>
      <c r="E267" s="42">
        <f t="shared" si="338"/>
        <v>0</v>
      </c>
      <c r="F267" s="42">
        <f t="shared" si="338"/>
        <v>0</v>
      </c>
      <c r="G267" s="42">
        <f t="shared" si="338"/>
        <v>0</v>
      </c>
      <c r="H267" s="42">
        <f t="shared" si="338"/>
        <v>0</v>
      </c>
      <c r="I267" s="42">
        <f t="shared" si="338"/>
        <v>0</v>
      </c>
      <c r="J267" s="42">
        <f t="shared" si="338"/>
        <v>0</v>
      </c>
      <c r="K267" s="42">
        <f t="shared" si="338"/>
        <v>0</v>
      </c>
      <c r="L267" s="42">
        <f t="shared" si="338"/>
        <v>0</v>
      </c>
      <c r="M267" s="42">
        <f t="shared" si="338"/>
        <v>0</v>
      </c>
      <c r="N267" s="42">
        <f t="shared" si="338"/>
        <v>0</v>
      </c>
      <c r="O267" s="42">
        <f t="shared" si="338"/>
        <v>0</v>
      </c>
      <c r="P267" s="42">
        <f t="shared" si="338"/>
        <v>0</v>
      </c>
      <c r="Q267" s="42">
        <f t="shared" si="338"/>
        <v>0</v>
      </c>
      <c r="R267" s="42">
        <f t="shared" si="338"/>
        <v>0</v>
      </c>
      <c r="S267" s="42">
        <f t="shared" si="338"/>
        <v>0</v>
      </c>
      <c r="T267" s="42">
        <f t="shared" si="338"/>
        <v>0</v>
      </c>
      <c r="U267" s="42">
        <f t="shared" si="338"/>
        <v>0</v>
      </c>
      <c r="V267" s="42">
        <f t="shared" si="338"/>
        <v>0</v>
      </c>
      <c r="W267" s="42">
        <f t="shared" si="338"/>
        <v>0</v>
      </c>
      <c r="X267" s="42">
        <f t="shared" si="338"/>
        <v>0</v>
      </c>
      <c r="Y267" s="42">
        <f t="shared" si="338"/>
        <v>0</v>
      </c>
      <c r="Z267" s="42">
        <f t="shared" si="338"/>
        <v>0</v>
      </c>
      <c r="AA267" s="42">
        <f t="shared" si="338"/>
        <v>0</v>
      </c>
      <c r="AB267" s="42">
        <f t="shared" si="338"/>
        <v>0</v>
      </c>
      <c r="AC267" s="42">
        <f t="shared" si="338"/>
        <v>0</v>
      </c>
      <c r="AD267" s="42">
        <f t="shared" si="338"/>
        <v>0</v>
      </c>
      <c r="AE267" s="42">
        <f t="shared" si="338"/>
        <v>0</v>
      </c>
      <c r="AF267" s="42">
        <f t="shared" si="338"/>
        <v>0</v>
      </c>
      <c r="AG267" s="42">
        <f t="shared" si="338"/>
        <v>0</v>
      </c>
      <c r="AH267" s="42">
        <f t="shared" si="338"/>
        <v>0</v>
      </c>
      <c r="AI267" s="42">
        <f t="shared" si="338"/>
        <v>0</v>
      </c>
      <c r="AJ267" s="42">
        <f t="shared" si="338"/>
        <v>0</v>
      </c>
      <c r="AK267" s="42">
        <f t="shared" si="338"/>
        <v>0</v>
      </c>
      <c r="AL267" s="42">
        <f t="shared" si="338"/>
        <v>0</v>
      </c>
      <c r="AM267" s="42">
        <f t="shared" si="338"/>
        <v>0</v>
      </c>
      <c r="AN267" s="42">
        <f t="shared" si="338"/>
        <v>9.8799999999999995E-4</v>
      </c>
      <c r="AO267" s="42">
        <f t="shared" si="338"/>
        <v>0</v>
      </c>
      <c r="AP267" s="42">
        <f t="shared" si="338"/>
        <v>0</v>
      </c>
      <c r="AQ267" s="42">
        <f t="shared" si="338"/>
        <v>0</v>
      </c>
      <c r="AR267" s="42">
        <f t="shared" si="338"/>
        <v>0</v>
      </c>
      <c r="AS267" s="42">
        <f t="shared" si="338"/>
        <v>0</v>
      </c>
      <c r="AT267" s="42">
        <f t="shared" si="338"/>
        <v>0</v>
      </c>
      <c r="AU267" s="42">
        <f t="shared" si="338"/>
        <v>0</v>
      </c>
      <c r="AV267" s="42">
        <f t="shared" si="338"/>
        <v>0</v>
      </c>
      <c r="AW267" s="42">
        <f t="shared" si="338"/>
        <v>0</v>
      </c>
      <c r="AX267" s="42">
        <f t="shared" si="338"/>
        <v>0</v>
      </c>
      <c r="AY267" s="42">
        <f t="shared" si="338"/>
        <v>0</v>
      </c>
      <c r="AZ267" s="42">
        <f>IF(ROUND(MIN(AZ265,(AZ248-AZ259),(AZ253-AZ259)),6)&lt;0,0,(ROUND(MIN(AZ265,(AZ248-AZ259),(AZ253-AZ259)),6)))</f>
        <v>0</v>
      </c>
      <c r="BA267" s="42">
        <f t="shared" si="338"/>
        <v>0</v>
      </c>
      <c r="BB267" s="42">
        <f t="shared" si="338"/>
        <v>0</v>
      </c>
      <c r="BC267" s="42">
        <f>IF(ROUND(MIN(BC265,(BC248-BC259),(BC253-BC259)),6)&lt;0,0,(ROUND(MIN(BC265,(BC248-BC259),(BC253-BC259)),6)))</f>
        <v>0</v>
      </c>
      <c r="BD267" s="42">
        <f t="shared" ref="BD267:DO267" si="339">IF(ROUND(MIN(BD265,(BD248-BD259),(BD253-BD259)),6)&lt;0,0,(ROUND(MIN(BD265,(BD248-BD259),(BD253-BD259)),6)))</f>
        <v>0</v>
      </c>
      <c r="BE267" s="42">
        <f t="shared" si="339"/>
        <v>0</v>
      </c>
      <c r="BF267" s="42">
        <f t="shared" si="339"/>
        <v>0</v>
      </c>
      <c r="BG267" s="42">
        <f t="shared" si="339"/>
        <v>0</v>
      </c>
      <c r="BH267" s="42">
        <f t="shared" si="339"/>
        <v>0</v>
      </c>
      <c r="BI267" s="42">
        <f t="shared" si="339"/>
        <v>0</v>
      </c>
      <c r="BJ267" s="42">
        <f t="shared" si="339"/>
        <v>0</v>
      </c>
      <c r="BK267" s="42">
        <f t="shared" si="339"/>
        <v>0</v>
      </c>
      <c r="BL267" s="42">
        <f t="shared" si="339"/>
        <v>0</v>
      </c>
      <c r="BM267" s="42">
        <f t="shared" si="339"/>
        <v>0</v>
      </c>
      <c r="BN267" s="42">
        <f t="shared" si="339"/>
        <v>0</v>
      </c>
      <c r="BO267" s="42">
        <f t="shared" si="339"/>
        <v>0</v>
      </c>
      <c r="BP267" s="42">
        <f t="shared" si="339"/>
        <v>0</v>
      </c>
      <c r="BQ267" s="42">
        <f t="shared" si="339"/>
        <v>0</v>
      </c>
      <c r="BR267" s="42">
        <f t="shared" si="339"/>
        <v>0</v>
      </c>
      <c r="BS267" s="42">
        <f t="shared" si="339"/>
        <v>0</v>
      </c>
      <c r="BT267" s="42">
        <f t="shared" si="339"/>
        <v>0</v>
      </c>
      <c r="BU267" s="42">
        <f t="shared" si="339"/>
        <v>0</v>
      </c>
      <c r="BV267" s="42">
        <f t="shared" si="339"/>
        <v>4.6799999999999999E-4</v>
      </c>
      <c r="BW267" s="42">
        <f t="shared" si="339"/>
        <v>0</v>
      </c>
      <c r="BX267" s="42">
        <f t="shared" si="339"/>
        <v>0</v>
      </c>
      <c r="BY267" s="42">
        <f t="shared" si="339"/>
        <v>0</v>
      </c>
      <c r="BZ267" s="42">
        <f t="shared" si="339"/>
        <v>0</v>
      </c>
      <c r="CA267" s="42">
        <f t="shared" si="339"/>
        <v>0</v>
      </c>
      <c r="CB267" s="42">
        <f t="shared" si="339"/>
        <v>0</v>
      </c>
      <c r="CC267" s="42">
        <f t="shared" si="339"/>
        <v>0</v>
      </c>
      <c r="CD267" s="42">
        <f t="shared" si="339"/>
        <v>0</v>
      </c>
      <c r="CE267" s="42">
        <f t="shared" si="339"/>
        <v>0</v>
      </c>
      <c r="CF267" s="42">
        <f t="shared" si="339"/>
        <v>0</v>
      </c>
      <c r="CG267" s="42">
        <f t="shared" si="339"/>
        <v>0</v>
      </c>
      <c r="CH267" s="42">
        <f t="shared" si="339"/>
        <v>0</v>
      </c>
      <c r="CI267" s="42">
        <f t="shared" si="339"/>
        <v>0</v>
      </c>
      <c r="CJ267" s="42">
        <f t="shared" si="339"/>
        <v>9.5500000000000001E-4</v>
      </c>
      <c r="CK267" s="42">
        <f t="shared" si="339"/>
        <v>0</v>
      </c>
      <c r="CL267" s="42">
        <f t="shared" si="339"/>
        <v>0</v>
      </c>
      <c r="CM267" s="42">
        <f t="shared" si="339"/>
        <v>0</v>
      </c>
      <c r="CN267" s="42">
        <f t="shared" si="339"/>
        <v>0</v>
      </c>
      <c r="CO267" s="42">
        <f t="shared" si="339"/>
        <v>0</v>
      </c>
      <c r="CP267" s="42">
        <f>IF(ROUND(MIN(CP265,(CP248-CP259),(CP253-CP259)),6)&lt;0,0,(ROUND(MIN(CP265,(CP248-CP259),(CP253-CP259)),6)))</f>
        <v>6.7000000000000002E-4</v>
      </c>
      <c r="CQ267" s="42">
        <f t="shared" si="339"/>
        <v>0</v>
      </c>
      <c r="CR267" s="42">
        <f t="shared" si="339"/>
        <v>0</v>
      </c>
      <c r="CS267" s="42">
        <f t="shared" si="339"/>
        <v>0</v>
      </c>
      <c r="CT267" s="42">
        <f t="shared" si="339"/>
        <v>0</v>
      </c>
      <c r="CU267" s="42">
        <f t="shared" si="339"/>
        <v>0</v>
      </c>
      <c r="CV267" s="42">
        <f t="shared" si="339"/>
        <v>0</v>
      </c>
      <c r="CW267" s="42">
        <f t="shared" si="339"/>
        <v>0</v>
      </c>
      <c r="CX267" s="42">
        <f t="shared" si="339"/>
        <v>0</v>
      </c>
      <c r="CY267" s="42">
        <f t="shared" si="339"/>
        <v>0</v>
      </c>
      <c r="CZ267" s="42">
        <f t="shared" si="339"/>
        <v>0</v>
      </c>
      <c r="DA267" s="42">
        <f t="shared" si="339"/>
        <v>0</v>
      </c>
      <c r="DB267" s="42">
        <f t="shared" si="339"/>
        <v>0</v>
      </c>
      <c r="DC267" s="42">
        <f t="shared" si="339"/>
        <v>0</v>
      </c>
      <c r="DD267" s="42">
        <f t="shared" si="339"/>
        <v>0</v>
      </c>
      <c r="DE267" s="42">
        <f t="shared" si="339"/>
        <v>0</v>
      </c>
      <c r="DF267" s="42">
        <f t="shared" si="339"/>
        <v>0</v>
      </c>
      <c r="DG267" s="42">
        <f t="shared" si="339"/>
        <v>0</v>
      </c>
      <c r="DH267" s="42">
        <f t="shared" si="339"/>
        <v>0</v>
      </c>
      <c r="DI267" s="42">
        <f t="shared" si="339"/>
        <v>0</v>
      </c>
      <c r="DJ267" s="42">
        <f t="shared" si="339"/>
        <v>0</v>
      </c>
      <c r="DK267" s="42">
        <f t="shared" si="339"/>
        <v>0</v>
      </c>
      <c r="DL267" s="42">
        <f t="shared" si="339"/>
        <v>0</v>
      </c>
      <c r="DM267" s="42">
        <f t="shared" si="339"/>
        <v>0</v>
      </c>
      <c r="DN267" s="42">
        <f t="shared" si="339"/>
        <v>0</v>
      </c>
      <c r="DO267" s="42">
        <f t="shared" si="339"/>
        <v>0</v>
      </c>
      <c r="DP267" s="42">
        <f t="shared" ref="DP267:FX267" si="340">IF(ROUND(MIN(DP265,(DP248-DP259),(DP253-DP259)),6)&lt;0,0,(ROUND(MIN(DP265,(DP248-DP259),(DP253-DP259)),6)))</f>
        <v>0</v>
      </c>
      <c r="DQ267" s="42">
        <f>IF(ROUND(MIN(DQ265,(DQ248-DQ259),(DQ253-DQ259)),6)&lt;0,0,(ROUND(MIN(DQ265,(DQ248-DQ259),(DQ253-DQ259)),6)))</f>
        <v>7.7499999999999997E-4</v>
      </c>
      <c r="DR267" s="42">
        <f t="shared" si="340"/>
        <v>0</v>
      </c>
      <c r="DS267" s="42">
        <f t="shared" si="340"/>
        <v>0</v>
      </c>
      <c r="DT267" s="42">
        <f t="shared" si="340"/>
        <v>0</v>
      </c>
      <c r="DU267" s="42">
        <f t="shared" si="340"/>
        <v>0</v>
      </c>
      <c r="DV267" s="42">
        <f t="shared" si="340"/>
        <v>0</v>
      </c>
      <c r="DW267" s="42">
        <f t="shared" si="340"/>
        <v>0</v>
      </c>
      <c r="DX267" s="42">
        <f t="shared" si="340"/>
        <v>0</v>
      </c>
      <c r="DY267" s="42">
        <f t="shared" si="340"/>
        <v>0</v>
      </c>
      <c r="DZ267" s="42">
        <f t="shared" si="340"/>
        <v>0</v>
      </c>
      <c r="EA267" s="42">
        <f t="shared" si="340"/>
        <v>7.8299999999999995E-4</v>
      </c>
      <c r="EB267" s="42">
        <f t="shared" si="340"/>
        <v>0</v>
      </c>
      <c r="EC267" s="42">
        <f t="shared" si="340"/>
        <v>0</v>
      </c>
      <c r="ED267" s="42">
        <f t="shared" si="340"/>
        <v>1.6100000000000001E-4</v>
      </c>
      <c r="EE267" s="42">
        <f t="shared" si="340"/>
        <v>0</v>
      </c>
      <c r="EF267" s="42">
        <f t="shared" si="340"/>
        <v>0</v>
      </c>
      <c r="EG267" s="42">
        <f t="shared" si="340"/>
        <v>0</v>
      </c>
      <c r="EH267" s="42">
        <f t="shared" si="340"/>
        <v>0</v>
      </c>
      <c r="EI267" s="42">
        <f t="shared" si="340"/>
        <v>0</v>
      </c>
      <c r="EJ267" s="42">
        <f t="shared" si="340"/>
        <v>0</v>
      </c>
      <c r="EK267" s="42">
        <f t="shared" si="340"/>
        <v>0</v>
      </c>
      <c r="EL267" s="42">
        <f t="shared" si="340"/>
        <v>0</v>
      </c>
      <c r="EM267" s="42">
        <f t="shared" si="340"/>
        <v>0</v>
      </c>
      <c r="EN267" s="42">
        <f t="shared" si="340"/>
        <v>0</v>
      </c>
      <c r="EO267" s="42">
        <f t="shared" si="340"/>
        <v>0</v>
      </c>
      <c r="EP267" s="42">
        <f t="shared" si="340"/>
        <v>0</v>
      </c>
      <c r="EQ267" s="42">
        <f>IF(ROUND(MIN(EQ265,(EQ248-EQ259),(EQ253-EQ259)),6)&lt;0,0,(ROUND(MIN(EQ265,(EQ248-EQ259),(EQ253-EQ259)),6)))</f>
        <v>0</v>
      </c>
      <c r="ER267" s="42">
        <f t="shared" si="340"/>
        <v>0</v>
      </c>
      <c r="ES267" s="42">
        <f t="shared" si="340"/>
        <v>0</v>
      </c>
      <c r="ET267" s="42">
        <f t="shared" si="340"/>
        <v>0</v>
      </c>
      <c r="EU267" s="42">
        <f t="shared" si="340"/>
        <v>0</v>
      </c>
      <c r="EV267" s="42">
        <f t="shared" si="340"/>
        <v>0</v>
      </c>
      <c r="EW267" s="42">
        <f t="shared" si="340"/>
        <v>0</v>
      </c>
      <c r="EX267" s="42">
        <f t="shared" si="340"/>
        <v>0</v>
      </c>
      <c r="EY267" s="42">
        <f t="shared" si="340"/>
        <v>0</v>
      </c>
      <c r="EZ267" s="42">
        <f t="shared" si="340"/>
        <v>0</v>
      </c>
      <c r="FA267" s="42">
        <f t="shared" si="340"/>
        <v>2.23E-4</v>
      </c>
      <c r="FB267" s="42">
        <f t="shared" si="340"/>
        <v>5.5800000000000001E-4</v>
      </c>
      <c r="FC267" s="42">
        <f t="shared" si="340"/>
        <v>0</v>
      </c>
      <c r="FD267" s="42">
        <f t="shared" si="340"/>
        <v>0</v>
      </c>
      <c r="FE267" s="42">
        <f t="shared" si="340"/>
        <v>0</v>
      </c>
      <c r="FF267" s="42">
        <f t="shared" si="340"/>
        <v>0</v>
      </c>
      <c r="FG267" s="42">
        <f t="shared" si="340"/>
        <v>0</v>
      </c>
      <c r="FH267" s="42">
        <f t="shared" si="340"/>
        <v>0</v>
      </c>
      <c r="FI267" s="42">
        <f>IF(ROUND(MIN(FI265,(FI248-FI259),(FI253-FI259)),6)&lt;0,0,(ROUND(MIN(FI265,(FI248-FI259),(FI253-FI259)),6)))</f>
        <v>0</v>
      </c>
      <c r="FJ267" s="42">
        <f>IF(ROUND(MIN(FJ265,(FJ248-FJ259),(FJ253-FJ259)),6)&lt;0,0,(ROUND(MIN(FJ265,(FJ248-FJ259),(FJ253-FJ259)),6)))</f>
        <v>0</v>
      </c>
      <c r="FK267" s="42">
        <f>IF(ROUND(MIN(FK265,(FK248-FK259),(FK253-FK259)),6)&lt;0,0,(ROUND(MIN(FK265,(FK248-FK259),(FK253-FK259)),6)))</f>
        <v>0</v>
      </c>
      <c r="FL267" s="42">
        <f t="shared" si="340"/>
        <v>0</v>
      </c>
      <c r="FM267" s="42">
        <f t="shared" si="340"/>
        <v>0</v>
      </c>
      <c r="FN267" s="42">
        <f t="shared" si="340"/>
        <v>0</v>
      </c>
      <c r="FO267" s="42">
        <f t="shared" si="340"/>
        <v>2.1000000000000001E-4</v>
      </c>
      <c r="FP267" s="42">
        <f t="shared" si="340"/>
        <v>0</v>
      </c>
      <c r="FQ267" s="42">
        <f t="shared" si="340"/>
        <v>9.7E-5</v>
      </c>
      <c r="FR267" s="42">
        <f>IF(ROUND(MIN(FR265,(FR248-FR259),(FR253-FR259)),6)&lt;0,0,(ROUND(MIN(FR265,(FR248-FR259),(FR253-FR259)),6)))-0.000001</f>
        <v>1.7100000000000001E-4</v>
      </c>
      <c r="FS267" s="42">
        <f>IF(ROUND(MIN(FS265,(FS248-FS259),(FS253-FS259)),6)&lt;0,0,(ROUND(MIN(FS265,(FS248-FS259),(FS253-FS259)),6)))</f>
        <v>0</v>
      </c>
      <c r="FT267" s="42">
        <f>IF(ROUND(MIN(FT265,(FT248-FT259),(FT253-FT259)),6)&lt;0,0,(ROUND(MIN(FT265,(FT248-FT259),(FT253-FT259)),6)))-0.000001</f>
        <v>1.5699999999999999E-4</v>
      </c>
      <c r="FU267" s="42">
        <f t="shared" si="340"/>
        <v>0</v>
      </c>
      <c r="FV267" s="42">
        <f t="shared" si="340"/>
        <v>0</v>
      </c>
      <c r="FW267" s="42">
        <f t="shared" si="340"/>
        <v>0</v>
      </c>
      <c r="FX267" s="42">
        <f t="shared" si="340"/>
        <v>0</v>
      </c>
      <c r="FY267" s="42"/>
      <c r="FZ267" s="42">
        <f>SUM(C267:FX267)</f>
        <v>6.2160000000000002E-3</v>
      </c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</row>
    <row r="268" spans="1:195" x14ac:dyDescent="0.35">
      <c r="A268" s="7"/>
      <c r="B268" s="7" t="s">
        <v>824</v>
      </c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P268" s="42"/>
      <c r="DQ268" s="42"/>
      <c r="DR268" s="42"/>
      <c r="DS268" s="42"/>
      <c r="DT268" s="42"/>
      <c r="DU268" s="42"/>
      <c r="DV268" s="42"/>
      <c r="DW268" s="42"/>
      <c r="DX268" s="42"/>
      <c r="DY268" s="42"/>
      <c r="DZ268" s="42"/>
      <c r="EA268" s="42"/>
      <c r="EB268" s="42"/>
      <c r="EC268" s="42"/>
      <c r="ED268" s="42"/>
      <c r="EE268" s="42"/>
      <c r="EF268" s="42"/>
      <c r="EG268" s="42"/>
      <c r="EH268" s="42"/>
      <c r="EI268" s="42"/>
      <c r="EJ268" s="42"/>
      <c r="EK268" s="42"/>
      <c r="EL268" s="42"/>
      <c r="EM268" s="42"/>
      <c r="EN268" s="42"/>
      <c r="EO268" s="42"/>
      <c r="EP268" s="42"/>
      <c r="EQ268" s="42"/>
      <c r="ER268" s="42"/>
      <c r="ES268" s="42"/>
      <c r="ET268" s="42"/>
      <c r="EU268" s="42"/>
      <c r="EV268" s="42"/>
      <c r="EW268" s="42"/>
      <c r="EX268" s="42"/>
      <c r="EY268" s="42"/>
      <c r="EZ268" s="42"/>
      <c r="FA268" s="42"/>
      <c r="FB268" s="42"/>
      <c r="FC268" s="42"/>
      <c r="FD268" s="42"/>
      <c r="FE268" s="42"/>
      <c r="FF268" s="42"/>
      <c r="FG268" s="42"/>
      <c r="FH268" s="42"/>
      <c r="FI268" s="42"/>
      <c r="FJ268" s="42"/>
      <c r="FK268" s="42"/>
      <c r="FL268" s="42"/>
      <c r="FM268" s="42"/>
      <c r="FN268" s="42"/>
      <c r="FO268" s="42"/>
      <c r="FP268" s="42"/>
      <c r="FQ268" s="42"/>
      <c r="FR268" s="42"/>
      <c r="FS268" s="42"/>
      <c r="FT268" s="42"/>
      <c r="FU268" s="42"/>
      <c r="FV268" s="42"/>
      <c r="FW268" s="42"/>
      <c r="FX268" s="42"/>
      <c r="FY268" s="42"/>
      <c r="FZ268" s="42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</row>
    <row r="269" spans="1:195" x14ac:dyDescent="0.35">
      <c r="A269" s="7"/>
      <c r="B269" s="7" t="s">
        <v>825</v>
      </c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  <c r="DB269" s="42"/>
      <c r="DC269" s="42"/>
      <c r="DD269" s="42"/>
      <c r="DE269" s="42"/>
      <c r="DF269" s="42"/>
      <c r="DG269" s="42"/>
      <c r="DH269" s="42"/>
      <c r="DI269" s="42"/>
      <c r="DJ269" s="42"/>
      <c r="DK269" s="42"/>
      <c r="DL269" s="42"/>
      <c r="DM269" s="42"/>
      <c r="DN269" s="42"/>
      <c r="DO269" s="42"/>
      <c r="DP269" s="42"/>
      <c r="DQ269" s="42"/>
      <c r="DR269" s="42"/>
      <c r="DS269" s="42"/>
      <c r="DT269" s="42"/>
      <c r="DU269" s="42"/>
      <c r="DV269" s="42"/>
      <c r="DW269" s="42"/>
      <c r="DX269" s="42"/>
      <c r="DY269" s="42"/>
      <c r="DZ269" s="42"/>
      <c r="EA269" s="42"/>
      <c r="EB269" s="42"/>
      <c r="EC269" s="42"/>
      <c r="ED269" s="42"/>
      <c r="EE269" s="42"/>
      <c r="EF269" s="42"/>
      <c r="EG269" s="42"/>
      <c r="EH269" s="42"/>
      <c r="EI269" s="42"/>
      <c r="EJ269" s="42"/>
      <c r="EK269" s="42"/>
      <c r="EL269" s="42"/>
      <c r="EM269" s="42"/>
      <c r="EN269" s="42"/>
      <c r="EO269" s="42"/>
      <c r="EP269" s="42"/>
      <c r="EQ269" s="42"/>
      <c r="ER269" s="42"/>
      <c r="ES269" s="42"/>
      <c r="ET269" s="42"/>
      <c r="EU269" s="42"/>
      <c r="EV269" s="42"/>
      <c r="EW269" s="42"/>
      <c r="EX269" s="42"/>
      <c r="EY269" s="42"/>
      <c r="EZ269" s="42"/>
      <c r="FA269" s="42"/>
      <c r="FB269" s="42"/>
      <c r="FC269" s="42"/>
      <c r="FD269" s="42"/>
      <c r="FE269" s="42"/>
      <c r="FF269" s="42"/>
      <c r="FG269" s="42"/>
      <c r="FH269" s="42"/>
      <c r="FI269" s="42"/>
      <c r="FJ269" s="42"/>
      <c r="FK269" s="42"/>
      <c r="FL269" s="42"/>
      <c r="FM269" s="42"/>
      <c r="FN269" s="42"/>
      <c r="FO269" s="42"/>
      <c r="FP269" s="42"/>
      <c r="FQ269" s="42"/>
      <c r="FR269" s="42"/>
      <c r="FS269" s="42"/>
      <c r="FT269" s="42"/>
      <c r="FU269" s="42"/>
      <c r="FV269" s="42"/>
      <c r="FW269" s="42"/>
      <c r="FX269" s="42"/>
      <c r="FY269" s="42"/>
      <c r="FZ269" s="42"/>
      <c r="GA269" s="7"/>
      <c r="GB269" s="42"/>
      <c r="GC269" s="42"/>
      <c r="GD269" s="42"/>
      <c r="GE269" s="42"/>
      <c r="GF269" s="42"/>
      <c r="GG269" s="7"/>
      <c r="GH269" s="7"/>
      <c r="GI269" s="7"/>
      <c r="GJ269" s="7"/>
      <c r="GK269" s="7"/>
      <c r="GL269" s="7"/>
      <c r="GM269" s="7"/>
    </row>
    <row r="270" spans="1:195" x14ac:dyDescent="0.35">
      <c r="A270" s="6" t="s">
        <v>826</v>
      </c>
      <c r="B270" s="7" t="s">
        <v>827</v>
      </c>
      <c r="C270" s="42">
        <v>0</v>
      </c>
      <c r="D270" s="42">
        <v>0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0</v>
      </c>
      <c r="AB270" s="42">
        <v>0</v>
      </c>
      <c r="AC270" s="42">
        <v>0</v>
      </c>
      <c r="AD270" s="42">
        <v>0</v>
      </c>
      <c r="AE270" s="42">
        <v>0</v>
      </c>
      <c r="AF270" s="42">
        <v>0</v>
      </c>
      <c r="AG270" s="42">
        <v>0</v>
      </c>
      <c r="AH270" s="42">
        <v>0</v>
      </c>
      <c r="AI270" s="42">
        <v>0</v>
      </c>
      <c r="AJ270" s="42">
        <v>0</v>
      </c>
      <c r="AK270" s="42">
        <v>0</v>
      </c>
      <c r="AL270" s="42">
        <v>0</v>
      </c>
      <c r="AM270" s="42">
        <v>0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  <c r="AT270" s="42">
        <v>0</v>
      </c>
      <c r="AU270" s="42">
        <v>0</v>
      </c>
      <c r="AV270" s="42">
        <v>0</v>
      </c>
      <c r="AW270" s="42">
        <v>0</v>
      </c>
      <c r="AX270" s="42">
        <v>0</v>
      </c>
      <c r="AY270" s="42">
        <v>0</v>
      </c>
      <c r="AZ270" s="42">
        <v>0</v>
      </c>
      <c r="BA270" s="42">
        <v>0</v>
      </c>
      <c r="BB270" s="42">
        <v>0</v>
      </c>
      <c r="BC270" s="42">
        <v>0</v>
      </c>
      <c r="BD270" s="42">
        <v>0</v>
      </c>
      <c r="BE270" s="42">
        <v>0</v>
      </c>
      <c r="BF270" s="42">
        <v>0</v>
      </c>
      <c r="BG270" s="42">
        <v>0</v>
      </c>
      <c r="BH270" s="42">
        <v>0</v>
      </c>
      <c r="BI270" s="42">
        <v>0</v>
      </c>
      <c r="BJ270" s="42">
        <v>0</v>
      </c>
      <c r="BK270" s="42">
        <v>0</v>
      </c>
      <c r="BL270" s="42">
        <v>0</v>
      </c>
      <c r="BM270" s="42">
        <v>0</v>
      </c>
      <c r="BN270" s="42">
        <v>0</v>
      </c>
      <c r="BO270" s="42">
        <v>0</v>
      </c>
      <c r="BP270" s="42">
        <v>0</v>
      </c>
      <c r="BQ270" s="42">
        <v>0</v>
      </c>
      <c r="BR270" s="42">
        <v>0</v>
      </c>
      <c r="BS270" s="42">
        <v>0</v>
      </c>
      <c r="BT270" s="42">
        <v>0</v>
      </c>
      <c r="BU270" s="42">
        <v>0</v>
      </c>
      <c r="BV270" s="42">
        <v>0</v>
      </c>
      <c r="BW270" s="42">
        <v>0</v>
      </c>
      <c r="BX270" s="42">
        <v>0</v>
      </c>
      <c r="BY270" s="42">
        <v>0</v>
      </c>
      <c r="BZ270" s="42">
        <v>0</v>
      </c>
      <c r="CA270" s="42">
        <v>0</v>
      </c>
      <c r="CB270" s="42">
        <v>0</v>
      </c>
      <c r="CC270" s="42">
        <v>0</v>
      </c>
      <c r="CD270" s="42">
        <v>0</v>
      </c>
      <c r="CE270" s="42">
        <v>0</v>
      </c>
      <c r="CF270" s="42">
        <v>0</v>
      </c>
      <c r="CG270" s="42">
        <v>0</v>
      </c>
      <c r="CH270" s="42">
        <v>0</v>
      </c>
      <c r="CI270" s="42">
        <v>0</v>
      </c>
      <c r="CJ270" s="42">
        <v>0</v>
      </c>
      <c r="CK270" s="42">
        <v>0</v>
      </c>
      <c r="CL270" s="42">
        <v>0</v>
      </c>
      <c r="CM270" s="42">
        <v>0</v>
      </c>
      <c r="CN270" s="42">
        <v>0</v>
      </c>
      <c r="CO270" s="42">
        <v>0</v>
      </c>
      <c r="CP270" s="42">
        <v>0</v>
      </c>
      <c r="CQ270" s="42">
        <v>0</v>
      </c>
      <c r="CR270" s="42">
        <v>0</v>
      </c>
      <c r="CS270" s="42">
        <v>0</v>
      </c>
      <c r="CT270" s="42">
        <v>0</v>
      </c>
      <c r="CU270" s="42">
        <v>0</v>
      </c>
      <c r="CV270" s="42">
        <v>0</v>
      </c>
      <c r="CW270" s="42">
        <v>0</v>
      </c>
      <c r="CX270" s="42">
        <v>0</v>
      </c>
      <c r="CY270" s="42">
        <v>0</v>
      </c>
      <c r="CZ270" s="42">
        <v>0</v>
      </c>
      <c r="DA270" s="42">
        <v>0</v>
      </c>
      <c r="DB270" s="42">
        <v>0</v>
      </c>
      <c r="DC270" s="42">
        <v>0</v>
      </c>
      <c r="DD270" s="42">
        <v>0</v>
      </c>
      <c r="DE270" s="42">
        <v>0</v>
      </c>
      <c r="DF270" s="42">
        <v>0</v>
      </c>
      <c r="DG270" s="42">
        <v>0</v>
      </c>
      <c r="DH270" s="42">
        <v>0</v>
      </c>
      <c r="DI270" s="42">
        <v>0</v>
      </c>
      <c r="DJ270" s="42">
        <v>0</v>
      </c>
      <c r="DK270" s="42">
        <v>0</v>
      </c>
      <c r="DL270" s="42">
        <v>0</v>
      </c>
      <c r="DM270" s="42">
        <v>0</v>
      </c>
      <c r="DN270" s="42">
        <v>0</v>
      </c>
      <c r="DO270" s="42">
        <v>0</v>
      </c>
      <c r="DP270" s="42">
        <v>0</v>
      </c>
      <c r="DQ270" s="42">
        <v>0</v>
      </c>
      <c r="DR270" s="42">
        <v>0</v>
      </c>
      <c r="DS270" s="42">
        <v>0</v>
      </c>
      <c r="DT270" s="42">
        <v>0</v>
      </c>
      <c r="DU270" s="42">
        <v>0</v>
      </c>
      <c r="DV270" s="42">
        <v>0</v>
      </c>
      <c r="DW270" s="42">
        <v>0</v>
      </c>
      <c r="DX270" s="42">
        <v>0</v>
      </c>
      <c r="DY270" s="42">
        <v>0</v>
      </c>
      <c r="DZ270" s="42">
        <v>0</v>
      </c>
      <c r="EA270" s="42">
        <v>0</v>
      </c>
      <c r="EB270" s="42">
        <v>0</v>
      </c>
      <c r="EC270" s="42">
        <v>0</v>
      </c>
      <c r="ED270" s="42">
        <v>0</v>
      </c>
      <c r="EE270" s="42">
        <v>0</v>
      </c>
      <c r="EF270" s="42">
        <v>0</v>
      </c>
      <c r="EG270" s="42">
        <v>0</v>
      </c>
      <c r="EH270" s="42">
        <v>0</v>
      </c>
      <c r="EI270" s="42">
        <v>0</v>
      </c>
      <c r="EJ270" s="42">
        <v>0</v>
      </c>
      <c r="EK270" s="42">
        <v>0</v>
      </c>
      <c r="EL270" s="42">
        <v>0</v>
      </c>
      <c r="EM270" s="42">
        <v>0</v>
      </c>
      <c r="EN270" s="42">
        <v>0</v>
      </c>
      <c r="EO270" s="42">
        <v>0</v>
      </c>
      <c r="EP270" s="42">
        <v>0</v>
      </c>
      <c r="EQ270" s="42">
        <v>0</v>
      </c>
      <c r="ER270" s="42">
        <v>0</v>
      </c>
      <c r="ES270" s="42">
        <v>0</v>
      </c>
      <c r="ET270" s="42">
        <v>0</v>
      </c>
      <c r="EU270" s="42">
        <v>0</v>
      </c>
      <c r="EV270" s="42">
        <v>0</v>
      </c>
      <c r="EW270" s="42">
        <v>0</v>
      </c>
      <c r="EX270" s="42">
        <v>0</v>
      </c>
      <c r="EY270" s="42">
        <v>0</v>
      </c>
      <c r="EZ270" s="42">
        <v>0</v>
      </c>
      <c r="FA270" s="42">
        <v>0</v>
      </c>
      <c r="FB270" s="42">
        <v>0</v>
      </c>
      <c r="FC270" s="42">
        <v>0</v>
      </c>
      <c r="FD270" s="42">
        <v>0</v>
      </c>
      <c r="FE270" s="42">
        <v>0</v>
      </c>
      <c r="FF270" s="42">
        <v>0</v>
      </c>
      <c r="FG270" s="42">
        <v>0</v>
      </c>
      <c r="FH270" s="42">
        <v>0</v>
      </c>
      <c r="FI270" s="42">
        <v>0</v>
      </c>
      <c r="FJ270" s="42">
        <v>0</v>
      </c>
      <c r="FK270" s="42">
        <v>0</v>
      </c>
      <c r="FL270" s="42">
        <v>0</v>
      </c>
      <c r="FM270" s="42">
        <v>0</v>
      </c>
      <c r="FN270" s="42">
        <v>0</v>
      </c>
      <c r="FO270" s="42">
        <v>0</v>
      </c>
      <c r="FP270" s="42">
        <v>0</v>
      </c>
      <c r="FQ270" s="42">
        <v>0</v>
      </c>
      <c r="FR270" s="42">
        <v>0</v>
      </c>
      <c r="FS270" s="42">
        <v>0</v>
      </c>
      <c r="FT270" s="42">
        <v>0</v>
      </c>
      <c r="FU270" s="42">
        <v>0</v>
      </c>
      <c r="FV270" s="42">
        <v>0</v>
      </c>
      <c r="FW270" s="42">
        <v>0</v>
      </c>
      <c r="FX270" s="42">
        <v>0</v>
      </c>
      <c r="FY270" s="42"/>
      <c r="FZ270" s="42"/>
      <c r="GA270" s="7"/>
      <c r="GB270" s="42"/>
      <c r="GC270" s="42"/>
      <c r="GD270" s="42"/>
      <c r="GE270" s="42"/>
      <c r="GF270" s="42"/>
      <c r="GG270" s="7"/>
      <c r="GH270" s="7"/>
      <c r="GI270" s="7"/>
      <c r="GJ270" s="7"/>
      <c r="GK270" s="7"/>
      <c r="GL270" s="7"/>
      <c r="GM270" s="7"/>
    </row>
    <row r="271" spans="1:195" x14ac:dyDescent="0.35">
      <c r="A271" s="6" t="s">
        <v>828</v>
      </c>
      <c r="B271" s="7" t="s">
        <v>829</v>
      </c>
      <c r="C271" s="42">
        <f t="shared" ref="C271:BN271" si="341">IF(C258&gt;0,C270,C267)</f>
        <v>0</v>
      </c>
      <c r="D271" s="42">
        <f t="shared" si="341"/>
        <v>0</v>
      </c>
      <c r="E271" s="42">
        <f t="shared" si="341"/>
        <v>0</v>
      </c>
      <c r="F271" s="42">
        <f t="shared" si="341"/>
        <v>0</v>
      </c>
      <c r="G271" s="42">
        <f t="shared" si="341"/>
        <v>0</v>
      </c>
      <c r="H271" s="42">
        <f t="shared" si="341"/>
        <v>0</v>
      </c>
      <c r="I271" s="42">
        <f t="shared" si="341"/>
        <v>0</v>
      </c>
      <c r="J271" s="42">
        <f t="shared" si="341"/>
        <v>0</v>
      </c>
      <c r="K271" s="42">
        <f t="shared" si="341"/>
        <v>0</v>
      </c>
      <c r="L271" s="42">
        <f t="shared" si="341"/>
        <v>0</v>
      </c>
      <c r="M271" s="42">
        <f t="shared" si="341"/>
        <v>0</v>
      </c>
      <c r="N271" s="42">
        <f t="shared" si="341"/>
        <v>0</v>
      </c>
      <c r="O271" s="42">
        <f t="shared" si="341"/>
        <v>0</v>
      </c>
      <c r="P271" s="42">
        <f t="shared" si="341"/>
        <v>0</v>
      </c>
      <c r="Q271" s="42">
        <f t="shared" si="341"/>
        <v>0</v>
      </c>
      <c r="R271" s="42">
        <f t="shared" si="341"/>
        <v>0</v>
      </c>
      <c r="S271" s="42">
        <f t="shared" si="341"/>
        <v>0</v>
      </c>
      <c r="T271" s="42">
        <f t="shared" si="341"/>
        <v>0</v>
      </c>
      <c r="U271" s="42">
        <f t="shared" si="341"/>
        <v>0</v>
      </c>
      <c r="V271" s="42">
        <f t="shared" si="341"/>
        <v>0</v>
      </c>
      <c r="W271" s="42">
        <f t="shared" si="341"/>
        <v>0</v>
      </c>
      <c r="X271" s="42">
        <f t="shared" si="341"/>
        <v>0</v>
      </c>
      <c r="Y271" s="42">
        <f t="shared" si="341"/>
        <v>0</v>
      </c>
      <c r="Z271" s="42">
        <f t="shared" si="341"/>
        <v>0</v>
      </c>
      <c r="AA271" s="42">
        <f t="shared" si="341"/>
        <v>0</v>
      </c>
      <c r="AB271" s="42">
        <f t="shared" si="341"/>
        <v>0</v>
      </c>
      <c r="AC271" s="42">
        <f t="shared" si="341"/>
        <v>0</v>
      </c>
      <c r="AD271" s="42">
        <f t="shared" si="341"/>
        <v>0</v>
      </c>
      <c r="AE271" s="42">
        <f t="shared" si="341"/>
        <v>0</v>
      </c>
      <c r="AF271" s="42">
        <f t="shared" si="341"/>
        <v>0</v>
      </c>
      <c r="AG271" s="42">
        <f t="shared" si="341"/>
        <v>0</v>
      </c>
      <c r="AH271" s="42">
        <f t="shared" si="341"/>
        <v>0</v>
      </c>
      <c r="AI271" s="42">
        <f t="shared" si="341"/>
        <v>0</v>
      </c>
      <c r="AJ271" s="42">
        <f t="shared" si="341"/>
        <v>0</v>
      </c>
      <c r="AK271" s="42">
        <f t="shared" si="341"/>
        <v>0</v>
      </c>
      <c r="AL271" s="42">
        <f t="shared" si="341"/>
        <v>0</v>
      </c>
      <c r="AM271" s="42">
        <f t="shared" si="341"/>
        <v>0</v>
      </c>
      <c r="AN271" s="42">
        <f t="shared" si="341"/>
        <v>9.8799999999999995E-4</v>
      </c>
      <c r="AO271" s="42">
        <f t="shared" si="341"/>
        <v>0</v>
      </c>
      <c r="AP271" s="42">
        <f t="shared" si="341"/>
        <v>0</v>
      </c>
      <c r="AQ271" s="42">
        <f t="shared" si="341"/>
        <v>0</v>
      </c>
      <c r="AR271" s="42">
        <f t="shared" si="341"/>
        <v>0</v>
      </c>
      <c r="AS271" s="42">
        <f t="shared" si="341"/>
        <v>0</v>
      </c>
      <c r="AT271" s="42">
        <f t="shared" si="341"/>
        <v>0</v>
      </c>
      <c r="AU271" s="42">
        <f t="shared" si="341"/>
        <v>0</v>
      </c>
      <c r="AV271" s="42">
        <f t="shared" si="341"/>
        <v>0</v>
      </c>
      <c r="AW271" s="42">
        <f t="shared" si="341"/>
        <v>0</v>
      </c>
      <c r="AX271" s="42">
        <f t="shared" si="341"/>
        <v>0</v>
      </c>
      <c r="AY271" s="42">
        <f t="shared" si="341"/>
        <v>0</v>
      </c>
      <c r="AZ271" s="42">
        <f t="shared" si="341"/>
        <v>0</v>
      </c>
      <c r="BA271" s="42">
        <f t="shared" si="341"/>
        <v>0</v>
      </c>
      <c r="BB271" s="42">
        <f t="shared" si="341"/>
        <v>0</v>
      </c>
      <c r="BC271" s="42">
        <f t="shared" si="341"/>
        <v>0</v>
      </c>
      <c r="BD271" s="42">
        <f t="shared" si="341"/>
        <v>0</v>
      </c>
      <c r="BE271" s="42">
        <f t="shared" si="341"/>
        <v>0</v>
      </c>
      <c r="BF271" s="42">
        <f t="shared" si="341"/>
        <v>0</v>
      </c>
      <c r="BG271" s="42">
        <f t="shared" si="341"/>
        <v>0</v>
      </c>
      <c r="BH271" s="42">
        <f t="shared" si="341"/>
        <v>0</v>
      </c>
      <c r="BI271" s="42">
        <f t="shared" si="341"/>
        <v>0</v>
      </c>
      <c r="BJ271" s="42">
        <f t="shared" si="341"/>
        <v>0</v>
      </c>
      <c r="BK271" s="42">
        <f t="shared" si="341"/>
        <v>0</v>
      </c>
      <c r="BL271" s="42">
        <f t="shared" si="341"/>
        <v>0</v>
      </c>
      <c r="BM271" s="42">
        <f t="shared" si="341"/>
        <v>0</v>
      </c>
      <c r="BN271" s="42">
        <f t="shared" si="341"/>
        <v>0</v>
      </c>
      <c r="BO271" s="42">
        <f t="shared" ref="BO271:DZ271" si="342">IF(BO258&gt;0,BO270,BO267)</f>
        <v>0</v>
      </c>
      <c r="BP271" s="42">
        <f t="shared" si="342"/>
        <v>0</v>
      </c>
      <c r="BQ271" s="42">
        <f t="shared" si="342"/>
        <v>0</v>
      </c>
      <c r="BR271" s="42">
        <f t="shared" si="342"/>
        <v>0</v>
      </c>
      <c r="BS271" s="42">
        <f t="shared" si="342"/>
        <v>0</v>
      </c>
      <c r="BT271" s="42">
        <f t="shared" si="342"/>
        <v>0</v>
      </c>
      <c r="BU271" s="42">
        <f t="shared" si="342"/>
        <v>0</v>
      </c>
      <c r="BV271" s="42">
        <f t="shared" si="342"/>
        <v>4.6799999999999999E-4</v>
      </c>
      <c r="BW271" s="42">
        <f t="shared" si="342"/>
        <v>0</v>
      </c>
      <c r="BX271" s="42">
        <f t="shared" si="342"/>
        <v>0</v>
      </c>
      <c r="BY271" s="42">
        <f t="shared" si="342"/>
        <v>0</v>
      </c>
      <c r="BZ271" s="42">
        <f t="shared" si="342"/>
        <v>0</v>
      </c>
      <c r="CA271" s="42">
        <f t="shared" si="342"/>
        <v>0</v>
      </c>
      <c r="CB271" s="42">
        <f t="shared" si="342"/>
        <v>0</v>
      </c>
      <c r="CC271" s="42">
        <f t="shared" si="342"/>
        <v>0</v>
      </c>
      <c r="CD271" s="42">
        <f t="shared" si="342"/>
        <v>0</v>
      </c>
      <c r="CE271" s="42">
        <f t="shared" si="342"/>
        <v>0</v>
      </c>
      <c r="CF271" s="42">
        <f t="shared" si="342"/>
        <v>0</v>
      </c>
      <c r="CG271" s="42">
        <f t="shared" si="342"/>
        <v>0</v>
      </c>
      <c r="CH271" s="42">
        <f t="shared" si="342"/>
        <v>0</v>
      </c>
      <c r="CI271" s="42">
        <f t="shared" si="342"/>
        <v>0</v>
      </c>
      <c r="CJ271" s="42">
        <f t="shared" si="342"/>
        <v>9.5500000000000001E-4</v>
      </c>
      <c r="CK271" s="42">
        <f t="shared" si="342"/>
        <v>0</v>
      </c>
      <c r="CL271" s="42">
        <f t="shared" si="342"/>
        <v>0</v>
      </c>
      <c r="CM271" s="42">
        <f t="shared" si="342"/>
        <v>0</v>
      </c>
      <c r="CN271" s="42">
        <f t="shared" si="342"/>
        <v>0</v>
      </c>
      <c r="CO271" s="42">
        <f t="shared" si="342"/>
        <v>0</v>
      </c>
      <c r="CP271" s="42">
        <f t="shared" si="342"/>
        <v>6.7000000000000002E-4</v>
      </c>
      <c r="CQ271" s="42">
        <f t="shared" si="342"/>
        <v>0</v>
      </c>
      <c r="CR271" s="42">
        <f t="shared" si="342"/>
        <v>0</v>
      </c>
      <c r="CS271" s="42">
        <f t="shared" si="342"/>
        <v>0</v>
      </c>
      <c r="CT271" s="42">
        <f t="shared" si="342"/>
        <v>0</v>
      </c>
      <c r="CU271" s="42">
        <f t="shared" si="342"/>
        <v>0</v>
      </c>
      <c r="CV271" s="42">
        <f t="shared" si="342"/>
        <v>0</v>
      </c>
      <c r="CW271" s="42">
        <f t="shared" si="342"/>
        <v>0</v>
      </c>
      <c r="CX271" s="42">
        <f t="shared" si="342"/>
        <v>0</v>
      </c>
      <c r="CY271" s="42">
        <f t="shared" si="342"/>
        <v>0</v>
      </c>
      <c r="CZ271" s="42">
        <f t="shared" si="342"/>
        <v>0</v>
      </c>
      <c r="DA271" s="42">
        <f t="shared" si="342"/>
        <v>0</v>
      </c>
      <c r="DB271" s="42">
        <f t="shared" si="342"/>
        <v>0</v>
      </c>
      <c r="DC271" s="42">
        <f t="shared" si="342"/>
        <v>0</v>
      </c>
      <c r="DD271" s="42">
        <f t="shared" si="342"/>
        <v>0</v>
      </c>
      <c r="DE271" s="42">
        <f t="shared" si="342"/>
        <v>0</v>
      </c>
      <c r="DF271" s="42">
        <f t="shared" si="342"/>
        <v>0</v>
      </c>
      <c r="DG271" s="42">
        <f t="shared" si="342"/>
        <v>0</v>
      </c>
      <c r="DH271" s="42">
        <f t="shared" si="342"/>
        <v>0</v>
      </c>
      <c r="DI271" s="42">
        <f t="shared" si="342"/>
        <v>0</v>
      </c>
      <c r="DJ271" s="42">
        <f t="shared" si="342"/>
        <v>0</v>
      </c>
      <c r="DK271" s="42">
        <f t="shared" si="342"/>
        <v>0</v>
      </c>
      <c r="DL271" s="42">
        <f t="shared" si="342"/>
        <v>0</v>
      </c>
      <c r="DM271" s="42">
        <f t="shared" si="342"/>
        <v>0</v>
      </c>
      <c r="DN271" s="42">
        <f t="shared" si="342"/>
        <v>0</v>
      </c>
      <c r="DO271" s="42">
        <f t="shared" si="342"/>
        <v>0</v>
      </c>
      <c r="DP271" s="42">
        <f t="shared" si="342"/>
        <v>0</v>
      </c>
      <c r="DQ271" s="42">
        <f t="shared" si="342"/>
        <v>7.7499999999999997E-4</v>
      </c>
      <c r="DR271" s="42">
        <f t="shared" si="342"/>
        <v>0</v>
      </c>
      <c r="DS271" s="42">
        <f t="shared" si="342"/>
        <v>0</v>
      </c>
      <c r="DT271" s="42">
        <f t="shared" si="342"/>
        <v>0</v>
      </c>
      <c r="DU271" s="42">
        <f t="shared" si="342"/>
        <v>0</v>
      </c>
      <c r="DV271" s="42">
        <f t="shared" si="342"/>
        <v>0</v>
      </c>
      <c r="DW271" s="42">
        <f t="shared" si="342"/>
        <v>0</v>
      </c>
      <c r="DX271" s="42">
        <f t="shared" si="342"/>
        <v>0</v>
      </c>
      <c r="DY271" s="42">
        <f t="shared" si="342"/>
        <v>0</v>
      </c>
      <c r="DZ271" s="42">
        <f t="shared" si="342"/>
        <v>0</v>
      </c>
      <c r="EA271" s="42">
        <f t="shared" ref="EA271:FX271" si="343">IF(EA258&gt;0,EA270,EA267)</f>
        <v>7.8299999999999995E-4</v>
      </c>
      <c r="EB271" s="42">
        <f t="shared" si="343"/>
        <v>0</v>
      </c>
      <c r="EC271" s="42">
        <f t="shared" si="343"/>
        <v>0</v>
      </c>
      <c r="ED271" s="42">
        <f t="shared" si="343"/>
        <v>1.6100000000000001E-4</v>
      </c>
      <c r="EE271" s="42">
        <f t="shared" si="343"/>
        <v>0</v>
      </c>
      <c r="EF271" s="42">
        <f t="shared" si="343"/>
        <v>0</v>
      </c>
      <c r="EG271" s="42">
        <f t="shared" si="343"/>
        <v>0</v>
      </c>
      <c r="EH271" s="42">
        <f t="shared" si="343"/>
        <v>0</v>
      </c>
      <c r="EI271" s="42">
        <f t="shared" si="343"/>
        <v>0</v>
      </c>
      <c r="EJ271" s="42">
        <f t="shared" si="343"/>
        <v>0</v>
      </c>
      <c r="EK271" s="42">
        <f t="shared" si="343"/>
        <v>0</v>
      </c>
      <c r="EL271" s="42">
        <f t="shared" si="343"/>
        <v>0</v>
      </c>
      <c r="EM271" s="42">
        <f t="shared" si="343"/>
        <v>0</v>
      </c>
      <c r="EN271" s="42">
        <f t="shared" si="343"/>
        <v>0</v>
      </c>
      <c r="EO271" s="42">
        <f t="shared" si="343"/>
        <v>0</v>
      </c>
      <c r="EP271" s="42">
        <f t="shared" si="343"/>
        <v>0</v>
      </c>
      <c r="EQ271" s="42">
        <f t="shared" si="343"/>
        <v>0</v>
      </c>
      <c r="ER271" s="42">
        <f t="shared" si="343"/>
        <v>0</v>
      </c>
      <c r="ES271" s="42">
        <f t="shared" si="343"/>
        <v>0</v>
      </c>
      <c r="ET271" s="42">
        <f t="shared" si="343"/>
        <v>0</v>
      </c>
      <c r="EU271" s="42">
        <f t="shared" si="343"/>
        <v>0</v>
      </c>
      <c r="EV271" s="42">
        <f t="shared" si="343"/>
        <v>0</v>
      </c>
      <c r="EW271" s="42">
        <f t="shared" si="343"/>
        <v>0</v>
      </c>
      <c r="EX271" s="42">
        <f t="shared" si="343"/>
        <v>0</v>
      </c>
      <c r="EY271" s="42">
        <f t="shared" si="343"/>
        <v>0</v>
      </c>
      <c r="EZ271" s="42">
        <f t="shared" si="343"/>
        <v>0</v>
      </c>
      <c r="FA271" s="42">
        <f t="shared" si="343"/>
        <v>2.23E-4</v>
      </c>
      <c r="FB271" s="42">
        <f t="shared" si="343"/>
        <v>5.5800000000000001E-4</v>
      </c>
      <c r="FC271" s="42">
        <f t="shared" si="343"/>
        <v>0</v>
      </c>
      <c r="FD271" s="42">
        <f t="shared" si="343"/>
        <v>0</v>
      </c>
      <c r="FE271" s="42">
        <f t="shared" si="343"/>
        <v>0</v>
      </c>
      <c r="FF271" s="42">
        <f t="shared" si="343"/>
        <v>0</v>
      </c>
      <c r="FG271" s="42">
        <f t="shared" si="343"/>
        <v>0</v>
      </c>
      <c r="FH271" s="42">
        <f t="shared" si="343"/>
        <v>0</v>
      </c>
      <c r="FI271" s="42">
        <f t="shared" si="343"/>
        <v>0</v>
      </c>
      <c r="FJ271" s="42">
        <f t="shared" si="343"/>
        <v>0</v>
      </c>
      <c r="FK271" s="42">
        <f t="shared" si="343"/>
        <v>0</v>
      </c>
      <c r="FL271" s="42">
        <f t="shared" si="343"/>
        <v>0</v>
      </c>
      <c r="FM271" s="42">
        <f t="shared" si="343"/>
        <v>0</v>
      </c>
      <c r="FN271" s="42">
        <f t="shared" si="343"/>
        <v>0</v>
      </c>
      <c r="FO271" s="42">
        <f t="shared" si="343"/>
        <v>2.1000000000000001E-4</v>
      </c>
      <c r="FP271" s="42">
        <f t="shared" si="343"/>
        <v>0</v>
      </c>
      <c r="FQ271" s="42">
        <f t="shared" si="343"/>
        <v>9.7E-5</v>
      </c>
      <c r="FR271" s="42">
        <f t="shared" si="343"/>
        <v>1.7100000000000001E-4</v>
      </c>
      <c r="FS271" s="42">
        <f t="shared" si="343"/>
        <v>0</v>
      </c>
      <c r="FT271" s="42">
        <f t="shared" si="343"/>
        <v>1.5699999999999999E-4</v>
      </c>
      <c r="FU271" s="42">
        <f t="shared" si="343"/>
        <v>0</v>
      </c>
      <c r="FV271" s="42">
        <f t="shared" si="343"/>
        <v>0</v>
      </c>
      <c r="FW271" s="42">
        <f t="shared" si="343"/>
        <v>0</v>
      </c>
      <c r="FX271" s="42">
        <f t="shared" si="343"/>
        <v>0</v>
      </c>
      <c r="FY271" s="42"/>
      <c r="FZ271" s="42">
        <f>SUM(C271:FX271)</f>
        <v>6.2160000000000002E-3</v>
      </c>
      <c r="GA271" s="7"/>
      <c r="GB271" s="42"/>
      <c r="GC271" s="42"/>
      <c r="GD271" s="42"/>
      <c r="GE271" s="42"/>
      <c r="GF271" s="42"/>
      <c r="GG271" s="7"/>
      <c r="GH271" s="7"/>
      <c r="GI271" s="7"/>
      <c r="GJ271" s="7"/>
      <c r="GK271" s="7"/>
      <c r="GL271" s="7"/>
      <c r="GM271" s="7"/>
    </row>
    <row r="272" spans="1:195" x14ac:dyDescent="0.35">
      <c r="A272" s="7"/>
      <c r="B272" s="7" t="s">
        <v>830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42"/>
      <c r="FZ272" s="42" t="s">
        <v>2</v>
      </c>
      <c r="GA272" s="7"/>
      <c r="GB272" s="42"/>
      <c r="GC272" s="7"/>
      <c r="GD272" s="42"/>
      <c r="GE272" s="42"/>
      <c r="GF272" s="42"/>
      <c r="GG272" s="7"/>
      <c r="GH272" s="7"/>
      <c r="GI272" s="7"/>
      <c r="GJ272" s="7"/>
      <c r="GK272" s="7"/>
      <c r="GL272" s="7"/>
      <c r="GM272" s="7"/>
    </row>
    <row r="273" spans="1:195" x14ac:dyDescent="0.35">
      <c r="A273" s="6"/>
      <c r="B273" s="7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  <c r="AK273" s="62"/>
      <c r="AL273" s="62"/>
      <c r="AM273" s="62"/>
      <c r="AN273" s="62"/>
      <c r="AO273" s="62"/>
      <c r="AP273" s="62"/>
      <c r="AQ273" s="62"/>
      <c r="AR273" s="62"/>
      <c r="AS273" s="62"/>
      <c r="AT273" s="62"/>
      <c r="AU273" s="62"/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  <c r="BI273" s="62"/>
      <c r="BJ273" s="62"/>
      <c r="BK273" s="62"/>
      <c r="BL273" s="62"/>
      <c r="BM273" s="62"/>
      <c r="BN273" s="62"/>
      <c r="BO273" s="62"/>
      <c r="BP273" s="62"/>
      <c r="BQ273" s="62"/>
      <c r="BR273" s="62"/>
      <c r="BS273" s="62"/>
      <c r="BT273" s="62"/>
      <c r="BU273" s="62"/>
      <c r="BV273" s="62"/>
      <c r="BW273" s="62"/>
      <c r="BX273" s="62"/>
      <c r="BY273" s="62"/>
      <c r="BZ273" s="62"/>
      <c r="CA273" s="62"/>
      <c r="CB273" s="62"/>
      <c r="CC273" s="62"/>
      <c r="CD273" s="62"/>
      <c r="CE273" s="62"/>
      <c r="CF273" s="62"/>
      <c r="CG273" s="62"/>
      <c r="CH273" s="62"/>
      <c r="CI273" s="62"/>
      <c r="CJ273" s="62"/>
      <c r="CK273" s="62"/>
      <c r="CL273" s="62"/>
      <c r="CM273" s="62"/>
      <c r="CN273" s="62"/>
      <c r="CO273" s="62"/>
      <c r="CP273" s="62"/>
      <c r="CQ273" s="62"/>
      <c r="CR273" s="62"/>
      <c r="CS273" s="62"/>
      <c r="CT273" s="62"/>
      <c r="CU273" s="62"/>
      <c r="CV273" s="62"/>
      <c r="CW273" s="62"/>
      <c r="CX273" s="62"/>
      <c r="CY273" s="62"/>
      <c r="CZ273" s="62"/>
      <c r="DA273" s="62"/>
      <c r="DB273" s="62"/>
      <c r="DC273" s="62"/>
      <c r="DD273" s="62"/>
      <c r="DE273" s="62"/>
      <c r="DF273" s="62"/>
      <c r="DG273" s="62"/>
      <c r="DH273" s="62"/>
      <c r="DI273" s="62"/>
      <c r="DJ273" s="62"/>
      <c r="DK273" s="62"/>
      <c r="DL273" s="62"/>
      <c r="DM273" s="62"/>
      <c r="DN273" s="62"/>
      <c r="DO273" s="62"/>
      <c r="DP273" s="62"/>
      <c r="DQ273" s="62"/>
      <c r="DR273" s="62"/>
      <c r="DS273" s="62"/>
      <c r="DT273" s="62"/>
      <c r="DU273" s="62"/>
      <c r="DV273" s="62"/>
      <c r="DW273" s="62"/>
      <c r="DX273" s="62"/>
      <c r="DY273" s="62"/>
      <c r="DZ273" s="62"/>
      <c r="EA273" s="62"/>
      <c r="EB273" s="62"/>
      <c r="EC273" s="62"/>
      <c r="ED273" s="62"/>
      <c r="EE273" s="62"/>
      <c r="EF273" s="62"/>
      <c r="EG273" s="62"/>
      <c r="EH273" s="62"/>
      <c r="EI273" s="62"/>
      <c r="EJ273" s="62"/>
      <c r="EK273" s="62"/>
      <c r="EL273" s="62"/>
      <c r="EM273" s="62"/>
      <c r="EN273" s="62"/>
      <c r="EO273" s="62"/>
      <c r="EP273" s="62"/>
      <c r="EQ273" s="62"/>
      <c r="ER273" s="62"/>
      <c r="ES273" s="62"/>
      <c r="ET273" s="62"/>
      <c r="EU273" s="62"/>
      <c r="EV273" s="62"/>
      <c r="EW273" s="62"/>
      <c r="EX273" s="62"/>
      <c r="EY273" s="62"/>
      <c r="EZ273" s="62"/>
      <c r="FA273" s="62"/>
      <c r="FB273" s="62"/>
      <c r="FC273" s="62"/>
      <c r="FD273" s="62"/>
      <c r="FE273" s="62"/>
      <c r="FF273" s="62"/>
      <c r="FG273" s="62"/>
      <c r="FH273" s="62"/>
      <c r="FI273" s="62"/>
      <c r="FJ273" s="62"/>
      <c r="FK273" s="62"/>
      <c r="FL273" s="62"/>
      <c r="FM273" s="62"/>
      <c r="FN273" s="62"/>
      <c r="FO273" s="62"/>
      <c r="FP273" s="62"/>
      <c r="FQ273" s="62"/>
      <c r="FR273" s="100"/>
      <c r="FS273" s="62"/>
      <c r="FT273" s="62"/>
      <c r="FU273" s="62"/>
      <c r="FV273" s="62"/>
      <c r="FW273" s="62"/>
      <c r="FX273" s="62"/>
      <c r="FY273" s="42"/>
      <c r="FZ273" s="42"/>
      <c r="GA273" s="7"/>
      <c r="GB273" s="7"/>
      <c r="GC273" s="7"/>
      <c r="GD273" s="7"/>
      <c r="GE273" s="7"/>
      <c r="GF273" s="42"/>
      <c r="GG273" s="7"/>
      <c r="GH273" s="7"/>
      <c r="GI273" s="7"/>
      <c r="GJ273" s="7"/>
      <c r="GK273" s="7"/>
      <c r="GL273" s="7"/>
      <c r="GM273" s="7"/>
    </row>
    <row r="274" spans="1:195" x14ac:dyDescent="0.35">
      <c r="A274" s="6" t="s">
        <v>594</v>
      </c>
      <c r="B274" s="43" t="s">
        <v>831</v>
      </c>
      <c r="C274" s="100"/>
      <c r="D274" s="100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100"/>
      <c r="AV274" s="100"/>
      <c r="AW274" s="100"/>
      <c r="AX274" s="100"/>
      <c r="AY274" s="100"/>
      <c r="AZ274" s="100"/>
      <c r="BA274" s="100"/>
      <c r="BB274" s="100"/>
      <c r="BC274" s="100"/>
      <c r="BD274" s="100"/>
      <c r="BE274" s="100"/>
      <c r="BF274" s="100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100"/>
      <c r="BS274" s="100"/>
      <c r="BT274" s="100"/>
      <c r="BU274" s="100"/>
      <c r="BV274" s="100"/>
      <c r="BW274" s="100"/>
      <c r="BX274" s="100"/>
      <c r="BY274" s="100"/>
      <c r="BZ274" s="100"/>
      <c r="CA274" s="100"/>
      <c r="CB274" s="100"/>
      <c r="CC274" s="100"/>
      <c r="CD274" s="100"/>
      <c r="CE274" s="100"/>
      <c r="CF274" s="100"/>
      <c r="CG274" s="100"/>
      <c r="CH274" s="100"/>
      <c r="CI274" s="100"/>
      <c r="CJ274" s="100"/>
      <c r="CK274" s="100"/>
      <c r="CL274" s="100"/>
      <c r="CM274" s="100"/>
      <c r="CN274" s="100"/>
      <c r="CO274" s="100"/>
      <c r="CP274" s="100"/>
      <c r="CQ274" s="100"/>
      <c r="CR274" s="100"/>
      <c r="CS274" s="100"/>
      <c r="CT274" s="100"/>
      <c r="CU274" s="100"/>
      <c r="CV274" s="100"/>
      <c r="CW274" s="100"/>
      <c r="CX274" s="100"/>
      <c r="CY274" s="100"/>
      <c r="CZ274" s="100"/>
      <c r="DA274" s="100"/>
      <c r="DB274" s="100"/>
      <c r="DC274" s="100"/>
      <c r="DD274" s="100"/>
      <c r="DE274" s="100"/>
      <c r="DF274" s="100"/>
      <c r="DG274" s="100"/>
      <c r="DH274" s="100"/>
      <c r="DI274" s="100"/>
      <c r="DJ274" s="100"/>
      <c r="DK274" s="100"/>
      <c r="DL274" s="100"/>
      <c r="DM274" s="100"/>
      <c r="DN274" s="100"/>
      <c r="DO274" s="100"/>
      <c r="DP274" s="100"/>
      <c r="DQ274" s="100"/>
      <c r="DR274" s="100"/>
      <c r="DS274" s="100"/>
      <c r="DT274" s="100"/>
      <c r="DU274" s="100"/>
      <c r="DV274" s="100"/>
      <c r="DW274" s="100"/>
      <c r="DX274" s="100"/>
      <c r="DY274" s="100"/>
      <c r="DZ274" s="100"/>
      <c r="EA274" s="100"/>
      <c r="EB274" s="100"/>
      <c r="EC274" s="100"/>
      <c r="ED274" s="100"/>
      <c r="EE274" s="100"/>
      <c r="EF274" s="100"/>
      <c r="EG274" s="100"/>
      <c r="EH274" s="100"/>
      <c r="EI274" s="100"/>
      <c r="EJ274" s="100"/>
      <c r="EK274" s="100"/>
      <c r="EL274" s="100"/>
      <c r="EM274" s="100"/>
      <c r="EN274" s="100"/>
      <c r="EO274" s="100"/>
      <c r="EP274" s="100"/>
      <c r="EQ274" s="100"/>
      <c r="ER274" s="100"/>
      <c r="ES274" s="100"/>
      <c r="ET274" s="100"/>
      <c r="EU274" s="100"/>
      <c r="EV274" s="100"/>
      <c r="EW274" s="100"/>
      <c r="EX274" s="100"/>
      <c r="EY274" s="100"/>
      <c r="EZ274" s="100"/>
      <c r="FA274" s="100"/>
      <c r="FB274" s="100"/>
      <c r="FC274" s="100"/>
      <c r="FD274" s="100"/>
      <c r="FE274" s="100"/>
      <c r="FF274" s="100"/>
      <c r="FG274" s="100"/>
      <c r="FH274" s="100"/>
      <c r="FI274" s="100"/>
      <c r="FJ274" s="100"/>
      <c r="FK274" s="100"/>
      <c r="FL274" s="100"/>
      <c r="FM274" s="100"/>
      <c r="FN274" s="100"/>
      <c r="FO274" s="100"/>
      <c r="FP274" s="100"/>
      <c r="FQ274" s="100"/>
      <c r="FR274" s="100"/>
      <c r="FS274" s="100"/>
      <c r="FT274" s="100"/>
      <c r="FU274" s="100"/>
      <c r="FV274" s="100"/>
      <c r="FW274" s="100"/>
      <c r="FX274" s="100"/>
      <c r="FY274" s="7"/>
      <c r="GB274" s="7"/>
      <c r="GC274" s="7"/>
      <c r="GD274" s="7"/>
      <c r="GE274" s="7"/>
      <c r="GF274" s="7"/>
      <c r="GG274" s="7"/>
      <c r="GH274" s="7"/>
      <c r="GI274" s="7"/>
      <c r="GJ274" s="7"/>
      <c r="GK274" s="7"/>
      <c r="GL274" s="7"/>
      <c r="GM274" s="7"/>
    </row>
    <row r="275" spans="1:195" x14ac:dyDescent="0.35">
      <c r="A275" s="6" t="s">
        <v>832</v>
      </c>
      <c r="B275" s="7" t="s">
        <v>833</v>
      </c>
      <c r="C275" s="7">
        <f>C245</f>
        <v>78224503.629999995</v>
      </c>
      <c r="D275" s="7">
        <f t="shared" ref="D275:BO275" si="344">D245</f>
        <v>441470521.57999998</v>
      </c>
      <c r="E275" s="7">
        <f t="shared" si="344"/>
        <v>72757110.709999993</v>
      </c>
      <c r="F275" s="7">
        <f t="shared" si="344"/>
        <v>262914388.75999999</v>
      </c>
      <c r="G275" s="7">
        <f t="shared" si="344"/>
        <v>17994612.98</v>
      </c>
      <c r="H275" s="7">
        <f t="shared" si="344"/>
        <v>13083631.59</v>
      </c>
      <c r="I275" s="7">
        <f t="shared" si="344"/>
        <v>99047606.939999998</v>
      </c>
      <c r="J275" s="7">
        <f t="shared" si="344"/>
        <v>23646688.870000001</v>
      </c>
      <c r="K275" s="7">
        <f t="shared" si="344"/>
        <v>4249030.7699999996</v>
      </c>
      <c r="L275" s="7">
        <f t="shared" si="344"/>
        <v>26177048.280000001</v>
      </c>
      <c r="M275" s="7">
        <f t="shared" si="344"/>
        <v>13487551.43</v>
      </c>
      <c r="N275" s="7">
        <f t="shared" si="344"/>
        <v>580935484.51999998</v>
      </c>
      <c r="O275" s="7">
        <f t="shared" si="344"/>
        <v>143477593.81999999</v>
      </c>
      <c r="P275" s="7">
        <f t="shared" si="344"/>
        <v>5323465.26</v>
      </c>
      <c r="Q275" s="7">
        <f t="shared" si="344"/>
        <v>467870039.30000001</v>
      </c>
      <c r="R275" s="7">
        <f t="shared" si="344"/>
        <v>66886792.979999997</v>
      </c>
      <c r="S275" s="7">
        <f t="shared" si="344"/>
        <v>18639281.030000001</v>
      </c>
      <c r="T275" s="7">
        <f t="shared" si="344"/>
        <v>3180571.47</v>
      </c>
      <c r="U275" s="7">
        <f t="shared" si="344"/>
        <v>1210359.06</v>
      </c>
      <c r="V275" s="7">
        <f t="shared" si="344"/>
        <v>4111253.61</v>
      </c>
      <c r="W275" s="7">
        <f t="shared" si="344"/>
        <v>3589031.04</v>
      </c>
      <c r="X275" s="7">
        <f t="shared" si="344"/>
        <v>1119109.24</v>
      </c>
      <c r="Y275" s="7">
        <f t="shared" si="344"/>
        <v>11051532.24</v>
      </c>
      <c r="Z275" s="7">
        <f t="shared" si="344"/>
        <v>3704039.66</v>
      </c>
      <c r="AA275" s="7">
        <f t="shared" si="344"/>
        <v>343861569.27999997</v>
      </c>
      <c r="AB275" s="7">
        <f t="shared" si="344"/>
        <v>307259743.58999997</v>
      </c>
      <c r="AC275" s="7">
        <f t="shared" si="344"/>
        <v>10840917.699999999</v>
      </c>
      <c r="AD275" s="7">
        <f t="shared" si="344"/>
        <v>15651332.27</v>
      </c>
      <c r="AE275" s="7">
        <f t="shared" si="344"/>
        <v>2002521.44</v>
      </c>
      <c r="AF275" s="7">
        <f t="shared" si="344"/>
        <v>3317701.57</v>
      </c>
      <c r="AG275" s="7">
        <f t="shared" si="344"/>
        <v>7675370.4800000004</v>
      </c>
      <c r="AH275" s="7">
        <f t="shared" si="344"/>
        <v>11215024.539999999</v>
      </c>
      <c r="AI275" s="7">
        <f t="shared" si="344"/>
        <v>5315984.83</v>
      </c>
      <c r="AJ275" s="7">
        <f t="shared" si="344"/>
        <v>3321162.94</v>
      </c>
      <c r="AK275" s="7">
        <f t="shared" si="344"/>
        <v>3337264.26</v>
      </c>
      <c r="AL275" s="7">
        <f t="shared" si="344"/>
        <v>4398791.17</v>
      </c>
      <c r="AM275" s="7">
        <f t="shared" si="344"/>
        <v>5147904.09</v>
      </c>
      <c r="AN275" s="7">
        <f t="shared" si="344"/>
        <v>4702440.05</v>
      </c>
      <c r="AO275" s="7">
        <f t="shared" si="344"/>
        <v>48410200.450000003</v>
      </c>
      <c r="AP275" s="7">
        <f t="shared" si="344"/>
        <v>983855382.49000001</v>
      </c>
      <c r="AQ275" s="7">
        <f t="shared" si="344"/>
        <v>4139800.83</v>
      </c>
      <c r="AR275" s="7">
        <f t="shared" si="344"/>
        <v>688268877.49000001</v>
      </c>
      <c r="AS275" s="7">
        <f t="shared" si="344"/>
        <v>78746064.569999993</v>
      </c>
      <c r="AT275" s="7">
        <f t="shared" si="344"/>
        <v>29527491.399999999</v>
      </c>
      <c r="AU275" s="7">
        <f t="shared" si="344"/>
        <v>4796748.93</v>
      </c>
      <c r="AV275" s="7">
        <f t="shared" si="344"/>
        <v>4855763.05</v>
      </c>
      <c r="AW275" s="7">
        <f t="shared" si="344"/>
        <v>4296219.3600000003</v>
      </c>
      <c r="AX275" s="7">
        <f t="shared" si="344"/>
        <v>1597596.48</v>
      </c>
      <c r="AY275" s="7">
        <f t="shared" si="344"/>
        <v>5861442</v>
      </c>
      <c r="AZ275" s="7">
        <f t="shared" si="344"/>
        <v>142156367.77000001</v>
      </c>
      <c r="BA275" s="7">
        <f t="shared" si="344"/>
        <v>99159671.230000004</v>
      </c>
      <c r="BB275" s="7">
        <f t="shared" si="344"/>
        <v>82441914.719999999</v>
      </c>
      <c r="BC275" s="7">
        <f t="shared" si="344"/>
        <v>290277750.54000002</v>
      </c>
      <c r="BD275" s="7">
        <f t="shared" si="344"/>
        <v>39213112</v>
      </c>
      <c r="BE275" s="7">
        <f t="shared" si="344"/>
        <v>14653499.359999999</v>
      </c>
      <c r="BF275" s="7">
        <f t="shared" si="344"/>
        <v>276247640.07999998</v>
      </c>
      <c r="BG275" s="7">
        <f t="shared" si="344"/>
        <v>11148030.289999999</v>
      </c>
      <c r="BH275" s="7">
        <f t="shared" si="344"/>
        <v>7392168.54</v>
      </c>
      <c r="BI275" s="7">
        <f t="shared" si="344"/>
        <v>4413156.0999999996</v>
      </c>
      <c r="BJ275" s="7">
        <f t="shared" si="344"/>
        <v>67989456.120000005</v>
      </c>
      <c r="BK275" s="7">
        <f t="shared" si="344"/>
        <v>337261596.94</v>
      </c>
      <c r="BL275" s="7">
        <f t="shared" si="344"/>
        <v>2137957.75</v>
      </c>
      <c r="BM275" s="7">
        <f t="shared" si="344"/>
        <v>5738052.3499999996</v>
      </c>
      <c r="BN275" s="7">
        <f t="shared" si="344"/>
        <v>34810530.009999998</v>
      </c>
      <c r="BO275" s="7">
        <f t="shared" si="344"/>
        <v>14500008.41</v>
      </c>
      <c r="BP275" s="7">
        <f t="shared" ref="BP275:EA275" si="345">BP245</f>
        <v>3324608.32</v>
      </c>
      <c r="BQ275" s="7">
        <f t="shared" si="345"/>
        <v>71629211.909999996</v>
      </c>
      <c r="BR275" s="7">
        <f t="shared" si="345"/>
        <v>49101998.600000001</v>
      </c>
      <c r="BS275" s="7">
        <f t="shared" si="345"/>
        <v>13920377.970000001</v>
      </c>
      <c r="BT275" s="7">
        <f t="shared" si="345"/>
        <v>5587631.6900000004</v>
      </c>
      <c r="BU275" s="7">
        <f t="shared" si="345"/>
        <v>5849818.0499999998</v>
      </c>
      <c r="BV275" s="7">
        <f t="shared" si="345"/>
        <v>14122440.060000001</v>
      </c>
      <c r="BW275" s="7">
        <f t="shared" si="345"/>
        <v>22501707.109999999</v>
      </c>
      <c r="BX275" s="7">
        <f t="shared" si="345"/>
        <v>1693810.78</v>
      </c>
      <c r="BY275" s="7">
        <f t="shared" si="345"/>
        <v>5681028.0700000003</v>
      </c>
      <c r="BZ275" s="7">
        <f t="shared" si="345"/>
        <v>3570222.23</v>
      </c>
      <c r="CA275" s="7">
        <f t="shared" si="345"/>
        <v>3055462.16</v>
      </c>
      <c r="CB275" s="7">
        <f t="shared" si="345"/>
        <v>825888677.15999997</v>
      </c>
      <c r="CC275" s="7">
        <f t="shared" si="345"/>
        <v>3403040.55</v>
      </c>
      <c r="CD275" s="7">
        <f t="shared" si="345"/>
        <v>3375014.13</v>
      </c>
      <c r="CE275" s="7">
        <f t="shared" si="345"/>
        <v>2931667.9</v>
      </c>
      <c r="CF275" s="7">
        <f t="shared" si="345"/>
        <v>2237551.13</v>
      </c>
      <c r="CG275" s="7">
        <f t="shared" si="345"/>
        <v>3560352.66</v>
      </c>
      <c r="CH275" s="7">
        <f t="shared" si="345"/>
        <v>2210973.67</v>
      </c>
      <c r="CI275" s="7">
        <f t="shared" si="345"/>
        <v>8266047.3399999999</v>
      </c>
      <c r="CJ275" s="7">
        <f t="shared" si="345"/>
        <v>10924683.199999999</v>
      </c>
      <c r="CK275" s="7">
        <f t="shared" si="345"/>
        <v>63484241.789999999</v>
      </c>
      <c r="CL275" s="7">
        <f t="shared" si="345"/>
        <v>15214039.17</v>
      </c>
      <c r="CM275" s="7">
        <f t="shared" si="345"/>
        <v>9371670.8399999999</v>
      </c>
      <c r="CN275" s="7">
        <f t="shared" si="345"/>
        <v>351067571.12</v>
      </c>
      <c r="CO275" s="7">
        <f t="shared" si="345"/>
        <v>156823040.44</v>
      </c>
      <c r="CP275" s="7">
        <f t="shared" si="345"/>
        <v>11896320.029999999</v>
      </c>
      <c r="CQ275" s="7">
        <f t="shared" si="345"/>
        <v>9965645.2300000004</v>
      </c>
      <c r="CR275" s="7">
        <f t="shared" si="345"/>
        <v>3946928.05</v>
      </c>
      <c r="CS275" s="7">
        <f t="shared" si="345"/>
        <v>4452342.58</v>
      </c>
      <c r="CT275" s="7">
        <f t="shared" si="345"/>
        <v>2241807.96</v>
      </c>
      <c r="CU275" s="7">
        <f t="shared" si="345"/>
        <v>4497037.74</v>
      </c>
      <c r="CV275" s="7">
        <f t="shared" si="345"/>
        <v>1048275.01</v>
      </c>
      <c r="CW275" s="7">
        <f t="shared" si="345"/>
        <v>3684630.47</v>
      </c>
      <c r="CX275" s="7">
        <f t="shared" si="345"/>
        <v>5814040.9699999997</v>
      </c>
      <c r="CY275" s="7">
        <f t="shared" si="345"/>
        <v>1139684.8999999999</v>
      </c>
      <c r="CZ275" s="7">
        <f t="shared" si="345"/>
        <v>20729617.379999999</v>
      </c>
      <c r="DA275" s="7">
        <f t="shared" si="345"/>
        <v>3512368.75</v>
      </c>
      <c r="DB275" s="7">
        <f t="shared" si="345"/>
        <v>4688925.26</v>
      </c>
      <c r="DC275" s="7">
        <f t="shared" si="345"/>
        <v>3362885.21</v>
      </c>
      <c r="DD275" s="7">
        <f t="shared" si="345"/>
        <v>3169526.74</v>
      </c>
      <c r="DE275" s="7">
        <f t="shared" si="345"/>
        <v>4477913.34</v>
      </c>
      <c r="DF275" s="7">
        <f t="shared" si="345"/>
        <v>227240437.63999999</v>
      </c>
      <c r="DG275" s="7">
        <f t="shared" si="345"/>
        <v>2323573.89</v>
      </c>
      <c r="DH275" s="7">
        <f t="shared" si="345"/>
        <v>20556024.73</v>
      </c>
      <c r="DI275" s="7">
        <f t="shared" si="345"/>
        <v>27249968.359999999</v>
      </c>
      <c r="DJ275" s="7">
        <f t="shared" si="345"/>
        <v>7842824.6299999999</v>
      </c>
      <c r="DK275" s="7">
        <f t="shared" si="345"/>
        <v>6292506.5700000003</v>
      </c>
      <c r="DL275" s="7">
        <f t="shared" si="345"/>
        <v>65067754.960000001</v>
      </c>
      <c r="DM275" s="7">
        <f t="shared" si="345"/>
        <v>4216866.99</v>
      </c>
      <c r="DN275" s="7">
        <f t="shared" si="345"/>
        <v>15808341.449999999</v>
      </c>
      <c r="DO275" s="7">
        <f t="shared" si="345"/>
        <v>37186771.049999997</v>
      </c>
      <c r="DP275" s="7">
        <f t="shared" si="345"/>
        <v>3720871.08</v>
      </c>
      <c r="DQ275" s="7">
        <f t="shared" si="345"/>
        <v>9902761.9199999999</v>
      </c>
      <c r="DR275" s="7">
        <f t="shared" si="345"/>
        <v>16016902.73</v>
      </c>
      <c r="DS275" s="7">
        <f t="shared" si="345"/>
        <v>8186166.7999999998</v>
      </c>
      <c r="DT275" s="7">
        <f t="shared" si="345"/>
        <v>3505217.69</v>
      </c>
      <c r="DU275" s="7">
        <f t="shared" si="345"/>
        <v>5081016.83</v>
      </c>
      <c r="DV275" s="7">
        <f t="shared" si="345"/>
        <v>3777749.31</v>
      </c>
      <c r="DW275" s="7">
        <f t="shared" si="345"/>
        <v>4603172.4800000004</v>
      </c>
      <c r="DX275" s="7">
        <f t="shared" si="345"/>
        <v>3566804.21</v>
      </c>
      <c r="DY275" s="7">
        <f t="shared" si="345"/>
        <v>4938118.93</v>
      </c>
      <c r="DZ275" s="7">
        <f t="shared" si="345"/>
        <v>9005197.3300000001</v>
      </c>
      <c r="EA275" s="7">
        <f t="shared" si="345"/>
        <v>6846652.5</v>
      </c>
      <c r="EB275" s="7">
        <f t="shared" ref="EB275:FX275" si="346">EB245</f>
        <v>7069160.1299999999</v>
      </c>
      <c r="EC275" s="7">
        <f t="shared" si="346"/>
        <v>4198394.21</v>
      </c>
      <c r="ED275" s="7">
        <f t="shared" si="346"/>
        <v>22844077.91</v>
      </c>
      <c r="EE275" s="7">
        <f t="shared" si="346"/>
        <v>3488701.8</v>
      </c>
      <c r="EF275" s="7">
        <f t="shared" si="346"/>
        <v>16391976.949999999</v>
      </c>
      <c r="EG275" s="7">
        <f t="shared" si="346"/>
        <v>3933008.74</v>
      </c>
      <c r="EH275" s="7">
        <f t="shared" si="346"/>
        <v>3939833.04</v>
      </c>
      <c r="EI275" s="7">
        <f t="shared" si="346"/>
        <v>164489851.91</v>
      </c>
      <c r="EJ275" s="7">
        <f t="shared" si="346"/>
        <v>110802205.59999999</v>
      </c>
      <c r="EK275" s="7">
        <f t="shared" si="346"/>
        <v>8030814.5199999996</v>
      </c>
      <c r="EL275" s="7">
        <f t="shared" si="346"/>
        <v>5749905.0700000003</v>
      </c>
      <c r="EM275" s="7">
        <f t="shared" si="346"/>
        <v>5249492.1399999997</v>
      </c>
      <c r="EN275" s="7">
        <f t="shared" si="346"/>
        <v>11489817.02</v>
      </c>
      <c r="EO275" s="7">
        <f t="shared" si="346"/>
        <v>4572900.6500000004</v>
      </c>
      <c r="EP275" s="7">
        <f t="shared" si="346"/>
        <v>5800985.3899999997</v>
      </c>
      <c r="EQ275" s="7">
        <f t="shared" si="346"/>
        <v>30050567.469999999</v>
      </c>
      <c r="ER275" s="7">
        <f t="shared" si="346"/>
        <v>4932698.54</v>
      </c>
      <c r="ES275" s="7">
        <f t="shared" si="346"/>
        <v>3408977.85</v>
      </c>
      <c r="ET275" s="7">
        <f t="shared" si="346"/>
        <v>3995070.51</v>
      </c>
      <c r="EU275" s="7">
        <f t="shared" si="346"/>
        <v>7480736.6699999999</v>
      </c>
      <c r="EV275" s="7">
        <f t="shared" si="346"/>
        <v>1830260.88</v>
      </c>
      <c r="EW275" s="7">
        <f t="shared" si="346"/>
        <v>12809338.689999999</v>
      </c>
      <c r="EX275" s="7">
        <f t="shared" si="346"/>
        <v>3523072.51</v>
      </c>
      <c r="EY275" s="7">
        <f t="shared" si="346"/>
        <v>8631182.8699999992</v>
      </c>
      <c r="EZ275" s="7">
        <f t="shared" si="346"/>
        <v>2651725.0699999998</v>
      </c>
      <c r="FA275" s="7">
        <f t="shared" si="346"/>
        <v>41444895.049999997</v>
      </c>
      <c r="FB275" s="7">
        <f t="shared" si="346"/>
        <v>4592658.74</v>
      </c>
      <c r="FC275" s="7">
        <f t="shared" si="346"/>
        <v>21734500.02</v>
      </c>
      <c r="FD275" s="7">
        <f t="shared" si="346"/>
        <v>5481644.5599999996</v>
      </c>
      <c r="FE275" s="7">
        <f t="shared" si="346"/>
        <v>1903245.54</v>
      </c>
      <c r="FF275" s="7">
        <f t="shared" si="346"/>
        <v>3639006.87</v>
      </c>
      <c r="FG275" s="7">
        <f t="shared" si="346"/>
        <v>2691667.9</v>
      </c>
      <c r="FH275" s="7">
        <f t="shared" si="346"/>
        <v>1587641.15</v>
      </c>
      <c r="FI275" s="7">
        <f t="shared" si="346"/>
        <v>19763981.190000001</v>
      </c>
      <c r="FJ275" s="7">
        <f t="shared" si="346"/>
        <v>22092773.859999999</v>
      </c>
      <c r="FK275" s="7">
        <f t="shared" si="346"/>
        <v>28740069.890000001</v>
      </c>
      <c r="FL275" s="7">
        <f t="shared" si="346"/>
        <v>89478989.599999994</v>
      </c>
      <c r="FM275" s="7">
        <f t="shared" si="346"/>
        <v>41921000.399999999</v>
      </c>
      <c r="FN275" s="7">
        <f t="shared" si="346"/>
        <v>254024736.38</v>
      </c>
      <c r="FO275" s="7">
        <f t="shared" si="346"/>
        <v>12720261.67</v>
      </c>
      <c r="FP275" s="7">
        <f t="shared" si="346"/>
        <v>26018394.789999999</v>
      </c>
      <c r="FQ275" s="7">
        <f t="shared" si="346"/>
        <v>11467258.84</v>
      </c>
      <c r="FR275" s="7">
        <f t="shared" si="346"/>
        <v>3284089.51</v>
      </c>
      <c r="FS275" s="7">
        <f t="shared" si="346"/>
        <v>3357705.04</v>
      </c>
      <c r="FT275" s="7">
        <f t="shared" si="346"/>
        <v>1430952.34</v>
      </c>
      <c r="FU275" s="7">
        <f t="shared" si="346"/>
        <v>10413261.060000001</v>
      </c>
      <c r="FV275" s="7">
        <f t="shared" si="346"/>
        <v>9533446.9100000001</v>
      </c>
      <c r="FW275" s="7">
        <f t="shared" si="346"/>
        <v>3207351.27</v>
      </c>
      <c r="FX275" s="7">
        <f t="shared" si="346"/>
        <v>1406941.06</v>
      </c>
      <c r="FY275" s="7"/>
      <c r="FZ275" s="101">
        <f>SUM(C275:FX275)</f>
        <v>9695757245.7699966</v>
      </c>
      <c r="GA275" s="102">
        <v>9695757245.7699966</v>
      </c>
      <c r="GB275" s="102">
        <f>FZ275-GA275</f>
        <v>0</v>
      </c>
      <c r="GC275" s="7">
        <f>GC276</f>
        <v>9781891544.9245853</v>
      </c>
      <c r="GD275" s="7">
        <f>GC275-FZ275</f>
        <v>86134299.154588699</v>
      </c>
      <c r="GE275" s="7"/>
      <c r="GF275" s="7"/>
      <c r="GG275" s="7"/>
      <c r="GH275" s="7"/>
      <c r="GI275" s="7"/>
      <c r="GJ275" s="7"/>
      <c r="GK275" s="7"/>
      <c r="GL275" s="7"/>
      <c r="GM275" s="7"/>
    </row>
    <row r="276" spans="1:195" x14ac:dyDescent="0.35">
      <c r="A276" s="6" t="s">
        <v>834</v>
      </c>
      <c r="B276" s="7" t="s">
        <v>835</v>
      </c>
      <c r="C276" s="7">
        <f t="shared" ref="C276:BN276" si="347">C259*C46-C283</f>
        <v>35253798.540554166</v>
      </c>
      <c r="D276" s="7">
        <f t="shared" si="347"/>
        <v>128229657.98821996</v>
      </c>
      <c r="E276" s="7">
        <f t="shared" si="347"/>
        <v>35963805.524029709</v>
      </c>
      <c r="F276" s="7">
        <f t="shared" si="347"/>
        <v>91861217.670198485</v>
      </c>
      <c r="G276" s="7">
        <f t="shared" si="347"/>
        <v>14041905.375152614</v>
      </c>
      <c r="H276" s="7">
        <f t="shared" si="347"/>
        <v>4010866.7744518542</v>
      </c>
      <c r="I276" s="7">
        <f t="shared" si="347"/>
        <v>33618950.421450086</v>
      </c>
      <c r="J276" s="7">
        <f t="shared" si="347"/>
        <v>5258155.7746904334</v>
      </c>
      <c r="K276" s="7">
        <f t="shared" si="347"/>
        <v>1373420.2249569031</v>
      </c>
      <c r="L276" s="7">
        <f t="shared" si="347"/>
        <v>23803341.999421168</v>
      </c>
      <c r="M276" s="7">
        <f t="shared" si="347"/>
        <v>8872055.0667070299</v>
      </c>
      <c r="N276" s="7">
        <f t="shared" si="347"/>
        <v>183177269.96864021</v>
      </c>
      <c r="O276" s="7">
        <f t="shared" si="347"/>
        <v>74099086.926608339</v>
      </c>
      <c r="P276" s="7">
        <f t="shared" si="347"/>
        <v>1557973.5128213479</v>
      </c>
      <c r="Q276" s="7">
        <f t="shared" si="347"/>
        <v>159254145.28772166</v>
      </c>
      <c r="R276" s="7">
        <f t="shared" si="347"/>
        <v>2046066.1098450595</v>
      </c>
      <c r="S276" s="7">
        <f t="shared" si="347"/>
        <v>16119708.626638984</v>
      </c>
      <c r="T276" s="7">
        <f t="shared" si="347"/>
        <v>648188.49994890962</v>
      </c>
      <c r="U276" s="7">
        <f t="shared" si="347"/>
        <v>737004.56624226843</v>
      </c>
      <c r="V276" s="7">
        <f t="shared" si="347"/>
        <v>1057600.3818665161</v>
      </c>
      <c r="W276" s="7">
        <f t="shared" si="347"/>
        <v>188028.74100294587</v>
      </c>
      <c r="X276" s="7">
        <f t="shared" si="347"/>
        <v>288177.32620773971</v>
      </c>
      <c r="Y276" s="7">
        <f t="shared" si="347"/>
        <v>1906066.8602718078</v>
      </c>
      <c r="Z276" s="7">
        <f t="shared" si="347"/>
        <v>639125.62254097313</v>
      </c>
      <c r="AA276" s="7">
        <f t="shared" si="347"/>
        <v>181808711.27667764</v>
      </c>
      <c r="AB276" s="7">
        <f t="shared" si="347"/>
        <v>282104893.29125261</v>
      </c>
      <c r="AC276" s="7">
        <f t="shared" si="347"/>
        <v>9287753.8735153116</v>
      </c>
      <c r="AD276" s="7">
        <f t="shared" si="347"/>
        <v>9616354.1312326975</v>
      </c>
      <c r="AE276" s="7">
        <f t="shared" si="347"/>
        <v>606536.67515341402</v>
      </c>
      <c r="AF276" s="7">
        <f t="shared" si="347"/>
        <v>1035004.2861338131</v>
      </c>
      <c r="AG276" s="7">
        <f t="shared" si="347"/>
        <v>4573381.573305794</v>
      </c>
      <c r="AH276" s="7">
        <f t="shared" si="347"/>
        <v>1001138.0726092531</v>
      </c>
      <c r="AI276" s="7">
        <f t="shared" si="347"/>
        <v>329720.2781396659</v>
      </c>
      <c r="AJ276" s="7">
        <f t="shared" si="347"/>
        <v>954901.13381936064</v>
      </c>
      <c r="AK276" s="7">
        <f t="shared" si="347"/>
        <v>1451019.7727747855</v>
      </c>
      <c r="AL276" s="7">
        <f t="shared" si="347"/>
        <v>2627354.7674582163</v>
      </c>
      <c r="AM276" s="7">
        <f t="shared" si="347"/>
        <v>1345938.8400217153</v>
      </c>
      <c r="AN276" s="7">
        <f t="shared" si="347"/>
        <v>4300507.9399999995</v>
      </c>
      <c r="AO276" s="7">
        <f t="shared" si="347"/>
        <v>15857741.499898082</v>
      </c>
      <c r="AP276" s="7">
        <f t="shared" si="347"/>
        <v>743135171.56106412</v>
      </c>
      <c r="AQ276" s="7">
        <f t="shared" si="347"/>
        <v>1809897.3026800284</v>
      </c>
      <c r="AR276" s="7">
        <f t="shared" si="347"/>
        <v>310272053.46982086</v>
      </c>
      <c r="AS276" s="7">
        <f t="shared" si="347"/>
        <v>60204882.073984198</v>
      </c>
      <c r="AT276" s="7">
        <f t="shared" si="347"/>
        <v>11539371.05343595</v>
      </c>
      <c r="AU276" s="7">
        <f t="shared" si="347"/>
        <v>1757715.501162977</v>
      </c>
      <c r="AV276" s="7">
        <f t="shared" si="347"/>
        <v>1296312.824599874</v>
      </c>
      <c r="AW276" s="7">
        <f t="shared" si="347"/>
        <v>1014386.1303660375</v>
      </c>
      <c r="AX276" s="7">
        <f t="shared" si="347"/>
        <v>659140.29288256809</v>
      </c>
      <c r="AY276" s="7">
        <f t="shared" si="347"/>
        <v>1714714.2618439649</v>
      </c>
      <c r="AZ276" s="7">
        <f t="shared" si="347"/>
        <v>17601034.543541301</v>
      </c>
      <c r="BA276" s="7">
        <f t="shared" si="347"/>
        <v>25681103.034686949</v>
      </c>
      <c r="BB276" s="7">
        <f t="shared" si="347"/>
        <v>6672323.0615810156</v>
      </c>
      <c r="BC276" s="7">
        <f t="shared" si="347"/>
        <v>97184625.461721823</v>
      </c>
      <c r="BD276" s="7">
        <f t="shared" si="347"/>
        <v>16439229.770821597</v>
      </c>
      <c r="BE276" s="7">
        <f t="shared" si="347"/>
        <v>5646226.173322483</v>
      </c>
      <c r="BF276" s="7">
        <f t="shared" si="347"/>
        <v>84136602.481668785</v>
      </c>
      <c r="BG276" s="7">
        <f t="shared" si="347"/>
        <v>1851147.8606126299</v>
      </c>
      <c r="BH276" s="7">
        <f t="shared" si="347"/>
        <v>2176949.1489782399</v>
      </c>
      <c r="BI276" s="7">
        <f t="shared" si="347"/>
        <v>716296.58517669805</v>
      </c>
      <c r="BJ276" s="7">
        <f t="shared" si="347"/>
        <v>28038761.339993056</v>
      </c>
      <c r="BK276" s="7">
        <f t="shared" si="347"/>
        <v>54766145.283444978</v>
      </c>
      <c r="BL276" s="7">
        <f t="shared" si="347"/>
        <v>225587.77077551596</v>
      </c>
      <c r="BM276" s="7">
        <f t="shared" si="347"/>
        <v>1126510.536941048</v>
      </c>
      <c r="BN276" s="7">
        <f t="shared" si="347"/>
        <v>10610202.88422305</v>
      </c>
      <c r="BO276" s="7">
        <f t="shared" ref="BO276:DZ276" si="348">BO259*BO46-BO283</f>
        <v>4089518.9878254728</v>
      </c>
      <c r="BP276" s="7">
        <f t="shared" si="348"/>
        <v>2664472.6173484898</v>
      </c>
      <c r="BQ276" s="7">
        <f t="shared" si="348"/>
        <v>51671092.897542462</v>
      </c>
      <c r="BR276" s="7">
        <f t="shared" si="348"/>
        <v>10311880.054110514</v>
      </c>
      <c r="BS276" s="7">
        <f t="shared" si="348"/>
        <v>4084254.1730383243</v>
      </c>
      <c r="BT276" s="7">
        <f t="shared" si="348"/>
        <v>3279943.3391271606</v>
      </c>
      <c r="BU276" s="7">
        <f t="shared" si="348"/>
        <v>2443960.3146244111</v>
      </c>
      <c r="BV276" s="7">
        <f t="shared" si="348"/>
        <v>13328556.682017479</v>
      </c>
      <c r="BW276" s="7">
        <f t="shared" si="348"/>
        <v>18638420.922287412</v>
      </c>
      <c r="BX276" s="7">
        <f t="shared" si="348"/>
        <v>1239671.0647408476</v>
      </c>
      <c r="BY276" s="7">
        <f t="shared" si="348"/>
        <v>3830510.7910474292</v>
      </c>
      <c r="BZ276" s="7">
        <f t="shared" si="348"/>
        <v>1205979.2542702756</v>
      </c>
      <c r="CA276" s="7">
        <f t="shared" si="348"/>
        <v>2421868.8191735288</v>
      </c>
      <c r="CB276" s="7">
        <f t="shared" si="348"/>
        <v>407484574.95720559</v>
      </c>
      <c r="CC276" s="7">
        <f t="shared" si="348"/>
        <v>572756.62930633</v>
      </c>
      <c r="CD276" s="7">
        <f t="shared" si="348"/>
        <v>465740.53092221858</v>
      </c>
      <c r="CE276" s="7">
        <f t="shared" si="348"/>
        <v>1223320.7120838149</v>
      </c>
      <c r="CF276" s="7">
        <f t="shared" si="348"/>
        <v>783104.09616008739</v>
      </c>
      <c r="CG276" s="7">
        <f t="shared" si="348"/>
        <v>713468.02064942487</v>
      </c>
      <c r="CH276" s="7">
        <f t="shared" si="348"/>
        <v>500629.23427780427</v>
      </c>
      <c r="CI276" s="7">
        <f t="shared" si="348"/>
        <v>3457298.6269873558</v>
      </c>
      <c r="CJ276" s="7">
        <f t="shared" si="348"/>
        <v>10619965.879999999</v>
      </c>
      <c r="CK276" s="7">
        <f t="shared" si="348"/>
        <v>18289999.383109245</v>
      </c>
      <c r="CL276" s="7">
        <f t="shared" si="348"/>
        <v>3303301.9023739682</v>
      </c>
      <c r="CM276" s="7">
        <f t="shared" si="348"/>
        <v>1811676.9984258218</v>
      </c>
      <c r="CN276" s="7">
        <f t="shared" si="348"/>
        <v>148459369.55211762</v>
      </c>
      <c r="CO276" s="7">
        <f t="shared" si="348"/>
        <v>96249848.148484319</v>
      </c>
      <c r="CP276" s="7">
        <f t="shared" si="348"/>
        <v>11183515.119999999</v>
      </c>
      <c r="CQ276" s="7">
        <f t="shared" si="348"/>
        <v>3028708.1822238164</v>
      </c>
      <c r="CR276" s="7">
        <f t="shared" si="348"/>
        <v>696047.72234226018</v>
      </c>
      <c r="CS276" s="7">
        <f t="shared" si="348"/>
        <v>1605625.7750297501</v>
      </c>
      <c r="CT276" s="7">
        <f t="shared" si="348"/>
        <v>833582.70387287368</v>
      </c>
      <c r="CU276" s="7">
        <f t="shared" si="348"/>
        <v>481257.39109779493</v>
      </c>
      <c r="CV276" s="7">
        <f t="shared" si="348"/>
        <v>388308.28920853988</v>
      </c>
      <c r="CW276" s="7">
        <f t="shared" si="348"/>
        <v>1333214.7276245405</v>
      </c>
      <c r="CX276" s="7">
        <f t="shared" si="348"/>
        <v>2380759.2227618322</v>
      </c>
      <c r="CY276" s="7">
        <f t="shared" si="348"/>
        <v>183805.80868446073</v>
      </c>
      <c r="CZ276" s="7">
        <f t="shared" si="348"/>
        <v>7221794.6543975212</v>
      </c>
      <c r="DA276" s="7">
        <f t="shared" si="348"/>
        <v>1363252.8331010048</v>
      </c>
      <c r="DB276" s="7">
        <f t="shared" si="348"/>
        <v>1212882.1014778237</v>
      </c>
      <c r="DC276" s="7">
        <f t="shared" si="348"/>
        <v>1355920.2463473477</v>
      </c>
      <c r="DD276" s="7">
        <f t="shared" si="348"/>
        <v>1028064.2691205827</v>
      </c>
      <c r="DE276" s="7">
        <f t="shared" si="348"/>
        <v>2106117.3752637953</v>
      </c>
      <c r="DF276" s="7">
        <f t="shared" si="348"/>
        <v>77315647.924715459</v>
      </c>
      <c r="DG276" s="7">
        <f t="shared" si="348"/>
        <v>1574636.3851741247</v>
      </c>
      <c r="DH276" s="7">
        <f t="shared" si="348"/>
        <v>10649969.613069352</v>
      </c>
      <c r="DI276" s="7">
        <f t="shared" si="348"/>
        <v>14082469.626916558</v>
      </c>
      <c r="DJ276" s="7">
        <f t="shared" si="348"/>
        <v>1761102.9385874607</v>
      </c>
      <c r="DK276" s="7">
        <f t="shared" si="348"/>
        <v>1300649.8095633748</v>
      </c>
      <c r="DL276" s="7">
        <f t="shared" si="348"/>
        <v>23973351.979063943</v>
      </c>
      <c r="DM276" s="7">
        <f t="shared" si="348"/>
        <v>678587.38171821821</v>
      </c>
      <c r="DN276" s="7">
        <f t="shared" si="348"/>
        <v>7783941.8948601969</v>
      </c>
      <c r="DO276" s="7">
        <f t="shared" si="348"/>
        <v>10506645.64777107</v>
      </c>
      <c r="DP276" s="7">
        <f t="shared" si="348"/>
        <v>929800.15351989411</v>
      </c>
      <c r="DQ276" s="7">
        <f t="shared" si="348"/>
        <v>9504761.7538441736</v>
      </c>
      <c r="DR276" s="7">
        <f t="shared" si="348"/>
        <v>2691333.5387806473</v>
      </c>
      <c r="DS276" s="7">
        <f t="shared" si="348"/>
        <v>1247846.8177005996</v>
      </c>
      <c r="DT276" s="7">
        <f t="shared" si="348"/>
        <v>320798.19500301237</v>
      </c>
      <c r="DU276" s="7">
        <f t="shared" si="348"/>
        <v>883534.84425521479</v>
      </c>
      <c r="DV276" s="7">
        <f t="shared" si="348"/>
        <v>266777.42896753491</v>
      </c>
      <c r="DW276" s="7">
        <f t="shared" si="348"/>
        <v>634099.50488561043</v>
      </c>
      <c r="DX276" s="7">
        <f t="shared" si="348"/>
        <v>2598694.4736028961</v>
      </c>
      <c r="DY276" s="7">
        <f t="shared" si="348"/>
        <v>3619410.683453551</v>
      </c>
      <c r="DZ276" s="7">
        <f t="shared" si="348"/>
        <v>5769014.8207273595</v>
      </c>
      <c r="EA276" s="7">
        <f t="shared" ref="EA276:FX276" si="349">EA259*EA46-EA283</f>
        <v>6257559.5833161473</v>
      </c>
      <c r="EB276" s="7">
        <f t="shared" si="349"/>
        <v>2470091.7549102847</v>
      </c>
      <c r="EC276" s="7">
        <f t="shared" si="349"/>
        <v>1050192.8938622694</v>
      </c>
      <c r="ED276" s="7">
        <f t="shared" si="349"/>
        <v>22254417.141377572</v>
      </c>
      <c r="EE276" s="7">
        <f t="shared" si="349"/>
        <v>504332.87384134391</v>
      </c>
      <c r="EF276" s="7">
        <f t="shared" si="349"/>
        <v>2571328.4525209232</v>
      </c>
      <c r="EG276" s="7">
        <f t="shared" si="349"/>
        <v>868849.11805075197</v>
      </c>
      <c r="EH276" s="7">
        <f t="shared" si="349"/>
        <v>413101.67248662794</v>
      </c>
      <c r="EI276" s="7">
        <f t="shared" si="349"/>
        <v>40203696.862650633</v>
      </c>
      <c r="EJ276" s="7">
        <f t="shared" si="349"/>
        <v>31376157.475633226</v>
      </c>
      <c r="EK276" s="7">
        <f t="shared" si="349"/>
        <v>3612257.8993960274</v>
      </c>
      <c r="EL276" s="7">
        <f t="shared" si="349"/>
        <v>1851291.6751363499</v>
      </c>
      <c r="EM276" s="7">
        <f t="shared" si="349"/>
        <v>2722200.4941474297</v>
      </c>
      <c r="EN276" s="7">
        <f t="shared" si="349"/>
        <v>2366524.35700572</v>
      </c>
      <c r="EO276" s="7">
        <f t="shared" si="349"/>
        <v>1271172.0273581806</v>
      </c>
      <c r="EP276" s="7">
        <f t="shared" si="349"/>
        <v>3872633.9378254237</v>
      </c>
      <c r="EQ276" s="7">
        <f t="shared" si="349"/>
        <v>10290537.678643214</v>
      </c>
      <c r="ER276" s="7">
        <f t="shared" si="349"/>
        <v>3118698.2636639993</v>
      </c>
      <c r="ES276" s="7">
        <f t="shared" si="349"/>
        <v>1028126.6498641075</v>
      </c>
      <c r="ET276" s="7">
        <f t="shared" si="349"/>
        <v>1400734.8616667718</v>
      </c>
      <c r="EU276" s="7">
        <f t="shared" si="349"/>
        <v>1252819.2134579793</v>
      </c>
      <c r="EV276" s="7">
        <f t="shared" si="349"/>
        <v>1243158.6205034626</v>
      </c>
      <c r="EW276" s="7">
        <f t="shared" si="349"/>
        <v>9461342.5434755199</v>
      </c>
      <c r="EX276" s="7">
        <f t="shared" si="349"/>
        <v>463196.60472377657</v>
      </c>
      <c r="EY276" s="7">
        <f t="shared" si="349"/>
        <v>935870.77853859751</v>
      </c>
      <c r="EZ276" s="7">
        <f t="shared" si="349"/>
        <v>813355.90467574692</v>
      </c>
      <c r="FA276" s="7">
        <f t="shared" si="349"/>
        <v>39921718.089510217</v>
      </c>
      <c r="FB276" s="7">
        <f t="shared" si="349"/>
        <v>4136727.0600000005</v>
      </c>
      <c r="FC276" s="7">
        <f t="shared" si="349"/>
        <v>12760901.304481095</v>
      </c>
      <c r="FD276" s="7">
        <f t="shared" si="349"/>
        <v>1498160.0657999592</v>
      </c>
      <c r="FE276" s="7">
        <f t="shared" si="349"/>
        <v>609250.40598811454</v>
      </c>
      <c r="FF276" s="7">
        <f t="shared" si="349"/>
        <v>679164.13406070846</v>
      </c>
      <c r="FG276" s="7">
        <f t="shared" si="349"/>
        <v>854140.35730145231</v>
      </c>
      <c r="FH276" s="7">
        <f t="shared" si="349"/>
        <v>897413.73805556574</v>
      </c>
      <c r="FI276" s="7">
        <f t="shared" si="349"/>
        <v>13744643.852007139</v>
      </c>
      <c r="FJ276" s="7">
        <f t="shared" si="349"/>
        <v>20789986.079602659</v>
      </c>
      <c r="FK276" s="7">
        <f t="shared" si="349"/>
        <v>22251378.39798601</v>
      </c>
      <c r="FL276" s="7">
        <f t="shared" si="349"/>
        <v>58955219.078848727</v>
      </c>
      <c r="FM276" s="7">
        <f t="shared" si="349"/>
        <v>24859859.680954706</v>
      </c>
      <c r="FN276" s="7">
        <f t="shared" si="349"/>
        <v>80105817.560036466</v>
      </c>
      <c r="FO276" s="7">
        <f t="shared" si="349"/>
        <v>12108525.340516472</v>
      </c>
      <c r="FP276" s="7">
        <f t="shared" si="349"/>
        <v>18098828.682035714</v>
      </c>
      <c r="FQ276" s="7">
        <f t="shared" si="349"/>
        <v>11069356.869999999</v>
      </c>
      <c r="FR276" s="7">
        <f t="shared" si="349"/>
        <v>3112105.5799999996</v>
      </c>
      <c r="FS276" s="7">
        <f t="shared" si="349"/>
        <v>2076126.3770441501</v>
      </c>
      <c r="FT276" s="7">
        <f t="shared" si="349"/>
        <v>1324683.4400000002</v>
      </c>
      <c r="FU276" s="7">
        <f t="shared" si="349"/>
        <v>3936142.4488232448</v>
      </c>
      <c r="FV276" s="7">
        <f t="shared" si="349"/>
        <v>2786066.552301113</v>
      </c>
      <c r="FW276" s="7">
        <f t="shared" si="349"/>
        <v>529262.15540898801</v>
      </c>
      <c r="FX276" s="7">
        <f t="shared" si="349"/>
        <v>417333.07500636915</v>
      </c>
      <c r="FY276" s="7"/>
      <c r="FZ276" s="101">
        <f>SUM(C276:FX276)</f>
        <v>4346020541.7040014</v>
      </c>
      <c r="GA276" s="102">
        <v>4346020541.6100016</v>
      </c>
      <c r="GB276" s="7">
        <f>FZ276-GA276</f>
        <v>9.3999862670898438E-2</v>
      </c>
      <c r="GC276" s="7">
        <v>9781891544.9245853</v>
      </c>
      <c r="GD276" s="7"/>
      <c r="GE276" s="103">
        <f>GD275/FZ275</f>
        <v>8.8837103664251519E-3</v>
      </c>
      <c r="GF276" s="7"/>
      <c r="GG276" s="7"/>
      <c r="GH276" s="7"/>
      <c r="GI276" s="7"/>
      <c r="GJ276" s="7"/>
      <c r="GK276" s="7"/>
      <c r="GL276" s="7"/>
      <c r="GM276" s="7"/>
    </row>
    <row r="277" spans="1:195" x14ac:dyDescent="0.35">
      <c r="A277" s="6" t="s">
        <v>836</v>
      </c>
      <c r="B277" s="7" t="s">
        <v>837</v>
      </c>
      <c r="C277" s="7">
        <f t="shared" ref="C277:BN277" si="350">C45</f>
        <v>1571551.38</v>
      </c>
      <c r="D277" s="7">
        <f t="shared" si="350"/>
        <v>5891825.6799999997</v>
      </c>
      <c r="E277" s="7">
        <f t="shared" si="350"/>
        <v>1402059.47</v>
      </c>
      <c r="F277" s="7">
        <f t="shared" si="350"/>
        <v>2122414.0099999998</v>
      </c>
      <c r="G277" s="7">
        <f t="shared" si="350"/>
        <v>416370.91</v>
      </c>
      <c r="H277" s="7">
        <f t="shared" si="350"/>
        <v>179594.77</v>
      </c>
      <c r="I277" s="7">
        <f t="shared" si="350"/>
        <v>1756720.2</v>
      </c>
      <c r="J277" s="7">
        <f t="shared" si="350"/>
        <v>582873.21</v>
      </c>
      <c r="K277" s="7">
        <f t="shared" si="350"/>
        <v>145057.79</v>
      </c>
      <c r="L277" s="7">
        <f t="shared" si="350"/>
        <v>1248477.73</v>
      </c>
      <c r="M277" s="7">
        <f t="shared" si="350"/>
        <v>481296.04</v>
      </c>
      <c r="N277" s="7">
        <f t="shared" si="350"/>
        <v>12518003.27</v>
      </c>
      <c r="O277" s="7">
        <f t="shared" si="350"/>
        <v>5033894.09</v>
      </c>
      <c r="P277" s="7">
        <f t="shared" si="350"/>
        <v>95177.919999999998</v>
      </c>
      <c r="Q277" s="7">
        <f t="shared" si="350"/>
        <v>6780650.7199999997</v>
      </c>
      <c r="R277" s="7">
        <f t="shared" si="350"/>
        <v>113968.89</v>
      </c>
      <c r="S277" s="7">
        <f t="shared" si="350"/>
        <v>913618.61</v>
      </c>
      <c r="T277" s="7">
        <f t="shared" si="350"/>
        <v>49295.81</v>
      </c>
      <c r="U277" s="7">
        <f t="shared" si="350"/>
        <v>50012.93</v>
      </c>
      <c r="V277" s="7">
        <f t="shared" si="350"/>
        <v>88788.87</v>
      </c>
      <c r="W277" s="7">
        <f t="shared" si="350"/>
        <v>19888.419999999998</v>
      </c>
      <c r="X277" s="7">
        <f t="shared" si="350"/>
        <v>22818.9</v>
      </c>
      <c r="Y277" s="7">
        <f t="shared" si="350"/>
        <v>141119.24</v>
      </c>
      <c r="Z277" s="7">
        <f t="shared" si="350"/>
        <v>61875.24</v>
      </c>
      <c r="AA277" s="7">
        <f t="shared" si="350"/>
        <v>6604117.9199999999</v>
      </c>
      <c r="AB277" s="7">
        <f t="shared" si="350"/>
        <v>11894214.49</v>
      </c>
      <c r="AC277" s="7">
        <f t="shared" si="350"/>
        <v>561458.46</v>
      </c>
      <c r="AD277" s="7">
        <f t="shared" si="350"/>
        <v>682715.08</v>
      </c>
      <c r="AE277" s="7">
        <f t="shared" si="350"/>
        <v>47201.09</v>
      </c>
      <c r="AF277" s="7">
        <f t="shared" si="350"/>
        <v>84283.1</v>
      </c>
      <c r="AG277" s="7">
        <f t="shared" si="350"/>
        <v>313551.83</v>
      </c>
      <c r="AH277" s="7">
        <f t="shared" si="350"/>
        <v>167628.9</v>
      </c>
      <c r="AI277" s="7">
        <f t="shared" si="350"/>
        <v>51575.21</v>
      </c>
      <c r="AJ277" s="7">
        <f t="shared" si="350"/>
        <v>124430.11</v>
      </c>
      <c r="AK277" s="7">
        <f t="shared" si="350"/>
        <v>72430.179999999993</v>
      </c>
      <c r="AL277" s="7">
        <f t="shared" si="350"/>
        <v>95522.73</v>
      </c>
      <c r="AM277" s="7">
        <f t="shared" si="350"/>
        <v>112017.04</v>
      </c>
      <c r="AN277" s="7">
        <f t="shared" si="350"/>
        <v>401932.11</v>
      </c>
      <c r="AO277" s="7">
        <f t="shared" si="350"/>
        <v>1628093.62</v>
      </c>
      <c r="AP277" s="7">
        <f t="shared" si="350"/>
        <v>36602070.200000003</v>
      </c>
      <c r="AQ277" s="7">
        <f t="shared" si="350"/>
        <v>94590.83</v>
      </c>
      <c r="AR277" s="7">
        <f t="shared" si="350"/>
        <v>21243656.5</v>
      </c>
      <c r="AS277" s="7">
        <f t="shared" si="350"/>
        <v>2440060.58</v>
      </c>
      <c r="AT277" s="7">
        <f t="shared" si="350"/>
        <v>1133113.94</v>
      </c>
      <c r="AU277" s="7">
        <f t="shared" si="350"/>
        <v>173594.73</v>
      </c>
      <c r="AV277" s="7">
        <f t="shared" si="350"/>
        <v>173821.12</v>
      </c>
      <c r="AW277" s="7">
        <f t="shared" si="350"/>
        <v>99601.88</v>
      </c>
      <c r="AX277" s="7">
        <f t="shared" si="350"/>
        <v>76112.820000000007</v>
      </c>
      <c r="AY277" s="7">
        <f t="shared" si="350"/>
        <v>123539.77</v>
      </c>
      <c r="AZ277" s="7">
        <f t="shared" si="350"/>
        <v>1468336.63</v>
      </c>
      <c r="BA277" s="7">
        <f t="shared" si="350"/>
        <v>2124211.2200000002</v>
      </c>
      <c r="BB277" s="7">
        <f t="shared" si="350"/>
        <v>471622.86</v>
      </c>
      <c r="BC277" s="7">
        <f t="shared" si="350"/>
        <v>8290955.8700000001</v>
      </c>
      <c r="BD277" s="7">
        <f t="shared" si="350"/>
        <v>1368268.68</v>
      </c>
      <c r="BE277" s="7">
        <f t="shared" si="350"/>
        <v>412716.85</v>
      </c>
      <c r="BF277" s="7">
        <f t="shared" si="350"/>
        <v>6776142.7800000003</v>
      </c>
      <c r="BG277" s="7">
        <f t="shared" si="350"/>
        <v>112213.16</v>
      </c>
      <c r="BH277" s="7">
        <f t="shared" si="350"/>
        <v>143362.25</v>
      </c>
      <c r="BI277" s="7">
        <f t="shared" si="350"/>
        <v>54240.93</v>
      </c>
      <c r="BJ277" s="7">
        <f t="shared" si="350"/>
        <v>1877850.74</v>
      </c>
      <c r="BK277" s="7">
        <f t="shared" si="350"/>
        <v>1001138.86</v>
      </c>
      <c r="BL277" s="7">
        <f t="shared" si="350"/>
        <v>17665.37</v>
      </c>
      <c r="BM277" s="7">
        <f t="shared" si="350"/>
        <v>89316.4</v>
      </c>
      <c r="BN277" s="7">
        <f t="shared" si="350"/>
        <v>1106659</v>
      </c>
      <c r="BO277" s="7">
        <f t="shared" ref="BO277:DZ277" si="351">BO45</f>
        <v>384843.3</v>
      </c>
      <c r="BP277" s="7">
        <f t="shared" si="351"/>
        <v>238832.28</v>
      </c>
      <c r="BQ277" s="7">
        <f t="shared" si="351"/>
        <v>1683219.75</v>
      </c>
      <c r="BR277" s="7">
        <f t="shared" si="351"/>
        <v>445647.79</v>
      </c>
      <c r="BS277" s="7">
        <f t="shared" si="351"/>
        <v>251402.09</v>
      </c>
      <c r="BT277" s="7">
        <f t="shared" si="351"/>
        <v>145040.91</v>
      </c>
      <c r="BU277" s="7">
        <f t="shared" si="351"/>
        <v>106177.51</v>
      </c>
      <c r="BV277" s="7">
        <f t="shared" si="351"/>
        <v>793787.58</v>
      </c>
      <c r="BW277" s="7">
        <f t="shared" si="351"/>
        <v>690926.44</v>
      </c>
      <c r="BX277" s="7">
        <f t="shared" si="351"/>
        <v>97032.79</v>
      </c>
      <c r="BY277" s="7">
        <f t="shared" si="351"/>
        <v>187763.57</v>
      </c>
      <c r="BZ277" s="7">
        <f t="shared" si="351"/>
        <v>96958.43</v>
      </c>
      <c r="CA277" s="7">
        <f t="shared" si="351"/>
        <v>383123.12</v>
      </c>
      <c r="CB277" s="7">
        <f t="shared" si="351"/>
        <v>24047453.739999998</v>
      </c>
      <c r="CC277" s="7">
        <f t="shared" si="351"/>
        <v>88410.42</v>
      </c>
      <c r="CD277" s="7">
        <f t="shared" si="351"/>
        <v>70795.820000000007</v>
      </c>
      <c r="CE277" s="7">
        <f t="shared" si="351"/>
        <v>101444.46</v>
      </c>
      <c r="CF277" s="7">
        <f t="shared" si="351"/>
        <v>83737.119999999995</v>
      </c>
      <c r="CG277" s="7">
        <f t="shared" si="351"/>
        <v>72258.929999999993</v>
      </c>
      <c r="CH277" s="7">
        <f t="shared" si="351"/>
        <v>32470</v>
      </c>
      <c r="CI277" s="7">
        <f t="shared" si="351"/>
        <v>311447.21999999997</v>
      </c>
      <c r="CJ277" s="7">
        <f t="shared" si="351"/>
        <v>304717.32</v>
      </c>
      <c r="CK277" s="7">
        <f t="shared" si="351"/>
        <v>1475639.43</v>
      </c>
      <c r="CL277" s="7">
        <f t="shared" si="351"/>
        <v>226813.62</v>
      </c>
      <c r="CM277" s="7">
        <f t="shared" si="351"/>
        <v>110576.29</v>
      </c>
      <c r="CN277" s="7">
        <f t="shared" si="351"/>
        <v>8354450.8799999999</v>
      </c>
      <c r="CO277" s="7">
        <f t="shared" si="351"/>
        <v>5003295.2300000004</v>
      </c>
      <c r="CP277" s="7">
        <f t="shared" si="351"/>
        <v>712804.91</v>
      </c>
      <c r="CQ277" s="7">
        <f t="shared" si="351"/>
        <v>375171.52</v>
      </c>
      <c r="CR277" s="7">
        <f t="shared" si="351"/>
        <v>78141.490000000005</v>
      </c>
      <c r="CS277" s="7">
        <f t="shared" si="351"/>
        <v>240994.83</v>
      </c>
      <c r="CT277" s="7">
        <f t="shared" si="351"/>
        <v>83455.19</v>
      </c>
      <c r="CU277" s="7">
        <f t="shared" si="351"/>
        <v>56659.8</v>
      </c>
      <c r="CV277" s="7">
        <f t="shared" si="351"/>
        <v>46464.75</v>
      </c>
      <c r="CW277" s="7">
        <f t="shared" si="351"/>
        <v>130209.35</v>
      </c>
      <c r="CX277" s="7">
        <f t="shared" si="351"/>
        <v>236614.89</v>
      </c>
      <c r="CY277" s="7">
        <f t="shared" si="351"/>
        <v>18418.2</v>
      </c>
      <c r="CZ277" s="7">
        <f t="shared" si="351"/>
        <v>611552.81000000006</v>
      </c>
      <c r="DA277" s="7">
        <f t="shared" si="351"/>
        <v>119902.84</v>
      </c>
      <c r="DB277" s="7">
        <f t="shared" si="351"/>
        <v>98442.17</v>
      </c>
      <c r="DC277" s="7">
        <f t="shared" si="351"/>
        <v>108815.98</v>
      </c>
      <c r="DD277" s="7">
        <f t="shared" si="351"/>
        <v>95092.160000000003</v>
      </c>
      <c r="DE277" s="7">
        <f t="shared" si="351"/>
        <v>280000.14</v>
      </c>
      <c r="DF277" s="7">
        <f t="shared" si="351"/>
        <v>7589856.1399999997</v>
      </c>
      <c r="DG277" s="7">
        <f t="shared" si="351"/>
        <v>114732.09</v>
      </c>
      <c r="DH277" s="7">
        <f t="shared" si="351"/>
        <v>973344.63</v>
      </c>
      <c r="DI277" s="7">
        <f t="shared" si="351"/>
        <v>1135354.81</v>
      </c>
      <c r="DJ277" s="7">
        <f t="shared" si="351"/>
        <v>164899.51</v>
      </c>
      <c r="DK277" s="7">
        <f t="shared" si="351"/>
        <v>85577.18</v>
      </c>
      <c r="DL277" s="7">
        <f t="shared" si="351"/>
        <v>2349569.46</v>
      </c>
      <c r="DM277" s="7">
        <f t="shared" si="351"/>
        <v>75524.81</v>
      </c>
      <c r="DN277" s="7">
        <f t="shared" si="351"/>
        <v>610111.31999999995</v>
      </c>
      <c r="DO277" s="7">
        <f t="shared" si="351"/>
        <v>739086.14</v>
      </c>
      <c r="DP277" s="7">
        <f t="shared" si="351"/>
        <v>75167.67</v>
      </c>
      <c r="DQ277" s="7">
        <f t="shared" si="351"/>
        <v>397780.74</v>
      </c>
      <c r="DR277" s="7">
        <f t="shared" si="351"/>
        <v>461879.11</v>
      </c>
      <c r="DS277" s="7">
        <f t="shared" si="351"/>
        <v>192707.77</v>
      </c>
      <c r="DT277" s="7">
        <f t="shared" si="351"/>
        <v>51538.85</v>
      </c>
      <c r="DU277" s="7">
        <f t="shared" si="351"/>
        <v>124519.54</v>
      </c>
      <c r="DV277" s="7">
        <f t="shared" si="351"/>
        <v>47613.23</v>
      </c>
      <c r="DW277" s="7">
        <f t="shared" si="351"/>
        <v>102737.64</v>
      </c>
      <c r="DX277" s="7">
        <f t="shared" si="351"/>
        <v>160703.32</v>
      </c>
      <c r="DY277" s="7">
        <f t="shared" si="351"/>
        <v>205678.91</v>
      </c>
      <c r="DZ277" s="7">
        <f t="shared" si="351"/>
        <v>427511.79</v>
      </c>
      <c r="EA277" s="7">
        <f t="shared" ref="EA277:FX277" si="352">EA45</f>
        <v>589008.71</v>
      </c>
      <c r="EB277" s="7">
        <f t="shared" si="352"/>
        <v>257265.85</v>
      </c>
      <c r="EC277" s="7">
        <f t="shared" si="352"/>
        <v>108928.44</v>
      </c>
      <c r="ED277" s="7">
        <f t="shared" si="352"/>
        <v>588825.92000000004</v>
      </c>
      <c r="EE277" s="7">
        <f t="shared" si="352"/>
        <v>67348.02</v>
      </c>
      <c r="EF277" s="7">
        <f t="shared" si="352"/>
        <v>318091.12</v>
      </c>
      <c r="EG277" s="7">
        <f t="shared" si="352"/>
        <v>117163.07</v>
      </c>
      <c r="EH277" s="7">
        <f t="shared" si="352"/>
        <v>49716.29</v>
      </c>
      <c r="EI277" s="7">
        <f t="shared" si="352"/>
        <v>3226427.96</v>
      </c>
      <c r="EJ277" s="7">
        <f t="shared" si="352"/>
        <v>1996504.21</v>
      </c>
      <c r="EK277" s="7">
        <f t="shared" si="352"/>
        <v>133124.13</v>
      </c>
      <c r="EL277" s="7">
        <f t="shared" si="352"/>
        <v>35644.22</v>
      </c>
      <c r="EM277" s="7">
        <f t="shared" si="352"/>
        <v>240421.89</v>
      </c>
      <c r="EN277" s="7">
        <f t="shared" si="352"/>
        <v>276884.05</v>
      </c>
      <c r="EO277" s="7">
        <f t="shared" si="352"/>
        <v>140715.45000000001</v>
      </c>
      <c r="EP277" s="7">
        <f t="shared" si="352"/>
        <v>216670.19</v>
      </c>
      <c r="EQ277" s="7">
        <f t="shared" si="352"/>
        <v>994434.47</v>
      </c>
      <c r="ER277" s="7">
        <f t="shared" si="352"/>
        <v>203079.47</v>
      </c>
      <c r="ES277" s="7">
        <f t="shared" si="352"/>
        <v>103570.89</v>
      </c>
      <c r="ET277" s="7">
        <f t="shared" si="352"/>
        <v>130038.67</v>
      </c>
      <c r="EU277" s="7">
        <f t="shared" si="352"/>
        <v>183859.64</v>
      </c>
      <c r="EV277" s="7">
        <f t="shared" si="352"/>
        <v>42198.99</v>
      </c>
      <c r="EW277" s="7">
        <f t="shared" si="352"/>
        <v>331889.78000000003</v>
      </c>
      <c r="EX277" s="7">
        <f t="shared" si="352"/>
        <v>19212.05</v>
      </c>
      <c r="EY277" s="7">
        <f t="shared" si="352"/>
        <v>103092.08</v>
      </c>
      <c r="EZ277" s="7">
        <f t="shared" si="352"/>
        <v>89563.44</v>
      </c>
      <c r="FA277" s="7">
        <f t="shared" si="352"/>
        <v>1522315.17</v>
      </c>
      <c r="FB277" s="7">
        <f t="shared" si="352"/>
        <v>455931.68</v>
      </c>
      <c r="FC277" s="7">
        <f t="shared" si="352"/>
        <v>899627.18</v>
      </c>
      <c r="FD277" s="7">
        <f t="shared" si="352"/>
        <v>153118.03</v>
      </c>
      <c r="FE277" s="7">
        <f t="shared" si="352"/>
        <v>62925.33</v>
      </c>
      <c r="FF277" s="7">
        <f t="shared" si="352"/>
        <v>68487.77</v>
      </c>
      <c r="FG277" s="7">
        <f t="shared" si="352"/>
        <v>69406.48</v>
      </c>
      <c r="FH277" s="7">
        <f t="shared" si="352"/>
        <v>108930.72</v>
      </c>
      <c r="FI277" s="7">
        <f t="shared" si="352"/>
        <v>542348.28</v>
      </c>
      <c r="FJ277" s="7">
        <f t="shared" si="352"/>
        <v>836381.7</v>
      </c>
      <c r="FK277" s="7">
        <f t="shared" si="352"/>
        <v>900117.46</v>
      </c>
      <c r="FL277" s="7">
        <f t="shared" si="352"/>
        <v>1775900.84</v>
      </c>
      <c r="FM277" s="7">
        <f t="shared" si="352"/>
        <v>516897.45</v>
      </c>
      <c r="FN277" s="7">
        <f t="shared" si="352"/>
        <v>3429327.89</v>
      </c>
      <c r="FO277" s="7">
        <f t="shared" si="352"/>
        <v>610850.93000000005</v>
      </c>
      <c r="FP277" s="7">
        <f t="shared" si="352"/>
        <v>730138.31</v>
      </c>
      <c r="FQ277" s="7">
        <f t="shared" si="352"/>
        <v>397901.97</v>
      </c>
      <c r="FR277" s="7">
        <f t="shared" si="352"/>
        <v>171983.93</v>
      </c>
      <c r="FS277" s="7">
        <f t="shared" si="352"/>
        <v>70738.2</v>
      </c>
      <c r="FT277" s="7">
        <f t="shared" si="352"/>
        <v>106268.9</v>
      </c>
      <c r="FU277" s="7">
        <f t="shared" si="352"/>
        <v>288766.2</v>
      </c>
      <c r="FV277" s="7">
        <f t="shared" si="352"/>
        <v>189342.5</v>
      </c>
      <c r="FW277" s="7">
        <f t="shared" si="352"/>
        <v>47020.12</v>
      </c>
      <c r="FX277" s="7">
        <f t="shared" si="352"/>
        <v>37968.07</v>
      </c>
      <c r="FY277" s="7"/>
      <c r="FZ277" s="101">
        <f>SUM(C277:FX277)</f>
        <v>241726665.77999988</v>
      </c>
      <c r="GA277" s="85">
        <v>241726665.77999988</v>
      </c>
      <c r="GB277" s="7">
        <f>FZ277-GA277</f>
        <v>0</v>
      </c>
      <c r="GC277" s="7"/>
      <c r="GD277" s="7"/>
      <c r="GE277" s="104"/>
      <c r="GF277" s="15"/>
      <c r="GG277" s="7"/>
      <c r="GH277" s="15"/>
      <c r="GI277" s="7"/>
      <c r="GJ277" s="7"/>
      <c r="GK277" s="7"/>
      <c r="GL277" s="7"/>
      <c r="GM277" s="7"/>
    </row>
    <row r="278" spans="1:195" x14ac:dyDescent="0.35">
      <c r="A278" s="6" t="s">
        <v>838</v>
      </c>
      <c r="B278" s="7" t="s">
        <v>839</v>
      </c>
      <c r="C278" s="7">
        <f>IF(C275-C276-C277&lt;0,0,C275-C276-C277)</f>
        <v>41399153.709445827</v>
      </c>
      <c r="D278" s="7">
        <f t="shared" ref="D278:BO278" si="353">IF(D275-D276-D277&lt;0,0,D275-D276-D277)</f>
        <v>307349037.91178</v>
      </c>
      <c r="E278" s="7">
        <f t="shared" si="353"/>
        <v>35391245.715970285</v>
      </c>
      <c r="F278" s="7">
        <f t="shared" si="353"/>
        <v>168930757.0798015</v>
      </c>
      <c r="G278" s="7">
        <f t="shared" si="353"/>
        <v>3536336.6948473863</v>
      </c>
      <c r="H278" s="7">
        <f t="shared" si="353"/>
        <v>8893170.0455481466</v>
      </c>
      <c r="I278" s="7">
        <f t="shared" si="353"/>
        <v>63671936.318549909</v>
      </c>
      <c r="J278" s="7">
        <f t="shared" si="353"/>
        <v>17805659.885309566</v>
      </c>
      <c r="K278" s="7">
        <f t="shared" si="353"/>
        <v>2730552.7550430964</v>
      </c>
      <c r="L278" s="7">
        <f t="shared" si="353"/>
        <v>1125228.5505788331</v>
      </c>
      <c r="M278" s="7">
        <f t="shared" si="353"/>
        <v>4134200.3232929697</v>
      </c>
      <c r="N278" s="7">
        <f t="shared" si="353"/>
        <v>385240211.28135979</v>
      </c>
      <c r="O278" s="7">
        <f t="shared" si="353"/>
        <v>64344612.80339165</v>
      </c>
      <c r="P278" s="7">
        <f t="shared" si="353"/>
        <v>3670313.8271786519</v>
      </c>
      <c r="Q278" s="7">
        <f t="shared" si="353"/>
        <v>301835243.29227829</v>
      </c>
      <c r="R278" s="7">
        <f t="shared" si="353"/>
        <v>64726757.980154939</v>
      </c>
      <c r="S278" s="7">
        <f t="shared" si="353"/>
        <v>1605953.793361017</v>
      </c>
      <c r="T278" s="7">
        <f t="shared" si="353"/>
        <v>2483087.1600510906</v>
      </c>
      <c r="U278" s="7">
        <f t="shared" si="353"/>
        <v>423341.56375773164</v>
      </c>
      <c r="V278" s="7">
        <f t="shared" si="353"/>
        <v>2964864.3581334837</v>
      </c>
      <c r="W278" s="7">
        <f t="shared" si="353"/>
        <v>3381113.8789970544</v>
      </c>
      <c r="X278" s="7">
        <f t="shared" si="353"/>
        <v>808113.0137922602</v>
      </c>
      <c r="Y278" s="7">
        <f t="shared" si="353"/>
        <v>9004346.1397281922</v>
      </c>
      <c r="Z278" s="7">
        <f t="shared" si="353"/>
        <v>3003038.7974590268</v>
      </c>
      <c r="AA278" s="7">
        <f t="shared" si="353"/>
        <v>155448740.08332235</v>
      </c>
      <c r="AB278" s="7">
        <f t="shared" si="353"/>
        <v>13260635.80874736</v>
      </c>
      <c r="AC278" s="7">
        <f t="shared" si="353"/>
        <v>991705.36648468766</v>
      </c>
      <c r="AD278" s="7">
        <f t="shared" si="353"/>
        <v>5352263.058767302</v>
      </c>
      <c r="AE278" s="7">
        <f t="shared" si="353"/>
        <v>1348783.6748465858</v>
      </c>
      <c r="AF278" s="7">
        <f t="shared" si="353"/>
        <v>2198414.1838661865</v>
      </c>
      <c r="AG278" s="7">
        <f t="shared" si="353"/>
        <v>2788437.0766942063</v>
      </c>
      <c r="AH278" s="7">
        <f t="shared" si="353"/>
        <v>10046257.567390746</v>
      </c>
      <c r="AI278" s="7">
        <f t="shared" si="353"/>
        <v>4934689.3418603344</v>
      </c>
      <c r="AJ278" s="7">
        <f t="shared" si="353"/>
        <v>2241831.6961806393</v>
      </c>
      <c r="AK278" s="7">
        <f t="shared" si="353"/>
        <v>1813814.3072252143</v>
      </c>
      <c r="AL278" s="7">
        <f t="shared" si="353"/>
        <v>1675913.6725417837</v>
      </c>
      <c r="AM278" s="7">
        <f t="shared" si="353"/>
        <v>3689948.2099782843</v>
      </c>
      <c r="AN278" s="7">
        <f t="shared" si="353"/>
        <v>3.4924596548080444E-10</v>
      </c>
      <c r="AO278" s="7">
        <f t="shared" si="353"/>
        <v>30924365.330101918</v>
      </c>
      <c r="AP278" s="7">
        <f t="shared" si="353"/>
        <v>204118140.7289359</v>
      </c>
      <c r="AQ278" s="7">
        <f t="shared" si="353"/>
        <v>2235312.6973199714</v>
      </c>
      <c r="AR278" s="7">
        <f t="shared" si="353"/>
        <v>356753167.52017915</v>
      </c>
      <c r="AS278" s="7">
        <f t="shared" si="353"/>
        <v>16101121.916015795</v>
      </c>
      <c r="AT278" s="7">
        <f t="shared" si="353"/>
        <v>16855006.406564046</v>
      </c>
      <c r="AU278" s="7">
        <f t="shared" si="353"/>
        <v>2865438.6988370228</v>
      </c>
      <c r="AV278" s="7">
        <f t="shared" si="353"/>
        <v>3385629.1054001255</v>
      </c>
      <c r="AW278" s="7">
        <f t="shared" si="353"/>
        <v>3182231.3496339628</v>
      </c>
      <c r="AX278" s="7">
        <f t="shared" si="353"/>
        <v>862343.36711743195</v>
      </c>
      <c r="AY278" s="7">
        <f t="shared" si="353"/>
        <v>4023187.9681560351</v>
      </c>
      <c r="AZ278" s="7">
        <f t="shared" si="353"/>
        <v>123086996.59645872</v>
      </c>
      <c r="BA278" s="7">
        <f t="shared" si="353"/>
        <v>71354356.975313053</v>
      </c>
      <c r="BB278" s="7">
        <f t="shared" si="353"/>
        <v>75297968.798418984</v>
      </c>
      <c r="BC278" s="7">
        <f t="shared" si="353"/>
        <v>184802169.20827818</v>
      </c>
      <c r="BD278" s="7">
        <f t="shared" si="353"/>
        <v>21405613.549178403</v>
      </c>
      <c r="BE278" s="7">
        <f t="shared" si="353"/>
        <v>8594556.3366775159</v>
      </c>
      <c r="BF278" s="7">
        <f t="shared" si="353"/>
        <v>185334894.81833121</v>
      </c>
      <c r="BG278" s="7">
        <f t="shared" si="353"/>
        <v>9184669.2693873681</v>
      </c>
      <c r="BH278" s="7">
        <f t="shared" si="353"/>
        <v>5071857.1410217602</v>
      </c>
      <c r="BI278" s="7">
        <f t="shared" si="353"/>
        <v>3642618.5848233015</v>
      </c>
      <c r="BJ278" s="7">
        <f t="shared" si="353"/>
        <v>38072844.040006943</v>
      </c>
      <c r="BK278" s="7">
        <f t="shared" si="353"/>
        <v>281494312.79655498</v>
      </c>
      <c r="BL278" s="7">
        <f t="shared" si="353"/>
        <v>1894704.6092244838</v>
      </c>
      <c r="BM278" s="7">
        <f t="shared" si="353"/>
        <v>4522225.4130589515</v>
      </c>
      <c r="BN278" s="7">
        <f t="shared" si="353"/>
        <v>23093668.125776947</v>
      </c>
      <c r="BO278" s="7">
        <f t="shared" si="353"/>
        <v>10025646.122174527</v>
      </c>
      <c r="BP278" s="7">
        <f t="shared" ref="BP278:EA278" si="354">IF(BP275-BP276-BP277&lt;0,0,BP275-BP276-BP277)</f>
        <v>421303.42265150999</v>
      </c>
      <c r="BQ278" s="7">
        <f t="shared" si="354"/>
        <v>18274899.262457535</v>
      </c>
      <c r="BR278" s="7">
        <f t="shared" si="354"/>
        <v>38344470.75588949</v>
      </c>
      <c r="BS278" s="7">
        <f t="shared" si="354"/>
        <v>9584721.7069616765</v>
      </c>
      <c r="BT278" s="7">
        <f t="shared" si="354"/>
        <v>2162647.4408728397</v>
      </c>
      <c r="BU278" s="7">
        <f t="shared" si="354"/>
        <v>3299680.225375589</v>
      </c>
      <c r="BV278" s="7">
        <f t="shared" si="354"/>
        <v>95.797982521471567</v>
      </c>
      <c r="BW278" s="7">
        <f t="shared" si="354"/>
        <v>3172359.7477125875</v>
      </c>
      <c r="BX278" s="7">
        <f t="shared" si="354"/>
        <v>357106.92525915249</v>
      </c>
      <c r="BY278" s="7">
        <f t="shared" si="354"/>
        <v>1662753.708952571</v>
      </c>
      <c r="BZ278" s="7">
        <f t="shared" si="354"/>
        <v>2267284.5457297242</v>
      </c>
      <c r="CA278" s="7">
        <f t="shared" si="354"/>
        <v>250470.22082647134</v>
      </c>
      <c r="CB278" s="7">
        <f t="shared" si="354"/>
        <v>394356648.46279436</v>
      </c>
      <c r="CC278" s="7">
        <f t="shared" si="354"/>
        <v>2741873.50069367</v>
      </c>
      <c r="CD278" s="7">
        <f t="shared" si="354"/>
        <v>2838477.7790777814</v>
      </c>
      <c r="CE278" s="7">
        <f t="shared" si="354"/>
        <v>1606902.727916185</v>
      </c>
      <c r="CF278" s="7">
        <f t="shared" si="354"/>
        <v>1370709.9138399125</v>
      </c>
      <c r="CG278" s="7">
        <f t="shared" si="354"/>
        <v>2774625.7093505752</v>
      </c>
      <c r="CH278" s="7">
        <f t="shared" si="354"/>
        <v>1677874.4357221955</v>
      </c>
      <c r="CI278" s="7">
        <f t="shared" si="354"/>
        <v>4497301.4930126444</v>
      </c>
      <c r="CJ278" s="7">
        <f t="shared" si="354"/>
        <v>2.9103830456733704E-10</v>
      </c>
      <c r="CK278" s="7">
        <f t="shared" si="354"/>
        <v>43718602.97689075</v>
      </c>
      <c r="CL278" s="7">
        <f t="shared" si="354"/>
        <v>11683923.647626033</v>
      </c>
      <c r="CM278" s="7">
        <f t="shared" si="354"/>
        <v>7449417.551574178</v>
      </c>
      <c r="CN278" s="7">
        <f t="shared" si="354"/>
        <v>194253750.68788239</v>
      </c>
      <c r="CO278" s="7">
        <f t="shared" si="354"/>
        <v>55569897.061515674</v>
      </c>
      <c r="CP278" s="7">
        <f t="shared" si="354"/>
        <v>1.1641532182693481E-10</v>
      </c>
      <c r="CQ278" s="7">
        <f t="shared" si="354"/>
        <v>6561765.5277761836</v>
      </c>
      <c r="CR278" s="7">
        <f t="shared" si="354"/>
        <v>3172738.8376577394</v>
      </c>
      <c r="CS278" s="7">
        <f t="shared" si="354"/>
        <v>2605721.9749702499</v>
      </c>
      <c r="CT278" s="7">
        <f t="shared" si="354"/>
        <v>1324770.0661271263</v>
      </c>
      <c r="CU278" s="7">
        <f t="shared" si="354"/>
        <v>3959120.5489022057</v>
      </c>
      <c r="CV278" s="7">
        <f t="shared" si="354"/>
        <v>613501.97079146013</v>
      </c>
      <c r="CW278" s="7">
        <f t="shared" si="354"/>
        <v>2221206.3923754594</v>
      </c>
      <c r="CX278" s="7">
        <f t="shared" si="354"/>
        <v>3196666.8572381674</v>
      </c>
      <c r="CY278" s="7">
        <f t="shared" si="354"/>
        <v>937460.89131553925</v>
      </c>
      <c r="CZ278" s="7">
        <f t="shared" si="354"/>
        <v>12896269.915602477</v>
      </c>
      <c r="DA278" s="7">
        <f t="shared" si="354"/>
        <v>2029213.0768989951</v>
      </c>
      <c r="DB278" s="7">
        <f t="shared" si="354"/>
        <v>3377600.9885221762</v>
      </c>
      <c r="DC278" s="7">
        <f t="shared" si="354"/>
        <v>1898148.9836526522</v>
      </c>
      <c r="DD278" s="7">
        <f t="shared" si="354"/>
        <v>2046370.3108794175</v>
      </c>
      <c r="DE278" s="7">
        <f t="shared" si="354"/>
        <v>2091795.8247362045</v>
      </c>
      <c r="DF278" s="7">
        <f t="shared" si="354"/>
        <v>142334933.57528454</v>
      </c>
      <c r="DG278" s="7">
        <f t="shared" si="354"/>
        <v>634205.41482587543</v>
      </c>
      <c r="DH278" s="7">
        <f t="shared" si="354"/>
        <v>8932710.4869306479</v>
      </c>
      <c r="DI278" s="7">
        <f t="shared" si="354"/>
        <v>12032143.923083441</v>
      </c>
      <c r="DJ278" s="7">
        <f t="shared" si="354"/>
        <v>5916822.1814125394</v>
      </c>
      <c r="DK278" s="7">
        <f t="shared" si="354"/>
        <v>4906279.5804366255</v>
      </c>
      <c r="DL278" s="7">
        <f t="shared" si="354"/>
        <v>38744833.520936057</v>
      </c>
      <c r="DM278" s="7">
        <f t="shared" si="354"/>
        <v>3462754.7982817818</v>
      </c>
      <c r="DN278" s="7">
        <f t="shared" si="354"/>
        <v>7414288.2351398021</v>
      </c>
      <c r="DO278" s="7">
        <f t="shared" si="354"/>
        <v>25941039.262228929</v>
      </c>
      <c r="DP278" s="7">
        <f t="shared" si="354"/>
        <v>2715903.2564801062</v>
      </c>
      <c r="DQ278" s="7">
        <f t="shared" si="354"/>
        <v>219.4261558263097</v>
      </c>
      <c r="DR278" s="7">
        <f t="shared" si="354"/>
        <v>12863690.081219353</v>
      </c>
      <c r="DS278" s="7">
        <f t="shared" si="354"/>
        <v>6745612.2122994009</v>
      </c>
      <c r="DT278" s="7">
        <f t="shared" si="354"/>
        <v>3132880.6449969877</v>
      </c>
      <c r="DU278" s="7">
        <f t="shared" si="354"/>
        <v>4072962.4457447855</v>
      </c>
      <c r="DV278" s="7">
        <f t="shared" si="354"/>
        <v>3463358.651032465</v>
      </c>
      <c r="DW278" s="7">
        <f t="shared" si="354"/>
        <v>3866335.3351143901</v>
      </c>
      <c r="DX278" s="7">
        <f t="shared" si="354"/>
        <v>807406.41639710381</v>
      </c>
      <c r="DY278" s="7">
        <f t="shared" si="354"/>
        <v>1113029.3365464488</v>
      </c>
      <c r="DZ278" s="7">
        <f t="shared" si="354"/>
        <v>2808670.7192726405</v>
      </c>
      <c r="EA278" s="7">
        <f t="shared" si="354"/>
        <v>84.20668385270983</v>
      </c>
      <c r="EB278" s="7">
        <f t="shared" ref="EB278:FX278" si="355">IF(EB275-EB276-EB277&lt;0,0,EB275-EB276-EB277)</f>
        <v>4341802.5250897156</v>
      </c>
      <c r="EC278" s="7">
        <f t="shared" si="355"/>
        <v>3039272.8761377307</v>
      </c>
      <c r="ED278" s="7">
        <f t="shared" si="355"/>
        <v>834.84862242813688</v>
      </c>
      <c r="EE278" s="7">
        <f t="shared" si="355"/>
        <v>2917020.9061586559</v>
      </c>
      <c r="EF278" s="7">
        <f t="shared" si="355"/>
        <v>13502557.377479076</v>
      </c>
      <c r="EG278" s="7">
        <f t="shared" si="355"/>
        <v>2946996.5519492482</v>
      </c>
      <c r="EH278" s="7">
        <f t="shared" si="355"/>
        <v>3477015.0775133721</v>
      </c>
      <c r="EI278" s="7">
        <f t="shared" si="355"/>
        <v>121059727.08734937</v>
      </c>
      <c r="EJ278" s="7">
        <f t="shared" si="355"/>
        <v>77429543.914366767</v>
      </c>
      <c r="EK278" s="7">
        <f t="shared" si="355"/>
        <v>4285432.4906039722</v>
      </c>
      <c r="EL278" s="7">
        <f t="shared" si="355"/>
        <v>3862969.17486365</v>
      </c>
      <c r="EM278" s="7">
        <f t="shared" si="355"/>
        <v>2286869.7558525698</v>
      </c>
      <c r="EN278" s="7">
        <f t="shared" si="355"/>
        <v>8846408.6129942797</v>
      </c>
      <c r="EO278" s="7">
        <f t="shared" si="355"/>
        <v>3161013.1726418193</v>
      </c>
      <c r="EP278" s="7">
        <f t="shared" si="355"/>
        <v>1711681.2621745761</v>
      </c>
      <c r="EQ278" s="7">
        <f t="shared" si="355"/>
        <v>18765595.321356788</v>
      </c>
      <c r="ER278" s="7">
        <f t="shared" si="355"/>
        <v>1610920.8063360008</v>
      </c>
      <c r="ES278" s="7">
        <f t="shared" si="355"/>
        <v>2277280.3101358926</v>
      </c>
      <c r="ET278" s="7">
        <f t="shared" si="355"/>
        <v>2464296.9783332283</v>
      </c>
      <c r="EU278" s="7">
        <f t="shared" si="355"/>
        <v>6044057.816542021</v>
      </c>
      <c r="EV278" s="7">
        <f t="shared" si="355"/>
        <v>544903.26949653728</v>
      </c>
      <c r="EW278" s="7">
        <f t="shared" si="355"/>
        <v>3016106.3665244794</v>
      </c>
      <c r="EX278" s="7">
        <f t="shared" si="355"/>
        <v>3040663.8552762233</v>
      </c>
      <c r="EY278" s="7">
        <f t="shared" si="355"/>
        <v>7592220.0114614014</v>
      </c>
      <c r="EZ278" s="7">
        <f t="shared" si="355"/>
        <v>1748805.7253242531</v>
      </c>
      <c r="FA278" s="7">
        <f t="shared" si="355"/>
        <v>861.79048977978528</v>
      </c>
      <c r="FB278" s="7">
        <f t="shared" si="355"/>
        <v>0</v>
      </c>
      <c r="FC278" s="7">
        <f t="shared" si="355"/>
        <v>8073971.5355189051</v>
      </c>
      <c r="FD278" s="7">
        <f t="shared" si="355"/>
        <v>3830366.4642000408</v>
      </c>
      <c r="FE278" s="7">
        <f t="shared" si="355"/>
        <v>1231069.8040118855</v>
      </c>
      <c r="FF278" s="7">
        <f t="shared" si="355"/>
        <v>2891354.9659392918</v>
      </c>
      <c r="FG278" s="7">
        <f t="shared" si="355"/>
        <v>1768121.0626985477</v>
      </c>
      <c r="FH278" s="7">
        <f t="shared" si="355"/>
        <v>581296.69194443419</v>
      </c>
      <c r="FI278" s="7">
        <f t="shared" si="355"/>
        <v>5476989.0579928616</v>
      </c>
      <c r="FJ278" s="7">
        <f t="shared" si="355"/>
        <v>466406.0803973407</v>
      </c>
      <c r="FK278" s="7">
        <f t="shared" si="355"/>
        <v>5588574.0320139909</v>
      </c>
      <c r="FL278" s="7">
        <f t="shared" si="355"/>
        <v>28747869.681151267</v>
      </c>
      <c r="FM278" s="7">
        <f t="shared" si="355"/>
        <v>16544243.269045293</v>
      </c>
      <c r="FN278" s="7">
        <f t="shared" si="355"/>
        <v>170489590.92996353</v>
      </c>
      <c r="FO278" s="7">
        <f t="shared" si="355"/>
        <v>885.39948352763895</v>
      </c>
      <c r="FP278" s="7">
        <f t="shared" si="355"/>
        <v>7189427.7979642842</v>
      </c>
      <c r="FQ278" s="7">
        <f t="shared" si="355"/>
        <v>6.9849193096160889E-10</v>
      </c>
      <c r="FR278" s="7">
        <f t="shared" si="355"/>
        <v>1.7462298274040222E-10</v>
      </c>
      <c r="FS278" s="7">
        <f t="shared" si="355"/>
        <v>1210840.4629558499</v>
      </c>
      <c r="FT278" s="7">
        <f t="shared" si="355"/>
        <v>0</v>
      </c>
      <c r="FU278" s="7">
        <f t="shared" si="355"/>
        <v>6188352.4111767551</v>
      </c>
      <c r="FV278" s="7">
        <f t="shared" si="355"/>
        <v>6558037.8576988876</v>
      </c>
      <c r="FW278" s="7">
        <f t="shared" si="355"/>
        <v>2631068.9945910117</v>
      </c>
      <c r="FX278" s="7">
        <f t="shared" si="355"/>
        <v>951639.91499363095</v>
      </c>
      <c r="FY278" s="7"/>
      <c r="FZ278" s="101">
        <f>SUM(C278:FX278)</f>
        <v>5108010038.2859955</v>
      </c>
      <c r="GA278" s="7">
        <f>GA275-GA276-GA277</f>
        <v>5108010038.3799953</v>
      </c>
      <c r="GB278" s="7">
        <f>FZ278-GA278</f>
        <v>-9.3999862670898438E-2</v>
      </c>
      <c r="GC278" s="105"/>
      <c r="GD278" s="7"/>
      <c r="GE278" s="11"/>
      <c r="GF278" s="7"/>
      <c r="GG278" s="7"/>
      <c r="GH278" s="7"/>
      <c r="GI278" s="7"/>
      <c r="GJ278" s="7"/>
      <c r="GK278" s="7"/>
      <c r="GL278" s="7"/>
      <c r="GM278" s="7"/>
    </row>
    <row r="279" spans="1:195" x14ac:dyDescent="0.35">
      <c r="A279" s="7"/>
      <c r="B279" s="7" t="s">
        <v>840</v>
      </c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  <c r="BM279" s="64"/>
      <c r="BN279" s="64"/>
      <c r="BO279" s="64"/>
      <c r="BP279" s="64"/>
      <c r="BQ279" s="64"/>
      <c r="BR279" s="64"/>
      <c r="BS279" s="64"/>
      <c r="BT279" s="64"/>
      <c r="BU279" s="64"/>
      <c r="BV279" s="64"/>
      <c r="BW279" s="64"/>
      <c r="BX279" s="64"/>
      <c r="BY279" s="64"/>
      <c r="BZ279" s="64"/>
      <c r="CA279" s="64"/>
      <c r="CB279" s="64"/>
      <c r="CC279" s="64"/>
      <c r="CD279" s="64"/>
      <c r="CE279" s="64"/>
      <c r="CF279" s="64"/>
      <c r="CG279" s="64"/>
      <c r="CH279" s="64"/>
      <c r="CI279" s="64"/>
      <c r="CJ279" s="64"/>
      <c r="CK279" s="64"/>
      <c r="CL279" s="64"/>
      <c r="CM279" s="64"/>
      <c r="CN279" s="64"/>
      <c r="CO279" s="64"/>
      <c r="CP279" s="64"/>
      <c r="CQ279" s="64"/>
      <c r="CR279" s="64"/>
      <c r="CS279" s="64"/>
      <c r="CT279" s="64"/>
      <c r="CU279" s="64"/>
      <c r="CV279" s="64"/>
      <c r="CW279" s="64"/>
      <c r="CX279" s="64"/>
      <c r="CY279" s="64"/>
      <c r="CZ279" s="64"/>
      <c r="DA279" s="64"/>
      <c r="DB279" s="64"/>
      <c r="DC279" s="64"/>
      <c r="DD279" s="64"/>
      <c r="DE279" s="64"/>
      <c r="DF279" s="64"/>
      <c r="DG279" s="64"/>
      <c r="DH279" s="64"/>
      <c r="DI279" s="64"/>
      <c r="DJ279" s="64"/>
      <c r="DK279" s="64"/>
      <c r="DL279" s="64"/>
      <c r="DM279" s="64"/>
      <c r="DN279" s="64"/>
      <c r="DO279" s="64"/>
      <c r="DP279" s="64"/>
      <c r="DQ279" s="64"/>
      <c r="DR279" s="64"/>
      <c r="DS279" s="64"/>
      <c r="DT279" s="64"/>
      <c r="DU279" s="64"/>
      <c r="DV279" s="64"/>
      <c r="DW279" s="64"/>
      <c r="DX279" s="64"/>
      <c r="DY279" s="64"/>
      <c r="DZ279" s="64"/>
      <c r="EA279" s="64"/>
      <c r="EB279" s="64"/>
      <c r="EC279" s="64"/>
      <c r="ED279" s="64"/>
      <c r="EE279" s="64"/>
      <c r="EF279" s="64"/>
      <c r="EG279" s="64"/>
      <c r="EH279" s="64"/>
      <c r="EI279" s="64"/>
      <c r="EJ279" s="64"/>
      <c r="EK279" s="64"/>
      <c r="EL279" s="64"/>
      <c r="EM279" s="64"/>
      <c r="EN279" s="64"/>
      <c r="EO279" s="64"/>
      <c r="EP279" s="64"/>
      <c r="EQ279" s="64"/>
      <c r="ER279" s="64"/>
      <c r="ES279" s="64"/>
      <c r="ET279" s="64"/>
      <c r="EU279" s="64"/>
      <c r="EV279" s="64"/>
      <c r="EW279" s="64"/>
      <c r="EX279" s="64"/>
      <c r="EY279" s="64"/>
      <c r="EZ279" s="64"/>
      <c r="FA279" s="64"/>
      <c r="FB279" s="64"/>
      <c r="FC279" s="64"/>
      <c r="FD279" s="64"/>
      <c r="FE279" s="64"/>
      <c r="FF279" s="64"/>
      <c r="FG279" s="64"/>
      <c r="FH279" s="64"/>
      <c r="FI279" s="64"/>
      <c r="FJ279" s="64"/>
      <c r="FK279" s="64"/>
      <c r="FL279" s="64"/>
      <c r="FM279" s="64"/>
      <c r="FN279" s="64"/>
      <c r="FO279" s="64"/>
      <c r="FP279" s="64"/>
      <c r="FQ279" s="64"/>
      <c r="FR279" s="64"/>
      <c r="FS279" s="64"/>
      <c r="FT279" s="64"/>
      <c r="FU279" s="64"/>
      <c r="FV279" s="64"/>
      <c r="FW279" s="64"/>
      <c r="FX279" s="64"/>
      <c r="FY279" s="7"/>
      <c r="FZ279" s="101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</row>
    <row r="280" spans="1:195" x14ac:dyDescent="0.35">
      <c r="A280" s="6" t="s">
        <v>841</v>
      </c>
      <c r="B280" s="7" t="s">
        <v>842</v>
      </c>
      <c r="C280" s="7">
        <f t="shared" ref="C280:M280" si="356">ROUND(C271*C46,2)</f>
        <v>0</v>
      </c>
      <c r="D280" s="7">
        <f t="shared" si="356"/>
        <v>0</v>
      </c>
      <c r="E280" s="7">
        <f t="shared" si="356"/>
        <v>0</v>
      </c>
      <c r="F280" s="7">
        <f t="shared" si="356"/>
        <v>0</v>
      </c>
      <c r="G280" s="7">
        <f t="shared" si="356"/>
        <v>0</v>
      </c>
      <c r="H280" s="7">
        <f t="shared" si="356"/>
        <v>0</v>
      </c>
      <c r="I280" s="7">
        <f t="shared" si="356"/>
        <v>0</v>
      </c>
      <c r="J280" s="7">
        <f t="shared" si="356"/>
        <v>0</v>
      </c>
      <c r="K280" s="7">
        <f t="shared" si="356"/>
        <v>0</v>
      </c>
      <c r="L280" s="7">
        <f t="shared" si="356"/>
        <v>0</v>
      </c>
      <c r="M280" s="7">
        <f t="shared" si="356"/>
        <v>0</v>
      </c>
      <c r="N280" s="7">
        <v>0</v>
      </c>
      <c r="O280" s="7">
        <f t="shared" ref="O280:BB280" si="357">ROUND(O271*O46,2)</f>
        <v>0</v>
      </c>
      <c r="P280" s="7">
        <f t="shared" si="357"/>
        <v>0</v>
      </c>
      <c r="Q280" s="7">
        <f t="shared" si="357"/>
        <v>0</v>
      </c>
      <c r="R280" s="7">
        <f t="shared" si="357"/>
        <v>0</v>
      </c>
      <c r="S280" s="7">
        <f t="shared" si="357"/>
        <v>0</v>
      </c>
      <c r="T280" s="7">
        <f t="shared" si="357"/>
        <v>0</v>
      </c>
      <c r="U280" s="7">
        <f t="shared" si="357"/>
        <v>0</v>
      </c>
      <c r="V280" s="7">
        <f t="shared" si="357"/>
        <v>0</v>
      </c>
      <c r="W280" s="7">
        <f t="shared" si="357"/>
        <v>0</v>
      </c>
      <c r="X280" s="7">
        <f t="shared" si="357"/>
        <v>0</v>
      </c>
      <c r="Y280" s="7">
        <f t="shared" si="357"/>
        <v>0</v>
      </c>
      <c r="Z280" s="7">
        <f t="shared" si="357"/>
        <v>0</v>
      </c>
      <c r="AA280" s="7">
        <f t="shared" si="357"/>
        <v>0</v>
      </c>
      <c r="AB280" s="7">
        <f t="shared" si="357"/>
        <v>0</v>
      </c>
      <c r="AC280" s="7">
        <f t="shared" si="357"/>
        <v>0</v>
      </c>
      <c r="AD280" s="7">
        <f t="shared" si="357"/>
        <v>0</v>
      </c>
      <c r="AE280" s="7">
        <f t="shared" si="357"/>
        <v>0</v>
      </c>
      <c r="AF280" s="7">
        <f t="shared" si="357"/>
        <v>0</v>
      </c>
      <c r="AG280" s="7">
        <f t="shared" si="357"/>
        <v>0</v>
      </c>
      <c r="AH280" s="7">
        <f t="shared" si="357"/>
        <v>0</v>
      </c>
      <c r="AI280" s="7">
        <f t="shared" si="357"/>
        <v>0</v>
      </c>
      <c r="AJ280" s="7">
        <f t="shared" si="357"/>
        <v>0</v>
      </c>
      <c r="AK280" s="7">
        <f t="shared" si="357"/>
        <v>0</v>
      </c>
      <c r="AL280" s="7">
        <f t="shared" si="357"/>
        <v>0</v>
      </c>
      <c r="AM280" s="7">
        <f t="shared" si="357"/>
        <v>0</v>
      </c>
      <c r="AN280" s="7">
        <f t="shared" si="357"/>
        <v>173115.33</v>
      </c>
      <c r="AO280" s="7">
        <f t="shared" si="357"/>
        <v>0</v>
      </c>
      <c r="AP280" s="7">
        <f t="shared" si="357"/>
        <v>0</v>
      </c>
      <c r="AQ280" s="7">
        <f t="shared" si="357"/>
        <v>0</v>
      </c>
      <c r="AR280" s="7">
        <f t="shared" si="357"/>
        <v>0</v>
      </c>
      <c r="AS280" s="7">
        <f t="shared" si="357"/>
        <v>0</v>
      </c>
      <c r="AT280" s="7">
        <f t="shared" si="357"/>
        <v>0</v>
      </c>
      <c r="AU280" s="7">
        <f t="shared" si="357"/>
        <v>0</v>
      </c>
      <c r="AV280" s="7">
        <f t="shared" si="357"/>
        <v>0</v>
      </c>
      <c r="AW280" s="7">
        <f t="shared" si="357"/>
        <v>0</v>
      </c>
      <c r="AX280" s="7">
        <f t="shared" si="357"/>
        <v>0</v>
      </c>
      <c r="AY280" s="7">
        <f t="shared" si="357"/>
        <v>0</v>
      </c>
      <c r="AZ280" s="7">
        <f t="shared" si="357"/>
        <v>0</v>
      </c>
      <c r="BA280" s="7">
        <f t="shared" si="357"/>
        <v>0</v>
      </c>
      <c r="BB280" s="7">
        <f t="shared" si="357"/>
        <v>0</v>
      </c>
      <c r="BC280" s="7">
        <v>0</v>
      </c>
      <c r="BD280" s="7">
        <f t="shared" ref="BD280:DO280" si="358">ROUND(BD271*BD46,2)</f>
        <v>0</v>
      </c>
      <c r="BE280" s="7">
        <f t="shared" si="358"/>
        <v>0</v>
      </c>
      <c r="BF280" s="7">
        <f t="shared" si="358"/>
        <v>0</v>
      </c>
      <c r="BG280" s="7">
        <f t="shared" si="358"/>
        <v>0</v>
      </c>
      <c r="BH280" s="7">
        <f t="shared" si="358"/>
        <v>0</v>
      </c>
      <c r="BI280" s="7">
        <f t="shared" si="358"/>
        <v>0</v>
      </c>
      <c r="BJ280" s="7">
        <f t="shared" si="358"/>
        <v>0</v>
      </c>
      <c r="BK280" s="7">
        <f t="shared" si="358"/>
        <v>0</v>
      </c>
      <c r="BL280" s="7">
        <f t="shared" si="358"/>
        <v>0</v>
      </c>
      <c r="BM280" s="7">
        <f t="shared" si="358"/>
        <v>0</v>
      </c>
      <c r="BN280" s="7">
        <f t="shared" si="358"/>
        <v>0</v>
      </c>
      <c r="BO280" s="7">
        <f t="shared" si="358"/>
        <v>0</v>
      </c>
      <c r="BP280" s="7">
        <f t="shared" si="358"/>
        <v>0</v>
      </c>
      <c r="BQ280" s="7">
        <f t="shared" si="358"/>
        <v>0</v>
      </c>
      <c r="BR280" s="7">
        <f t="shared" si="358"/>
        <v>0</v>
      </c>
      <c r="BS280" s="7">
        <f t="shared" si="358"/>
        <v>0</v>
      </c>
      <c r="BT280" s="7">
        <f t="shared" si="358"/>
        <v>0</v>
      </c>
      <c r="BU280" s="7">
        <f t="shared" si="358"/>
        <v>0</v>
      </c>
      <c r="BV280" s="7">
        <f t="shared" si="358"/>
        <v>682917.07</v>
      </c>
      <c r="BW280" s="7">
        <f t="shared" si="358"/>
        <v>0</v>
      </c>
      <c r="BX280" s="7">
        <f t="shared" si="358"/>
        <v>0</v>
      </c>
      <c r="BY280" s="7">
        <f t="shared" si="358"/>
        <v>0</v>
      </c>
      <c r="BZ280" s="7">
        <f t="shared" si="358"/>
        <v>0</v>
      </c>
      <c r="CA280" s="7">
        <f t="shared" si="358"/>
        <v>0</v>
      </c>
      <c r="CB280" s="7">
        <f t="shared" si="358"/>
        <v>0</v>
      </c>
      <c r="CC280" s="7">
        <f t="shared" si="358"/>
        <v>0</v>
      </c>
      <c r="CD280" s="7">
        <f t="shared" si="358"/>
        <v>0</v>
      </c>
      <c r="CE280" s="7">
        <f t="shared" si="358"/>
        <v>0</v>
      </c>
      <c r="CF280" s="7">
        <f t="shared" si="358"/>
        <v>0</v>
      </c>
      <c r="CG280" s="7">
        <f t="shared" si="358"/>
        <v>0</v>
      </c>
      <c r="CH280" s="7">
        <f t="shared" si="358"/>
        <v>0</v>
      </c>
      <c r="CI280" s="7">
        <f t="shared" si="358"/>
        <v>0</v>
      </c>
      <c r="CJ280" s="7">
        <f t="shared" si="358"/>
        <v>396814.36</v>
      </c>
      <c r="CK280" s="7">
        <f t="shared" si="358"/>
        <v>0</v>
      </c>
      <c r="CL280" s="7">
        <f t="shared" si="358"/>
        <v>0</v>
      </c>
      <c r="CM280" s="7">
        <f t="shared" si="358"/>
        <v>0</v>
      </c>
      <c r="CN280" s="7">
        <f t="shared" si="358"/>
        <v>0</v>
      </c>
      <c r="CO280" s="7">
        <f t="shared" si="358"/>
        <v>0</v>
      </c>
      <c r="CP280" s="7">
        <f t="shared" si="358"/>
        <v>467591.26</v>
      </c>
      <c r="CQ280" s="7">
        <f t="shared" si="358"/>
        <v>0</v>
      </c>
      <c r="CR280" s="7">
        <f t="shared" si="358"/>
        <v>0</v>
      </c>
      <c r="CS280" s="7">
        <f t="shared" si="358"/>
        <v>0</v>
      </c>
      <c r="CT280" s="7">
        <f t="shared" si="358"/>
        <v>0</v>
      </c>
      <c r="CU280" s="7">
        <f t="shared" si="358"/>
        <v>0</v>
      </c>
      <c r="CV280" s="7">
        <f t="shared" si="358"/>
        <v>0</v>
      </c>
      <c r="CW280" s="7">
        <f t="shared" si="358"/>
        <v>0</v>
      </c>
      <c r="CX280" s="7">
        <f t="shared" si="358"/>
        <v>0</v>
      </c>
      <c r="CY280" s="7">
        <f t="shared" si="358"/>
        <v>0</v>
      </c>
      <c r="CZ280" s="7">
        <f t="shared" si="358"/>
        <v>0</v>
      </c>
      <c r="DA280" s="7">
        <f t="shared" si="358"/>
        <v>0</v>
      </c>
      <c r="DB280" s="7">
        <f t="shared" si="358"/>
        <v>0</v>
      </c>
      <c r="DC280" s="7">
        <f t="shared" si="358"/>
        <v>0</v>
      </c>
      <c r="DD280" s="7">
        <f t="shared" si="358"/>
        <v>0</v>
      </c>
      <c r="DE280" s="7">
        <f t="shared" si="358"/>
        <v>0</v>
      </c>
      <c r="DF280" s="7">
        <f t="shared" si="358"/>
        <v>0</v>
      </c>
      <c r="DG280" s="7">
        <f t="shared" si="358"/>
        <v>0</v>
      </c>
      <c r="DH280" s="7">
        <f t="shared" si="358"/>
        <v>0</v>
      </c>
      <c r="DI280" s="7">
        <f t="shared" si="358"/>
        <v>0</v>
      </c>
      <c r="DJ280" s="7">
        <f t="shared" si="358"/>
        <v>0</v>
      </c>
      <c r="DK280" s="7">
        <f t="shared" si="358"/>
        <v>0</v>
      </c>
      <c r="DL280" s="7">
        <f t="shared" si="358"/>
        <v>0</v>
      </c>
      <c r="DM280" s="7">
        <f t="shared" si="358"/>
        <v>0</v>
      </c>
      <c r="DN280" s="7">
        <f t="shared" si="358"/>
        <v>0</v>
      </c>
      <c r="DO280" s="7">
        <f t="shared" si="358"/>
        <v>0</v>
      </c>
      <c r="DP280" s="7">
        <f t="shared" ref="DP280:FX280" si="359">ROUND(DP271*DP46,2)</f>
        <v>0</v>
      </c>
      <c r="DQ280" s="7">
        <f t="shared" si="359"/>
        <v>358242.89</v>
      </c>
      <c r="DR280" s="7">
        <f t="shared" si="359"/>
        <v>0</v>
      </c>
      <c r="DS280" s="7">
        <f t="shared" si="359"/>
        <v>0</v>
      </c>
      <c r="DT280" s="7">
        <f t="shared" si="359"/>
        <v>0</v>
      </c>
      <c r="DU280" s="7">
        <f t="shared" si="359"/>
        <v>0</v>
      </c>
      <c r="DV280" s="7">
        <f t="shared" si="359"/>
        <v>0</v>
      </c>
      <c r="DW280" s="7">
        <f t="shared" si="359"/>
        <v>0</v>
      </c>
      <c r="DX280" s="7">
        <f t="shared" si="359"/>
        <v>0</v>
      </c>
      <c r="DY280" s="7">
        <f t="shared" si="359"/>
        <v>0</v>
      </c>
      <c r="DZ280" s="7">
        <f t="shared" si="359"/>
        <v>0</v>
      </c>
      <c r="EA280" s="7">
        <f t="shared" si="359"/>
        <v>532399.13</v>
      </c>
      <c r="EB280" s="7">
        <f t="shared" si="359"/>
        <v>0</v>
      </c>
      <c r="EC280" s="7">
        <f t="shared" si="359"/>
        <v>0</v>
      </c>
      <c r="ED280" s="7">
        <f t="shared" si="359"/>
        <v>925112.62</v>
      </c>
      <c r="EE280" s="7">
        <f t="shared" si="359"/>
        <v>0</v>
      </c>
      <c r="EF280" s="7">
        <f t="shared" si="359"/>
        <v>0</v>
      </c>
      <c r="EG280" s="7">
        <f t="shared" si="359"/>
        <v>0</v>
      </c>
      <c r="EH280" s="7">
        <f t="shared" si="359"/>
        <v>0</v>
      </c>
      <c r="EI280" s="7">
        <f t="shared" si="359"/>
        <v>0</v>
      </c>
      <c r="EJ280" s="7">
        <f t="shared" si="359"/>
        <v>0</v>
      </c>
      <c r="EK280" s="7">
        <f t="shared" si="359"/>
        <v>0</v>
      </c>
      <c r="EL280" s="7">
        <f t="shared" si="359"/>
        <v>0</v>
      </c>
      <c r="EM280" s="7">
        <f t="shared" si="359"/>
        <v>0</v>
      </c>
      <c r="EN280" s="7">
        <f t="shared" si="359"/>
        <v>0</v>
      </c>
      <c r="EO280" s="7">
        <f t="shared" si="359"/>
        <v>0</v>
      </c>
      <c r="EP280" s="7">
        <f t="shared" si="359"/>
        <v>0</v>
      </c>
      <c r="EQ280" s="7">
        <f t="shared" si="359"/>
        <v>0</v>
      </c>
      <c r="ER280" s="7">
        <f t="shared" si="359"/>
        <v>0</v>
      </c>
      <c r="ES280" s="7">
        <f t="shared" si="359"/>
        <v>0</v>
      </c>
      <c r="ET280" s="7">
        <f t="shared" si="359"/>
        <v>0</v>
      </c>
      <c r="EU280" s="7">
        <f t="shared" si="359"/>
        <v>0</v>
      </c>
      <c r="EV280" s="7">
        <f t="shared" si="359"/>
        <v>0</v>
      </c>
      <c r="EW280" s="7">
        <f t="shared" si="359"/>
        <v>0</v>
      </c>
      <c r="EX280" s="7">
        <f t="shared" si="359"/>
        <v>0</v>
      </c>
      <c r="EY280" s="7">
        <f t="shared" si="359"/>
        <v>0</v>
      </c>
      <c r="EZ280" s="7">
        <f t="shared" si="359"/>
        <v>0</v>
      </c>
      <c r="FA280" s="7">
        <f t="shared" si="359"/>
        <v>852489.05</v>
      </c>
      <c r="FB280" s="7">
        <f t="shared" si="359"/>
        <v>261397.2</v>
      </c>
      <c r="FC280" s="7">
        <f t="shared" si="359"/>
        <v>0</v>
      </c>
      <c r="FD280" s="7">
        <f t="shared" si="359"/>
        <v>0</v>
      </c>
      <c r="FE280" s="7">
        <f t="shared" si="359"/>
        <v>0</v>
      </c>
      <c r="FF280" s="7">
        <f t="shared" si="359"/>
        <v>0</v>
      </c>
      <c r="FG280" s="7">
        <f t="shared" si="359"/>
        <v>0</v>
      </c>
      <c r="FH280" s="7">
        <f t="shared" si="359"/>
        <v>0</v>
      </c>
      <c r="FI280" s="7">
        <f t="shared" si="359"/>
        <v>0</v>
      </c>
      <c r="FJ280" s="7">
        <f t="shared" si="359"/>
        <v>0</v>
      </c>
      <c r="FK280" s="7">
        <f t="shared" si="359"/>
        <v>0</v>
      </c>
      <c r="FL280" s="7">
        <f t="shared" si="359"/>
        <v>0</v>
      </c>
      <c r="FM280" s="7">
        <f t="shared" si="359"/>
        <v>0</v>
      </c>
      <c r="FN280" s="7">
        <f t="shared" si="359"/>
        <v>0</v>
      </c>
      <c r="FO280" s="7">
        <f t="shared" si="359"/>
        <v>606726.40000000002</v>
      </c>
      <c r="FP280" s="7">
        <f t="shared" si="359"/>
        <v>0</v>
      </c>
      <c r="FQ280" s="7">
        <f t="shared" si="359"/>
        <v>51663.839999999997</v>
      </c>
      <c r="FR280" s="7">
        <f t="shared" si="359"/>
        <v>88195.42</v>
      </c>
      <c r="FS280" s="7">
        <f t="shared" si="359"/>
        <v>0</v>
      </c>
      <c r="FT280" s="7">
        <f t="shared" si="359"/>
        <v>68662.509999999995</v>
      </c>
      <c r="FU280" s="7">
        <f t="shared" si="359"/>
        <v>0</v>
      </c>
      <c r="FV280" s="7">
        <f t="shared" si="359"/>
        <v>0</v>
      </c>
      <c r="FW280" s="7">
        <f t="shared" si="359"/>
        <v>0</v>
      </c>
      <c r="FX280" s="7">
        <f t="shared" si="359"/>
        <v>0</v>
      </c>
      <c r="FY280" s="7"/>
      <c r="FZ280" s="101">
        <f>SUM(C280:FX280)</f>
        <v>5465327.0800000001</v>
      </c>
      <c r="GA280" s="85">
        <v>5465327.0599999996</v>
      </c>
      <c r="GB280" s="7">
        <f>FZ280-GA280</f>
        <v>2.0000000484287739E-2</v>
      </c>
      <c r="GC280" s="7"/>
      <c r="GD280" s="7"/>
      <c r="GE280" s="7"/>
      <c r="GF280" s="7"/>
      <c r="GG280" s="7"/>
      <c r="GH280" s="7"/>
      <c r="GI280" s="7"/>
      <c r="GJ280" s="7"/>
      <c r="GK280" s="7"/>
      <c r="GL280" s="7"/>
      <c r="GM280" s="7"/>
    </row>
    <row r="281" spans="1:195" x14ac:dyDescent="0.35">
      <c r="A281" s="7"/>
      <c r="B281" s="7" t="s">
        <v>843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  <c r="DV281" s="7"/>
      <c r="DW281" s="7"/>
      <c r="DX281" s="7"/>
      <c r="DY281" s="7"/>
      <c r="DZ281" s="7"/>
      <c r="EA281" s="7"/>
      <c r="EB281" s="7"/>
      <c r="EC281" s="7"/>
      <c r="ED281" s="7"/>
      <c r="EE281" s="7"/>
      <c r="EF281" s="7"/>
      <c r="EG281" s="7"/>
      <c r="EH281" s="7"/>
      <c r="EI281" s="7"/>
      <c r="EJ281" s="7"/>
      <c r="EK281" s="7"/>
      <c r="EL281" s="7"/>
      <c r="EM281" s="7"/>
      <c r="EN281" s="7"/>
      <c r="EO281" s="7"/>
      <c r="EP281" s="7"/>
      <c r="EQ281" s="7"/>
      <c r="ER281" s="7"/>
      <c r="ES281" s="7"/>
      <c r="ET281" s="7"/>
      <c r="EU281" s="7"/>
      <c r="EV281" s="7"/>
      <c r="EW281" s="7"/>
      <c r="EX281" s="7"/>
      <c r="EY281" s="7"/>
      <c r="EZ281" s="7"/>
      <c r="FA281" s="7"/>
      <c r="FB281" s="7"/>
      <c r="FC281" s="7"/>
      <c r="FD281" s="7"/>
      <c r="FE281" s="7"/>
      <c r="FF281" s="7"/>
      <c r="FG281" s="7"/>
      <c r="FH281" s="7"/>
      <c r="FI281" s="7"/>
      <c r="FJ281" s="7"/>
      <c r="FK281" s="7"/>
      <c r="FL281" s="7"/>
      <c r="FM281" s="7"/>
      <c r="FN281" s="7"/>
      <c r="FO281" s="7"/>
      <c r="FP281" s="7"/>
      <c r="FQ281" s="7"/>
      <c r="FR281" s="7"/>
      <c r="FS281" s="7"/>
      <c r="FT281" s="7"/>
      <c r="FU281" s="7"/>
      <c r="FV281" s="7"/>
      <c r="FW281" s="7"/>
      <c r="FX281" s="7"/>
      <c r="FY281" s="64"/>
      <c r="FZ281" s="7"/>
      <c r="GB281" s="7">
        <f>FZ281-GA282</f>
        <v>0</v>
      </c>
      <c r="GC281" s="7"/>
      <c r="GD281" s="7"/>
      <c r="GE281" s="7"/>
      <c r="GF281" s="7"/>
      <c r="GG281" s="7"/>
      <c r="GH281" s="7"/>
      <c r="GI281" s="7"/>
      <c r="GJ281" s="7"/>
      <c r="GK281" s="7"/>
      <c r="GL281" s="7"/>
      <c r="GM281" s="7"/>
    </row>
    <row r="282" spans="1:195" x14ac:dyDescent="0.35">
      <c r="A282" s="6" t="s">
        <v>844</v>
      </c>
      <c r="B282" s="7" t="s">
        <v>845</v>
      </c>
      <c r="C282" s="7">
        <f t="shared" ref="C282:BN282" si="360">ROUND(C275/C99,2)</f>
        <v>11931.74</v>
      </c>
      <c r="D282" s="7">
        <f t="shared" si="360"/>
        <v>11258.64</v>
      </c>
      <c r="E282" s="7">
        <f t="shared" si="360"/>
        <v>12062.46</v>
      </c>
      <c r="F282" s="7">
        <f t="shared" si="360"/>
        <v>11156.84</v>
      </c>
      <c r="G282" s="7">
        <f t="shared" si="360"/>
        <v>11605.68</v>
      </c>
      <c r="H282" s="7">
        <f t="shared" si="360"/>
        <v>11765.86</v>
      </c>
      <c r="I282" s="7">
        <f t="shared" si="360"/>
        <v>11896.18</v>
      </c>
      <c r="J282" s="7">
        <f t="shared" si="360"/>
        <v>11252.83</v>
      </c>
      <c r="K282" s="7">
        <f t="shared" si="360"/>
        <v>15737.15</v>
      </c>
      <c r="L282" s="7">
        <f t="shared" si="360"/>
        <v>11938.82</v>
      </c>
      <c r="M282" s="7">
        <f t="shared" si="360"/>
        <v>13369.9</v>
      </c>
      <c r="N282" s="7">
        <f t="shared" si="360"/>
        <v>11411.23</v>
      </c>
      <c r="O282" s="7">
        <f t="shared" si="360"/>
        <v>10878.17</v>
      </c>
      <c r="P282" s="7">
        <f t="shared" si="360"/>
        <v>15341.4</v>
      </c>
      <c r="Q282" s="7">
        <f t="shared" si="360"/>
        <v>12343.13</v>
      </c>
      <c r="R282" s="7">
        <f t="shared" si="360"/>
        <v>11011.08</v>
      </c>
      <c r="S282" s="7">
        <f t="shared" si="360"/>
        <v>11603.86</v>
      </c>
      <c r="T282" s="7">
        <f t="shared" si="360"/>
        <v>19536.68</v>
      </c>
      <c r="U282" s="7">
        <f t="shared" si="360"/>
        <v>23411.200000000001</v>
      </c>
      <c r="V282" s="7">
        <f t="shared" si="360"/>
        <v>15776.11</v>
      </c>
      <c r="W282" s="7">
        <f t="shared" si="360"/>
        <v>17180.62</v>
      </c>
      <c r="X282" s="7">
        <f t="shared" si="360"/>
        <v>22382.18</v>
      </c>
      <c r="Y282" s="7">
        <f t="shared" si="360"/>
        <v>11649.13</v>
      </c>
      <c r="Z282" s="7">
        <f t="shared" si="360"/>
        <v>16069.59</v>
      </c>
      <c r="AA282" s="7">
        <f t="shared" si="360"/>
        <v>11083.58</v>
      </c>
      <c r="AB282" s="7">
        <f t="shared" si="360"/>
        <v>11211.4</v>
      </c>
      <c r="AC282" s="7">
        <f t="shared" si="360"/>
        <v>11625.65</v>
      </c>
      <c r="AD282" s="7">
        <f t="shared" si="360"/>
        <v>11087.65</v>
      </c>
      <c r="AE282" s="7">
        <f t="shared" si="360"/>
        <v>21303.42</v>
      </c>
      <c r="AF282" s="7">
        <f t="shared" si="360"/>
        <v>19288.96</v>
      </c>
      <c r="AG282" s="7">
        <f t="shared" si="360"/>
        <v>12535.31</v>
      </c>
      <c r="AH282" s="7">
        <f t="shared" si="360"/>
        <v>11473.17</v>
      </c>
      <c r="AI282" s="7">
        <f t="shared" si="360"/>
        <v>13289.96</v>
      </c>
      <c r="AJ282" s="7">
        <f t="shared" si="360"/>
        <v>20007.009999999998</v>
      </c>
      <c r="AK282" s="7">
        <f t="shared" si="360"/>
        <v>19584.88</v>
      </c>
      <c r="AL282" s="7">
        <f t="shared" si="360"/>
        <v>15598.55</v>
      </c>
      <c r="AM282" s="7">
        <f t="shared" si="360"/>
        <v>13845.9</v>
      </c>
      <c r="AN282" s="7">
        <f t="shared" si="360"/>
        <v>14961.63</v>
      </c>
      <c r="AO282" s="7">
        <f t="shared" si="360"/>
        <v>11120.09</v>
      </c>
      <c r="AP282" s="7">
        <f t="shared" si="360"/>
        <v>11734.36</v>
      </c>
      <c r="AQ282" s="7">
        <f t="shared" si="360"/>
        <v>17408.75</v>
      </c>
      <c r="AR282" s="7">
        <f t="shared" si="360"/>
        <v>10925.2</v>
      </c>
      <c r="AS282" s="7">
        <f t="shared" si="360"/>
        <v>11899.85</v>
      </c>
      <c r="AT282" s="7">
        <f t="shared" si="360"/>
        <v>11136.57</v>
      </c>
      <c r="AU282" s="7">
        <f t="shared" si="360"/>
        <v>15701.31</v>
      </c>
      <c r="AV282" s="7">
        <f t="shared" si="360"/>
        <v>15791.1</v>
      </c>
      <c r="AW282" s="7">
        <f t="shared" si="360"/>
        <v>16795.23</v>
      </c>
      <c r="AX282" s="7">
        <f t="shared" si="360"/>
        <v>24096.48</v>
      </c>
      <c r="AY282" s="7">
        <f t="shared" si="360"/>
        <v>13814.38</v>
      </c>
      <c r="AZ282" s="7">
        <f t="shared" si="360"/>
        <v>11480.89</v>
      </c>
      <c r="BA282" s="7">
        <f t="shared" si="360"/>
        <v>10810.77</v>
      </c>
      <c r="BB282" s="7">
        <f t="shared" si="360"/>
        <v>10891.33</v>
      </c>
      <c r="BC282" s="7">
        <f t="shared" si="360"/>
        <v>11238.31</v>
      </c>
      <c r="BD282" s="7">
        <f t="shared" si="360"/>
        <v>10787.65</v>
      </c>
      <c r="BE282" s="7">
        <f t="shared" si="360"/>
        <v>11637.15</v>
      </c>
      <c r="BF282" s="7">
        <f t="shared" si="360"/>
        <v>10763.72</v>
      </c>
      <c r="BG282" s="7">
        <f t="shared" si="360"/>
        <v>12390.83</v>
      </c>
      <c r="BH282" s="7">
        <f t="shared" si="360"/>
        <v>12522.73</v>
      </c>
      <c r="BI282" s="7">
        <f t="shared" si="360"/>
        <v>17165.13</v>
      </c>
      <c r="BJ282" s="7">
        <f t="shared" si="360"/>
        <v>10786.33</v>
      </c>
      <c r="BK282" s="7">
        <f t="shared" si="360"/>
        <v>10888.57</v>
      </c>
      <c r="BL282" s="7">
        <f t="shared" si="360"/>
        <v>22109.18</v>
      </c>
      <c r="BM282" s="7">
        <f t="shared" si="360"/>
        <v>13662.03</v>
      </c>
      <c r="BN282" s="7">
        <f t="shared" si="360"/>
        <v>10869.46</v>
      </c>
      <c r="BO282" s="7">
        <f t="shared" ref="BO282:DZ282" si="361">ROUND(BO275/BO99,2)</f>
        <v>11264.77</v>
      </c>
      <c r="BP282" s="7">
        <f t="shared" si="361"/>
        <v>19602.64</v>
      </c>
      <c r="BQ282" s="7">
        <f t="shared" si="361"/>
        <v>11996.99</v>
      </c>
      <c r="BR282" s="7">
        <f t="shared" si="361"/>
        <v>10912.53</v>
      </c>
      <c r="BS282" s="7">
        <f t="shared" si="361"/>
        <v>12472.34</v>
      </c>
      <c r="BT282" s="7">
        <f t="shared" si="361"/>
        <v>14453.26</v>
      </c>
      <c r="BU282" s="7">
        <f t="shared" si="361"/>
        <v>14028.34</v>
      </c>
      <c r="BV282" s="7">
        <f t="shared" si="361"/>
        <v>11457.44</v>
      </c>
      <c r="BW282" s="7">
        <f t="shared" si="361"/>
        <v>11290.94</v>
      </c>
      <c r="BX282" s="7">
        <f t="shared" si="361"/>
        <v>24477.03</v>
      </c>
      <c r="BY282" s="7">
        <f t="shared" si="361"/>
        <v>12368.88</v>
      </c>
      <c r="BZ282" s="7">
        <f t="shared" si="361"/>
        <v>17526.86</v>
      </c>
      <c r="CA282" s="7">
        <f t="shared" si="361"/>
        <v>20288.59</v>
      </c>
      <c r="CB282" s="7">
        <f t="shared" si="361"/>
        <v>11028.41</v>
      </c>
      <c r="CC282" s="7">
        <f t="shared" si="361"/>
        <v>18101.28</v>
      </c>
      <c r="CD282" s="7">
        <f t="shared" si="361"/>
        <v>15972.62</v>
      </c>
      <c r="CE282" s="7">
        <f t="shared" si="361"/>
        <v>19312.7</v>
      </c>
      <c r="CF282" s="7">
        <f t="shared" si="361"/>
        <v>19473.900000000001</v>
      </c>
      <c r="CG282" s="7">
        <f t="shared" si="361"/>
        <v>17669.240000000002</v>
      </c>
      <c r="CH282" s="7">
        <f t="shared" si="361"/>
        <v>22065.61</v>
      </c>
      <c r="CI282" s="7">
        <f t="shared" si="361"/>
        <v>11850.96</v>
      </c>
      <c r="CJ282" s="7">
        <f t="shared" si="361"/>
        <v>12183.21</v>
      </c>
      <c r="CK282" s="7">
        <f t="shared" si="361"/>
        <v>11182.91</v>
      </c>
      <c r="CL282" s="7">
        <f t="shared" si="361"/>
        <v>11873.91</v>
      </c>
      <c r="CM282" s="7">
        <f t="shared" si="361"/>
        <v>12790.6</v>
      </c>
      <c r="CN282" s="7">
        <f t="shared" si="361"/>
        <v>10775.12</v>
      </c>
      <c r="CO282" s="7">
        <f t="shared" si="361"/>
        <v>10785.93</v>
      </c>
      <c r="CP282" s="7">
        <f t="shared" si="361"/>
        <v>12242.79</v>
      </c>
      <c r="CQ282" s="7">
        <f t="shared" si="361"/>
        <v>12892.17</v>
      </c>
      <c r="CR282" s="7">
        <f t="shared" si="361"/>
        <v>16925.080000000002</v>
      </c>
      <c r="CS282" s="7">
        <f t="shared" si="361"/>
        <v>14762.41</v>
      </c>
      <c r="CT282" s="7">
        <f t="shared" si="361"/>
        <v>21597.38</v>
      </c>
      <c r="CU282" s="7">
        <f t="shared" si="361"/>
        <v>11065.55</v>
      </c>
      <c r="CV282" s="7">
        <f t="shared" si="361"/>
        <v>20965.5</v>
      </c>
      <c r="CW282" s="7">
        <f t="shared" si="361"/>
        <v>17886.560000000001</v>
      </c>
      <c r="CX282" s="7">
        <f t="shared" si="361"/>
        <v>12570.9</v>
      </c>
      <c r="CY282" s="7">
        <f t="shared" si="361"/>
        <v>22793.7</v>
      </c>
      <c r="CZ282" s="7">
        <f t="shared" si="361"/>
        <v>11245.93</v>
      </c>
      <c r="DA282" s="7">
        <f t="shared" si="361"/>
        <v>17605.86</v>
      </c>
      <c r="DB282" s="7">
        <f t="shared" si="361"/>
        <v>14630.03</v>
      </c>
      <c r="DC282" s="7">
        <f t="shared" si="361"/>
        <v>18376.419999999998</v>
      </c>
      <c r="DD282" s="7">
        <f t="shared" si="361"/>
        <v>20317.48</v>
      </c>
      <c r="DE282" s="7">
        <f t="shared" si="361"/>
        <v>15031.6</v>
      </c>
      <c r="DF282" s="7">
        <f t="shared" si="361"/>
        <v>10787.28</v>
      </c>
      <c r="DG282" s="7">
        <f t="shared" si="361"/>
        <v>22342.06</v>
      </c>
      <c r="DH282" s="7">
        <f t="shared" si="361"/>
        <v>11048.06</v>
      </c>
      <c r="DI282" s="7">
        <f t="shared" si="361"/>
        <v>10957.84</v>
      </c>
      <c r="DJ282" s="7">
        <f t="shared" si="361"/>
        <v>12263.99</v>
      </c>
      <c r="DK282" s="7">
        <f t="shared" si="361"/>
        <v>12585.01</v>
      </c>
      <c r="DL282" s="7">
        <f t="shared" si="361"/>
        <v>11362.77</v>
      </c>
      <c r="DM282" s="7">
        <f t="shared" si="361"/>
        <v>18113.689999999999</v>
      </c>
      <c r="DN282" s="7">
        <f t="shared" si="361"/>
        <v>11976.02</v>
      </c>
      <c r="DO282" s="7">
        <f t="shared" si="361"/>
        <v>11449.13</v>
      </c>
      <c r="DP282" s="7">
        <f t="shared" si="361"/>
        <v>18763.849999999999</v>
      </c>
      <c r="DQ282" s="7">
        <f t="shared" si="361"/>
        <v>11873.82</v>
      </c>
      <c r="DR282" s="7">
        <f t="shared" si="361"/>
        <v>11920.89</v>
      </c>
      <c r="DS282" s="7">
        <f t="shared" si="361"/>
        <v>12810.9</v>
      </c>
      <c r="DT282" s="7">
        <f t="shared" si="361"/>
        <v>20029.82</v>
      </c>
      <c r="DU282" s="7">
        <f t="shared" si="361"/>
        <v>14074.84</v>
      </c>
      <c r="DV282" s="7">
        <f t="shared" si="361"/>
        <v>17653.03</v>
      </c>
      <c r="DW282" s="7">
        <f t="shared" si="361"/>
        <v>14959.94</v>
      </c>
      <c r="DX282" s="7">
        <f t="shared" si="361"/>
        <v>21722.32</v>
      </c>
      <c r="DY282" s="7">
        <f t="shared" si="361"/>
        <v>16174.64</v>
      </c>
      <c r="DZ282" s="7">
        <f t="shared" si="361"/>
        <v>12570.07</v>
      </c>
      <c r="EA282" s="7">
        <f t="shared" ref="EA282:FX282" si="362">ROUND(EA275/EA99,2)</f>
        <v>12886.6</v>
      </c>
      <c r="EB282" s="7">
        <f t="shared" si="362"/>
        <v>12421.65</v>
      </c>
      <c r="EC282" s="7">
        <f t="shared" si="362"/>
        <v>14131.25</v>
      </c>
      <c r="ED282" s="7">
        <f t="shared" si="362"/>
        <v>14621.15</v>
      </c>
      <c r="EE282" s="7">
        <f t="shared" si="362"/>
        <v>18342.28</v>
      </c>
      <c r="EF282" s="7">
        <f t="shared" si="362"/>
        <v>11669.38</v>
      </c>
      <c r="EG282" s="7">
        <f t="shared" si="362"/>
        <v>15738.33</v>
      </c>
      <c r="EH282" s="7">
        <f t="shared" si="362"/>
        <v>15886.42</v>
      </c>
      <c r="EI282" s="7">
        <f t="shared" si="362"/>
        <v>11601.03</v>
      </c>
      <c r="EJ282" s="7">
        <f t="shared" si="362"/>
        <v>10776.33</v>
      </c>
      <c r="EK282" s="7">
        <f t="shared" si="362"/>
        <v>11761.59</v>
      </c>
      <c r="EL282" s="7">
        <f t="shared" si="362"/>
        <v>12117.82</v>
      </c>
      <c r="EM282" s="7">
        <f t="shared" si="362"/>
        <v>13638.59</v>
      </c>
      <c r="EN282" s="7">
        <f t="shared" si="362"/>
        <v>11726.7</v>
      </c>
      <c r="EO282" s="7">
        <f t="shared" si="362"/>
        <v>14554.11</v>
      </c>
      <c r="EP282" s="7">
        <f t="shared" si="362"/>
        <v>13821.74</v>
      </c>
      <c r="EQ282" s="7">
        <f t="shared" si="362"/>
        <v>11301.88</v>
      </c>
      <c r="ER282" s="7">
        <f t="shared" si="362"/>
        <v>15609.81</v>
      </c>
      <c r="ES282" s="7">
        <f t="shared" si="362"/>
        <v>18792.599999999999</v>
      </c>
      <c r="ET282" s="7">
        <f t="shared" si="362"/>
        <v>20894.72</v>
      </c>
      <c r="EU282" s="7">
        <f t="shared" si="362"/>
        <v>13019.03</v>
      </c>
      <c r="EV282" s="7">
        <f t="shared" si="362"/>
        <v>23226.66</v>
      </c>
      <c r="EW282" s="7">
        <f t="shared" si="362"/>
        <v>15267.39</v>
      </c>
      <c r="EX282" s="7">
        <f t="shared" si="362"/>
        <v>20809.64</v>
      </c>
      <c r="EY282" s="7">
        <f t="shared" si="362"/>
        <v>11079.82</v>
      </c>
      <c r="EZ282" s="7">
        <f t="shared" si="362"/>
        <v>20635.990000000002</v>
      </c>
      <c r="FA282" s="7">
        <f t="shared" si="362"/>
        <v>11995.28</v>
      </c>
      <c r="FB282" s="7">
        <f t="shared" si="362"/>
        <v>15541.99</v>
      </c>
      <c r="FC282" s="7">
        <f t="shared" si="362"/>
        <v>11065.32</v>
      </c>
      <c r="FD282" s="7">
        <f t="shared" si="362"/>
        <v>13524.91</v>
      </c>
      <c r="FE282" s="7">
        <f t="shared" si="362"/>
        <v>22820.69</v>
      </c>
      <c r="FF282" s="7">
        <f t="shared" si="362"/>
        <v>18623.37</v>
      </c>
      <c r="FG282" s="7">
        <f t="shared" si="362"/>
        <v>21227.66</v>
      </c>
      <c r="FH282" s="7">
        <f t="shared" si="362"/>
        <v>22778.21</v>
      </c>
      <c r="FI282" s="7">
        <f t="shared" si="362"/>
        <v>11364.49</v>
      </c>
      <c r="FJ282" s="7">
        <f t="shared" si="362"/>
        <v>10867.08</v>
      </c>
      <c r="FK282" s="7">
        <f t="shared" si="362"/>
        <v>11167.7</v>
      </c>
      <c r="FL282" s="7">
        <f t="shared" si="362"/>
        <v>10788.4</v>
      </c>
      <c r="FM282" s="7">
        <f t="shared" si="362"/>
        <v>10787.7</v>
      </c>
      <c r="FN282" s="7">
        <f t="shared" si="362"/>
        <v>11450.34</v>
      </c>
      <c r="FO282" s="7">
        <f t="shared" si="362"/>
        <v>11679.61</v>
      </c>
      <c r="FP282" s="7">
        <f t="shared" si="362"/>
        <v>11411.58</v>
      </c>
      <c r="FQ282" s="7">
        <f t="shared" si="362"/>
        <v>11619.47</v>
      </c>
      <c r="FR282" s="7">
        <f t="shared" si="362"/>
        <v>19386.599999999999</v>
      </c>
      <c r="FS282" s="7">
        <f t="shared" si="362"/>
        <v>18664.29</v>
      </c>
      <c r="FT282" s="7">
        <f t="shared" si="362"/>
        <v>24253.43</v>
      </c>
      <c r="FU282" s="7">
        <f t="shared" si="362"/>
        <v>12797.42</v>
      </c>
      <c r="FV282" s="7">
        <f t="shared" si="362"/>
        <v>12160.01</v>
      </c>
      <c r="FW282" s="7">
        <f t="shared" si="362"/>
        <v>20146.68</v>
      </c>
      <c r="FX282" s="7">
        <f t="shared" si="362"/>
        <v>24596.87</v>
      </c>
      <c r="FY282" s="7"/>
      <c r="FZ282" s="7">
        <f>ROUND(FZ275/FZ99,2)</f>
        <v>11402.61</v>
      </c>
      <c r="GA282" s="7"/>
      <c r="GB282" s="7"/>
      <c r="GC282" s="7"/>
      <c r="GD282" s="7"/>
      <c r="GE282" s="7"/>
      <c r="GF282" s="7"/>
      <c r="GG282" s="7"/>
      <c r="GH282" s="7"/>
      <c r="GI282" s="7"/>
      <c r="GJ282" s="7"/>
      <c r="GK282" s="7"/>
      <c r="GL282" s="7"/>
      <c r="GM282" s="7"/>
    </row>
    <row r="283" spans="1:195" x14ac:dyDescent="0.35">
      <c r="A283" s="7"/>
      <c r="B283" s="7" t="s">
        <v>846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41.241884421557188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7">
        <v>0</v>
      </c>
      <c r="AX283" s="7">
        <v>0</v>
      </c>
      <c r="AY283" s="7">
        <v>0</v>
      </c>
      <c r="AZ283" s="7">
        <v>0</v>
      </c>
      <c r="BA283" s="7">
        <v>0</v>
      </c>
      <c r="BB283" s="7">
        <v>0</v>
      </c>
      <c r="BC283" s="7">
        <v>0</v>
      </c>
      <c r="BD283" s="7">
        <v>0</v>
      </c>
      <c r="BE283" s="7">
        <v>0</v>
      </c>
      <c r="BF283" s="7">
        <v>0</v>
      </c>
      <c r="BG283" s="7">
        <v>0</v>
      </c>
      <c r="BH283" s="7">
        <v>0</v>
      </c>
      <c r="BI283" s="7">
        <v>0</v>
      </c>
      <c r="BJ283" s="7">
        <v>0</v>
      </c>
      <c r="BK283" s="7">
        <v>0</v>
      </c>
      <c r="BL283" s="7">
        <v>0</v>
      </c>
      <c r="BM283" s="7">
        <v>0</v>
      </c>
      <c r="BN283" s="7">
        <v>0</v>
      </c>
      <c r="BO283" s="7">
        <v>0</v>
      </c>
      <c r="BP283" s="7">
        <v>0</v>
      </c>
      <c r="BQ283" s="7">
        <v>0</v>
      </c>
      <c r="BR283" s="7">
        <v>0</v>
      </c>
      <c r="BS283" s="7">
        <v>0</v>
      </c>
      <c r="BT283" s="7">
        <v>0</v>
      </c>
      <c r="BU283" s="7">
        <v>0</v>
      </c>
      <c r="BV283" s="7">
        <v>0</v>
      </c>
      <c r="BW283" s="7">
        <v>0</v>
      </c>
      <c r="BX283" s="7">
        <v>0</v>
      </c>
      <c r="BY283" s="7">
        <v>0</v>
      </c>
      <c r="BZ283" s="7">
        <v>0</v>
      </c>
      <c r="CA283" s="7">
        <v>0</v>
      </c>
      <c r="CB283" s="7">
        <v>0</v>
      </c>
      <c r="CC283" s="7">
        <v>0</v>
      </c>
      <c r="CD283" s="7">
        <v>0</v>
      </c>
      <c r="CE283" s="7">
        <v>0</v>
      </c>
      <c r="CF283" s="7">
        <v>0</v>
      </c>
      <c r="CG283" s="7">
        <v>0</v>
      </c>
      <c r="CH283" s="7">
        <v>0</v>
      </c>
      <c r="CI283" s="7">
        <v>0</v>
      </c>
      <c r="CJ283" s="7">
        <v>116.15974566526711</v>
      </c>
      <c r="CK283" s="7">
        <v>0</v>
      </c>
      <c r="CL283" s="7">
        <v>0</v>
      </c>
      <c r="CM283" s="7">
        <v>0</v>
      </c>
      <c r="CN283" s="7">
        <v>0</v>
      </c>
      <c r="CO283" s="7">
        <v>0</v>
      </c>
      <c r="CP283" s="7">
        <v>290.74330249615014</v>
      </c>
      <c r="CQ283" s="7">
        <v>0</v>
      </c>
      <c r="CR283" s="7">
        <v>0</v>
      </c>
      <c r="CS283" s="7">
        <v>0</v>
      </c>
      <c r="CT283" s="7">
        <v>0</v>
      </c>
      <c r="CU283" s="7">
        <v>0</v>
      </c>
      <c r="CV283" s="7">
        <v>0</v>
      </c>
      <c r="CW283" s="7">
        <v>0</v>
      </c>
      <c r="CX283" s="7">
        <v>0</v>
      </c>
      <c r="CY283" s="7">
        <v>0</v>
      </c>
      <c r="CZ283" s="7">
        <v>0</v>
      </c>
      <c r="DA283" s="7">
        <v>0</v>
      </c>
      <c r="DB283" s="7">
        <v>0</v>
      </c>
      <c r="DC283" s="7">
        <v>0</v>
      </c>
      <c r="DD283" s="7">
        <v>0</v>
      </c>
      <c r="DE283" s="7">
        <v>0</v>
      </c>
      <c r="DF283" s="7">
        <v>0</v>
      </c>
      <c r="DG283" s="7">
        <v>0</v>
      </c>
      <c r="DH283" s="7">
        <v>0</v>
      </c>
      <c r="DI283" s="7">
        <v>0</v>
      </c>
      <c r="DJ283" s="7">
        <v>0</v>
      </c>
      <c r="DK283" s="7">
        <v>0</v>
      </c>
      <c r="DL283" s="7">
        <v>0</v>
      </c>
      <c r="DM283" s="7">
        <v>0</v>
      </c>
      <c r="DN283" s="7">
        <v>0</v>
      </c>
      <c r="DO283" s="7">
        <v>0</v>
      </c>
      <c r="DP283" s="7">
        <v>0</v>
      </c>
      <c r="DQ283" s="7">
        <v>0</v>
      </c>
      <c r="DR283" s="7">
        <v>0</v>
      </c>
      <c r="DS283" s="7">
        <v>0</v>
      </c>
      <c r="DT283" s="7">
        <v>0</v>
      </c>
      <c r="DU283" s="7">
        <v>0</v>
      </c>
      <c r="DV283" s="7">
        <v>0</v>
      </c>
      <c r="DW283" s="7">
        <v>0</v>
      </c>
      <c r="DX283" s="7">
        <v>0</v>
      </c>
      <c r="DY283" s="7">
        <v>0</v>
      </c>
      <c r="DZ283" s="7">
        <v>0</v>
      </c>
      <c r="EA283" s="7">
        <v>0</v>
      </c>
      <c r="EB283" s="7">
        <v>0</v>
      </c>
      <c r="EC283" s="7">
        <v>0</v>
      </c>
      <c r="ED283" s="7">
        <v>0</v>
      </c>
      <c r="EE283" s="7">
        <v>0</v>
      </c>
      <c r="EF283" s="7">
        <v>0</v>
      </c>
      <c r="EG283" s="7">
        <v>0</v>
      </c>
      <c r="EH283" s="7">
        <v>0</v>
      </c>
      <c r="EI283" s="7">
        <v>0</v>
      </c>
      <c r="EJ283" s="7">
        <v>0</v>
      </c>
      <c r="EK283" s="7">
        <v>0</v>
      </c>
      <c r="EL283" s="7">
        <v>0</v>
      </c>
      <c r="EM283" s="7">
        <v>0</v>
      </c>
      <c r="EN283" s="7">
        <v>0</v>
      </c>
      <c r="EO283" s="7">
        <v>0</v>
      </c>
      <c r="EP283" s="7">
        <v>0</v>
      </c>
      <c r="EQ283" s="7">
        <v>0</v>
      </c>
      <c r="ER283" s="7">
        <v>0</v>
      </c>
      <c r="ES283" s="7">
        <v>0</v>
      </c>
      <c r="ET283" s="7">
        <v>0</v>
      </c>
      <c r="EU283" s="7">
        <v>0</v>
      </c>
      <c r="EV283" s="7">
        <v>0</v>
      </c>
      <c r="EW283" s="7">
        <v>0</v>
      </c>
      <c r="EX283" s="7">
        <v>0</v>
      </c>
      <c r="EY283" s="7">
        <v>0</v>
      </c>
      <c r="EZ283" s="7">
        <v>0</v>
      </c>
      <c r="FA283" s="7">
        <v>0</v>
      </c>
      <c r="FB283" s="7">
        <v>188.1449763905257</v>
      </c>
      <c r="FC283" s="7">
        <v>0</v>
      </c>
      <c r="FD283" s="7">
        <v>0</v>
      </c>
      <c r="FE283" s="7">
        <v>0</v>
      </c>
      <c r="FF283" s="7">
        <v>0</v>
      </c>
      <c r="FG283" s="7">
        <v>0</v>
      </c>
      <c r="FH283" s="7">
        <v>0</v>
      </c>
      <c r="FI283" s="7">
        <v>0</v>
      </c>
      <c r="FJ283" s="7">
        <v>0</v>
      </c>
      <c r="FK283" s="7">
        <v>0</v>
      </c>
      <c r="FL283" s="7">
        <v>0</v>
      </c>
      <c r="FM283" s="7">
        <v>0</v>
      </c>
      <c r="FN283" s="7">
        <v>0</v>
      </c>
      <c r="FO283" s="7">
        <v>0</v>
      </c>
      <c r="FP283" s="7">
        <v>0</v>
      </c>
      <c r="FQ283" s="7">
        <v>19.688187479972839</v>
      </c>
      <c r="FR283" s="7">
        <v>6.4992309366352856</v>
      </c>
      <c r="FS283" s="7">
        <v>0</v>
      </c>
      <c r="FT283" s="7">
        <v>21.832137630786747</v>
      </c>
      <c r="FU283" s="7">
        <v>0</v>
      </c>
      <c r="FV283" s="7">
        <v>0</v>
      </c>
      <c r="FW283" s="7">
        <v>0</v>
      </c>
      <c r="FX283" s="7">
        <v>0</v>
      </c>
      <c r="FY283" s="7">
        <f>SUM(C283:FX283)</f>
        <v>684.309465020895</v>
      </c>
      <c r="FZ283" s="7"/>
      <c r="GA283" s="7"/>
      <c r="GB283" s="106"/>
      <c r="GC283" s="7"/>
      <c r="GD283" s="7"/>
      <c r="GE283" s="7"/>
      <c r="GF283" s="7"/>
      <c r="GG283" s="7"/>
      <c r="GH283" s="7"/>
      <c r="GI283" s="7"/>
      <c r="GJ283" s="7"/>
      <c r="GK283" s="7"/>
      <c r="GL283" s="7"/>
      <c r="GM283" s="7"/>
    </row>
    <row r="284" spans="1:195" x14ac:dyDescent="0.35">
      <c r="A284" s="6"/>
      <c r="B284" s="7"/>
      <c r="C284" s="7">
        <f t="shared" ref="C284:AM284" si="363">(C276+C277+C278)-C275</f>
        <v>0</v>
      </c>
      <c r="D284" s="7">
        <f t="shared" si="363"/>
        <v>0</v>
      </c>
      <c r="E284" s="7">
        <f t="shared" si="363"/>
        <v>0</v>
      </c>
      <c r="F284" s="7">
        <f t="shared" si="363"/>
        <v>0</v>
      </c>
      <c r="G284" s="7">
        <f t="shared" si="363"/>
        <v>0</v>
      </c>
      <c r="H284" s="7">
        <f t="shared" si="363"/>
        <v>0</v>
      </c>
      <c r="I284" s="7">
        <f t="shared" si="363"/>
        <v>0</v>
      </c>
      <c r="J284" s="7">
        <f t="shared" si="363"/>
        <v>0</v>
      </c>
      <c r="K284" s="7">
        <f t="shared" si="363"/>
        <v>0</v>
      </c>
      <c r="L284" s="7">
        <f t="shared" si="363"/>
        <v>0</v>
      </c>
      <c r="M284" s="7">
        <f t="shared" si="363"/>
        <v>0</v>
      </c>
      <c r="N284" s="7">
        <f t="shared" si="363"/>
        <v>0</v>
      </c>
      <c r="O284" s="7">
        <f t="shared" si="363"/>
        <v>0</v>
      </c>
      <c r="P284" s="7">
        <f t="shared" si="363"/>
        <v>0</v>
      </c>
      <c r="Q284" s="7">
        <f t="shared" si="363"/>
        <v>0</v>
      </c>
      <c r="R284" s="7">
        <f t="shared" si="363"/>
        <v>0</v>
      </c>
      <c r="S284" s="7">
        <f t="shared" si="363"/>
        <v>0</v>
      </c>
      <c r="T284" s="7">
        <f t="shared" si="363"/>
        <v>0</v>
      </c>
      <c r="U284" s="7">
        <f t="shared" si="363"/>
        <v>0</v>
      </c>
      <c r="V284" s="7">
        <f t="shared" si="363"/>
        <v>0</v>
      </c>
      <c r="W284" s="7">
        <f t="shared" si="363"/>
        <v>0</v>
      </c>
      <c r="X284" s="7">
        <f t="shared" si="363"/>
        <v>0</v>
      </c>
      <c r="Y284" s="7">
        <f t="shared" si="363"/>
        <v>0</v>
      </c>
      <c r="Z284" s="7">
        <f t="shared" si="363"/>
        <v>0</v>
      </c>
      <c r="AA284" s="7">
        <f t="shared" si="363"/>
        <v>0</v>
      </c>
      <c r="AB284" s="7">
        <f t="shared" si="363"/>
        <v>0</v>
      </c>
      <c r="AC284" s="7">
        <f t="shared" si="363"/>
        <v>0</v>
      </c>
      <c r="AD284" s="7">
        <f t="shared" si="363"/>
        <v>0</v>
      </c>
      <c r="AE284" s="7">
        <f t="shared" si="363"/>
        <v>0</v>
      </c>
      <c r="AF284" s="7">
        <f t="shared" si="363"/>
        <v>0</v>
      </c>
      <c r="AG284" s="7">
        <f t="shared" si="363"/>
        <v>0</v>
      </c>
      <c r="AH284" s="7">
        <f t="shared" si="363"/>
        <v>0</v>
      </c>
      <c r="AI284" s="7">
        <f t="shared" si="363"/>
        <v>0</v>
      </c>
      <c r="AJ284" s="7">
        <f t="shared" si="363"/>
        <v>0</v>
      </c>
      <c r="AK284" s="7">
        <f t="shared" si="363"/>
        <v>0</v>
      </c>
      <c r="AL284" s="7">
        <f t="shared" si="363"/>
        <v>0</v>
      </c>
      <c r="AM284" s="7">
        <f t="shared" si="363"/>
        <v>0</v>
      </c>
      <c r="AN284" s="7">
        <f>(AN276+AN277+AN278)-AN275</f>
        <v>0</v>
      </c>
      <c r="AO284" s="7">
        <f t="shared" ref="AO284:CZ284" si="364">(AO276+AO277+AO278)-AO275</f>
        <v>0</v>
      </c>
      <c r="AP284" s="7">
        <f t="shared" si="364"/>
        <v>0</v>
      </c>
      <c r="AQ284" s="7">
        <f t="shared" si="364"/>
        <v>0</v>
      </c>
      <c r="AR284" s="7">
        <f t="shared" si="364"/>
        <v>0</v>
      </c>
      <c r="AS284" s="7">
        <f t="shared" si="364"/>
        <v>0</v>
      </c>
      <c r="AT284" s="7">
        <f t="shared" si="364"/>
        <v>0</v>
      </c>
      <c r="AU284" s="7">
        <f t="shared" si="364"/>
        <v>0</v>
      </c>
      <c r="AV284" s="7">
        <f t="shared" si="364"/>
        <v>0</v>
      </c>
      <c r="AW284" s="7">
        <f t="shared" si="364"/>
        <v>0</v>
      </c>
      <c r="AX284" s="7">
        <f t="shared" si="364"/>
        <v>0</v>
      </c>
      <c r="AY284" s="7">
        <f t="shared" si="364"/>
        <v>0</v>
      </c>
      <c r="AZ284" s="7">
        <f t="shared" si="364"/>
        <v>0</v>
      </c>
      <c r="BA284" s="7">
        <f t="shared" si="364"/>
        <v>0</v>
      </c>
      <c r="BB284" s="7">
        <f t="shared" si="364"/>
        <v>0</v>
      </c>
      <c r="BC284" s="7">
        <f t="shared" si="364"/>
        <v>0</v>
      </c>
      <c r="BD284" s="7">
        <f t="shared" si="364"/>
        <v>0</v>
      </c>
      <c r="BE284" s="7">
        <f t="shared" si="364"/>
        <v>0</v>
      </c>
      <c r="BF284" s="7">
        <f t="shared" si="364"/>
        <v>0</v>
      </c>
      <c r="BG284" s="7">
        <f t="shared" si="364"/>
        <v>0</v>
      </c>
      <c r="BH284" s="7">
        <f t="shared" si="364"/>
        <v>0</v>
      </c>
      <c r="BI284" s="7">
        <f t="shared" si="364"/>
        <v>0</v>
      </c>
      <c r="BJ284" s="7">
        <f t="shared" si="364"/>
        <v>0</v>
      </c>
      <c r="BK284" s="7">
        <f t="shared" si="364"/>
        <v>0</v>
      </c>
      <c r="BL284" s="7">
        <f t="shared" si="364"/>
        <v>0</v>
      </c>
      <c r="BM284" s="7">
        <f t="shared" si="364"/>
        <v>0</v>
      </c>
      <c r="BN284" s="7">
        <f t="shared" si="364"/>
        <v>0</v>
      </c>
      <c r="BO284" s="7">
        <f t="shared" si="364"/>
        <v>0</v>
      </c>
      <c r="BP284" s="7">
        <f t="shared" si="364"/>
        <v>0</v>
      </c>
      <c r="BQ284" s="7">
        <f t="shared" si="364"/>
        <v>0</v>
      </c>
      <c r="BR284" s="7">
        <f t="shared" si="364"/>
        <v>0</v>
      </c>
      <c r="BS284" s="7">
        <f t="shared" si="364"/>
        <v>0</v>
      </c>
      <c r="BT284" s="7">
        <f t="shared" si="364"/>
        <v>0</v>
      </c>
      <c r="BU284" s="7">
        <f t="shared" si="364"/>
        <v>0</v>
      </c>
      <c r="BV284" s="7">
        <f t="shared" si="364"/>
        <v>0</v>
      </c>
      <c r="BW284" s="7">
        <f t="shared" si="364"/>
        <v>0</v>
      </c>
      <c r="BX284" s="7">
        <f t="shared" si="364"/>
        <v>0</v>
      </c>
      <c r="BY284" s="7">
        <f t="shared" si="364"/>
        <v>0</v>
      </c>
      <c r="BZ284" s="7">
        <f t="shared" si="364"/>
        <v>0</v>
      </c>
      <c r="CA284" s="7">
        <f t="shared" si="364"/>
        <v>0</v>
      </c>
      <c r="CB284" s="7">
        <f t="shared" si="364"/>
        <v>0</v>
      </c>
      <c r="CC284" s="7">
        <f t="shared" si="364"/>
        <v>0</v>
      </c>
      <c r="CD284" s="7">
        <f t="shared" si="364"/>
        <v>0</v>
      </c>
      <c r="CE284" s="7">
        <f t="shared" si="364"/>
        <v>0</v>
      </c>
      <c r="CF284" s="7">
        <f t="shared" si="364"/>
        <v>0</v>
      </c>
      <c r="CG284" s="7">
        <f t="shared" si="364"/>
        <v>0</v>
      </c>
      <c r="CH284" s="7">
        <f t="shared" si="364"/>
        <v>0</v>
      </c>
      <c r="CI284" s="7">
        <f t="shared" si="364"/>
        <v>0</v>
      </c>
      <c r="CJ284" s="7">
        <f t="shared" si="364"/>
        <v>0</v>
      </c>
      <c r="CK284" s="7">
        <f t="shared" si="364"/>
        <v>0</v>
      </c>
      <c r="CL284" s="7">
        <f t="shared" si="364"/>
        <v>0</v>
      </c>
      <c r="CM284" s="7">
        <f t="shared" si="364"/>
        <v>0</v>
      </c>
      <c r="CN284" s="7">
        <f t="shared" si="364"/>
        <v>0</v>
      </c>
      <c r="CO284" s="7">
        <f t="shared" si="364"/>
        <v>0</v>
      </c>
      <c r="CP284" s="7">
        <f t="shared" si="364"/>
        <v>0</v>
      </c>
      <c r="CQ284" s="7">
        <f t="shared" si="364"/>
        <v>0</v>
      </c>
      <c r="CR284" s="7">
        <f t="shared" si="364"/>
        <v>0</v>
      </c>
      <c r="CS284" s="7">
        <f t="shared" si="364"/>
        <v>0</v>
      </c>
      <c r="CT284" s="7">
        <f t="shared" si="364"/>
        <v>0</v>
      </c>
      <c r="CU284" s="7">
        <f t="shared" si="364"/>
        <v>0</v>
      </c>
      <c r="CV284" s="7">
        <f t="shared" si="364"/>
        <v>0</v>
      </c>
      <c r="CW284" s="7">
        <f t="shared" si="364"/>
        <v>0</v>
      </c>
      <c r="CX284" s="7">
        <f t="shared" si="364"/>
        <v>0</v>
      </c>
      <c r="CY284" s="7">
        <f t="shared" si="364"/>
        <v>0</v>
      </c>
      <c r="CZ284" s="7">
        <f t="shared" si="364"/>
        <v>0</v>
      </c>
      <c r="DA284" s="7">
        <f t="shared" ref="DA284:FL284" si="365">(DA276+DA277+DA278)-DA275</f>
        <v>0</v>
      </c>
      <c r="DB284" s="7">
        <f t="shared" si="365"/>
        <v>0</v>
      </c>
      <c r="DC284" s="7">
        <f t="shared" si="365"/>
        <v>0</v>
      </c>
      <c r="DD284" s="7">
        <f t="shared" si="365"/>
        <v>0</v>
      </c>
      <c r="DE284" s="7">
        <f t="shared" si="365"/>
        <v>0</v>
      </c>
      <c r="DF284" s="7">
        <f t="shared" si="365"/>
        <v>0</v>
      </c>
      <c r="DG284" s="7">
        <f t="shared" si="365"/>
        <v>0</v>
      </c>
      <c r="DH284" s="7">
        <f t="shared" si="365"/>
        <v>0</v>
      </c>
      <c r="DI284" s="7">
        <f t="shared" si="365"/>
        <v>0</v>
      </c>
      <c r="DJ284" s="7">
        <f t="shared" si="365"/>
        <v>0</v>
      </c>
      <c r="DK284" s="7">
        <f t="shared" si="365"/>
        <v>0</v>
      </c>
      <c r="DL284" s="7">
        <f t="shared" si="365"/>
        <v>0</v>
      </c>
      <c r="DM284" s="7">
        <f t="shared" si="365"/>
        <v>0</v>
      </c>
      <c r="DN284" s="7">
        <f t="shared" si="365"/>
        <v>0</v>
      </c>
      <c r="DO284" s="7">
        <f t="shared" si="365"/>
        <v>0</v>
      </c>
      <c r="DP284" s="7">
        <f t="shared" si="365"/>
        <v>0</v>
      </c>
      <c r="DQ284" s="7">
        <f t="shared" si="365"/>
        <v>0</v>
      </c>
      <c r="DR284" s="7">
        <f t="shared" si="365"/>
        <v>0</v>
      </c>
      <c r="DS284" s="7">
        <f t="shared" si="365"/>
        <v>0</v>
      </c>
      <c r="DT284" s="7">
        <f t="shared" si="365"/>
        <v>0</v>
      </c>
      <c r="DU284" s="7">
        <f t="shared" si="365"/>
        <v>0</v>
      </c>
      <c r="DV284" s="7">
        <f t="shared" si="365"/>
        <v>0</v>
      </c>
      <c r="DW284" s="7">
        <f t="shared" si="365"/>
        <v>0</v>
      </c>
      <c r="DX284" s="7">
        <f t="shared" si="365"/>
        <v>0</v>
      </c>
      <c r="DY284" s="7">
        <f t="shared" si="365"/>
        <v>0</v>
      </c>
      <c r="DZ284" s="7">
        <f t="shared" si="365"/>
        <v>0</v>
      </c>
      <c r="EA284" s="7">
        <f t="shared" si="365"/>
        <v>0</v>
      </c>
      <c r="EB284" s="7">
        <f t="shared" si="365"/>
        <v>0</v>
      </c>
      <c r="EC284" s="7">
        <f t="shared" si="365"/>
        <v>0</v>
      </c>
      <c r="ED284" s="7">
        <f t="shared" si="365"/>
        <v>0</v>
      </c>
      <c r="EE284" s="7">
        <f t="shared" si="365"/>
        <v>0</v>
      </c>
      <c r="EF284" s="7">
        <f t="shared" si="365"/>
        <v>0</v>
      </c>
      <c r="EG284" s="7">
        <f t="shared" si="365"/>
        <v>0</v>
      </c>
      <c r="EH284" s="7">
        <f t="shared" si="365"/>
        <v>0</v>
      </c>
      <c r="EI284" s="7">
        <f t="shared" si="365"/>
        <v>0</v>
      </c>
      <c r="EJ284" s="7">
        <f t="shared" si="365"/>
        <v>0</v>
      </c>
      <c r="EK284" s="7">
        <f t="shared" si="365"/>
        <v>0</v>
      </c>
      <c r="EL284" s="7">
        <f t="shared" si="365"/>
        <v>0</v>
      </c>
      <c r="EM284" s="7">
        <f t="shared" si="365"/>
        <v>0</v>
      </c>
      <c r="EN284" s="7">
        <f t="shared" si="365"/>
        <v>0</v>
      </c>
      <c r="EO284" s="7">
        <f t="shared" si="365"/>
        <v>0</v>
      </c>
      <c r="EP284" s="7">
        <f t="shared" si="365"/>
        <v>0</v>
      </c>
      <c r="EQ284" s="7">
        <f t="shared" si="365"/>
        <v>0</v>
      </c>
      <c r="ER284" s="7">
        <f t="shared" si="365"/>
        <v>0</v>
      </c>
      <c r="ES284" s="7">
        <f t="shared" si="365"/>
        <v>0</v>
      </c>
      <c r="ET284" s="7">
        <f t="shared" si="365"/>
        <v>0</v>
      </c>
      <c r="EU284" s="7">
        <f t="shared" si="365"/>
        <v>0</v>
      </c>
      <c r="EV284" s="7">
        <f t="shared" si="365"/>
        <v>0</v>
      </c>
      <c r="EW284" s="7">
        <f t="shared" si="365"/>
        <v>0</v>
      </c>
      <c r="EX284" s="7">
        <f t="shared" si="365"/>
        <v>0</v>
      </c>
      <c r="EY284" s="7">
        <f t="shared" si="365"/>
        <v>0</v>
      </c>
      <c r="EZ284" s="7">
        <f t="shared" si="365"/>
        <v>0</v>
      </c>
      <c r="FA284" s="7">
        <f t="shared" si="365"/>
        <v>0</v>
      </c>
      <c r="FB284" s="7">
        <f t="shared" si="365"/>
        <v>0</v>
      </c>
      <c r="FC284" s="7">
        <f t="shared" si="365"/>
        <v>0</v>
      </c>
      <c r="FD284" s="7">
        <f t="shared" si="365"/>
        <v>0</v>
      </c>
      <c r="FE284" s="7">
        <f t="shared" si="365"/>
        <v>0</v>
      </c>
      <c r="FF284" s="7">
        <f t="shared" si="365"/>
        <v>0</v>
      </c>
      <c r="FG284" s="7">
        <f t="shared" si="365"/>
        <v>0</v>
      </c>
      <c r="FH284" s="7">
        <f t="shared" si="365"/>
        <v>0</v>
      </c>
      <c r="FI284" s="7">
        <f t="shared" si="365"/>
        <v>0</v>
      </c>
      <c r="FJ284" s="7">
        <f t="shared" si="365"/>
        <v>0</v>
      </c>
      <c r="FK284" s="7">
        <f t="shared" si="365"/>
        <v>0</v>
      </c>
      <c r="FL284" s="7">
        <f t="shared" si="365"/>
        <v>0</v>
      </c>
      <c r="FM284" s="7">
        <f t="shared" ref="FM284:FX284" si="366">(FM276+FM277+FM278)-FM275</f>
        <v>0</v>
      </c>
      <c r="FN284" s="7">
        <f t="shared" si="366"/>
        <v>0</v>
      </c>
      <c r="FO284" s="7">
        <f t="shared" si="366"/>
        <v>0</v>
      </c>
      <c r="FP284" s="7">
        <f t="shared" si="366"/>
        <v>0</v>
      </c>
      <c r="FQ284" s="7">
        <f t="shared" si="366"/>
        <v>0</v>
      </c>
      <c r="FR284" s="7">
        <f t="shared" si="366"/>
        <v>0</v>
      </c>
      <c r="FS284" s="7">
        <f t="shared" si="366"/>
        <v>0</v>
      </c>
      <c r="FT284" s="7">
        <f t="shared" si="366"/>
        <v>0</v>
      </c>
      <c r="FU284" s="7">
        <f t="shared" si="366"/>
        <v>0</v>
      </c>
      <c r="FV284" s="7">
        <f t="shared" si="366"/>
        <v>0</v>
      </c>
      <c r="FW284" s="7">
        <f t="shared" si="366"/>
        <v>0</v>
      </c>
      <c r="FX284" s="7">
        <f t="shared" si="366"/>
        <v>0</v>
      </c>
      <c r="FY284" s="7"/>
      <c r="FZ284" s="7"/>
      <c r="GA284" s="7"/>
      <c r="GB284" s="7"/>
      <c r="GC284" s="7"/>
      <c r="GD284" s="7"/>
      <c r="GE284" s="7"/>
      <c r="GF284" s="7"/>
      <c r="GG284" s="7"/>
      <c r="GH284" s="7"/>
      <c r="GI284" s="7"/>
      <c r="GJ284" s="7"/>
      <c r="GK284" s="7"/>
      <c r="GL284" s="7"/>
      <c r="GM284" s="7"/>
    </row>
    <row r="285" spans="1:195" x14ac:dyDescent="0.35">
      <c r="A285" s="6" t="s">
        <v>847</v>
      </c>
      <c r="B285" s="43" t="s">
        <v>848</v>
      </c>
      <c r="C285" s="7">
        <f>IF(IF(((C278*-1)&gt;(C275*$GE$276)),-C278,(C275*$GE$276))&gt;0,0,IF(((C278*-1)&gt;(C275*$GE$276)),-C278,(C275*$GE$276)))</f>
        <v>0</v>
      </c>
      <c r="D285" s="7">
        <f t="shared" ref="D285:BO285" si="367">IF(IF(((D278*-1)&gt;(D275*$GE$276)),-D278,(D275*$GE$276))&gt;0,0,IF(((D278*-1)&gt;(D275*$GE$276)),-D278,(D275*$GE$276)))</f>
        <v>0</v>
      </c>
      <c r="E285" s="7">
        <f t="shared" si="367"/>
        <v>0</v>
      </c>
      <c r="F285" s="7">
        <f t="shared" si="367"/>
        <v>0</v>
      </c>
      <c r="G285" s="7">
        <f t="shared" si="367"/>
        <v>0</v>
      </c>
      <c r="H285" s="7">
        <f t="shared" si="367"/>
        <v>0</v>
      </c>
      <c r="I285" s="7">
        <f t="shared" si="367"/>
        <v>0</v>
      </c>
      <c r="J285" s="7">
        <f t="shared" si="367"/>
        <v>0</v>
      </c>
      <c r="K285" s="7">
        <f t="shared" si="367"/>
        <v>0</v>
      </c>
      <c r="L285" s="7">
        <f t="shared" si="367"/>
        <v>0</v>
      </c>
      <c r="M285" s="7">
        <f t="shared" si="367"/>
        <v>0</v>
      </c>
      <c r="N285" s="7">
        <f t="shared" si="367"/>
        <v>0</v>
      </c>
      <c r="O285" s="7">
        <f t="shared" si="367"/>
        <v>0</v>
      </c>
      <c r="P285" s="7">
        <f t="shared" si="367"/>
        <v>0</v>
      </c>
      <c r="Q285" s="7">
        <f t="shared" si="367"/>
        <v>0</v>
      </c>
      <c r="R285" s="7">
        <f t="shared" si="367"/>
        <v>0</v>
      </c>
      <c r="S285" s="7">
        <f t="shared" si="367"/>
        <v>0</v>
      </c>
      <c r="T285" s="7">
        <f t="shared" si="367"/>
        <v>0</v>
      </c>
      <c r="U285" s="7">
        <f t="shared" si="367"/>
        <v>0</v>
      </c>
      <c r="V285" s="7">
        <f t="shared" si="367"/>
        <v>0</v>
      </c>
      <c r="W285" s="7">
        <f t="shared" si="367"/>
        <v>0</v>
      </c>
      <c r="X285" s="7">
        <f t="shared" si="367"/>
        <v>0</v>
      </c>
      <c r="Y285" s="7">
        <f t="shared" si="367"/>
        <v>0</v>
      </c>
      <c r="Z285" s="7">
        <f t="shared" si="367"/>
        <v>0</v>
      </c>
      <c r="AA285" s="7">
        <f t="shared" si="367"/>
        <v>0</v>
      </c>
      <c r="AB285" s="7">
        <f t="shared" si="367"/>
        <v>0</v>
      </c>
      <c r="AC285" s="7">
        <f t="shared" si="367"/>
        <v>0</v>
      </c>
      <c r="AD285" s="7">
        <f t="shared" si="367"/>
        <v>0</v>
      </c>
      <c r="AE285" s="7">
        <f t="shared" si="367"/>
        <v>0</v>
      </c>
      <c r="AF285" s="7">
        <f t="shared" si="367"/>
        <v>0</v>
      </c>
      <c r="AG285" s="7">
        <f t="shared" si="367"/>
        <v>0</v>
      </c>
      <c r="AH285" s="7">
        <f t="shared" si="367"/>
        <v>0</v>
      </c>
      <c r="AI285" s="7">
        <f t="shared" si="367"/>
        <v>0</v>
      </c>
      <c r="AJ285" s="7">
        <f t="shared" si="367"/>
        <v>0</v>
      </c>
      <c r="AK285" s="7">
        <f t="shared" si="367"/>
        <v>0</v>
      </c>
      <c r="AL285" s="7">
        <f t="shared" si="367"/>
        <v>0</v>
      </c>
      <c r="AM285" s="7">
        <f t="shared" si="367"/>
        <v>0</v>
      </c>
      <c r="AN285" s="7">
        <f t="shared" si="367"/>
        <v>0</v>
      </c>
      <c r="AO285" s="7">
        <f t="shared" si="367"/>
        <v>0</v>
      </c>
      <c r="AP285" s="7">
        <f t="shared" si="367"/>
        <v>0</v>
      </c>
      <c r="AQ285" s="7">
        <f t="shared" si="367"/>
        <v>0</v>
      </c>
      <c r="AR285" s="7">
        <f t="shared" si="367"/>
        <v>0</v>
      </c>
      <c r="AS285" s="7">
        <f t="shared" si="367"/>
        <v>0</v>
      </c>
      <c r="AT285" s="7">
        <f t="shared" si="367"/>
        <v>0</v>
      </c>
      <c r="AU285" s="7">
        <f t="shared" si="367"/>
        <v>0</v>
      </c>
      <c r="AV285" s="7">
        <f t="shared" si="367"/>
        <v>0</v>
      </c>
      <c r="AW285" s="7">
        <f t="shared" si="367"/>
        <v>0</v>
      </c>
      <c r="AX285" s="7">
        <f t="shared" si="367"/>
        <v>0</v>
      </c>
      <c r="AY285" s="7">
        <f t="shared" si="367"/>
        <v>0</v>
      </c>
      <c r="AZ285" s="7">
        <f t="shared" si="367"/>
        <v>0</v>
      </c>
      <c r="BA285" s="7">
        <f t="shared" si="367"/>
        <v>0</v>
      </c>
      <c r="BB285" s="7">
        <f t="shared" si="367"/>
        <v>0</v>
      </c>
      <c r="BC285" s="7">
        <f t="shared" si="367"/>
        <v>0</v>
      </c>
      <c r="BD285" s="7">
        <f t="shared" si="367"/>
        <v>0</v>
      </c>
      <c r="BE285" s="7">
        <f t="shared" si="367"/>
        <v>0</v>
      </c>
      <c r="BF285" s="7">
        <f t="shared" si="367"/>
        <v>0</v>
      </c>
      <c r="BG285" s="7">
        <f t="shared" si="367"/>
        <v>0</v>
      </c>
      <c r="BH285" s="7">
        <f t="shared" si="367"/>
        <v>0</v>
      </c>
      <c r="BI285" s="7">
        <f t="shared" si="367"/>
        <v>0</v>
      </c>
      <c r="BJ285" s="7">
        <f t="shared" si="367"/>
        <v>0</v>
      </c>
      <c r="BK285" s="7">
        <f t="shared" si="367"/>
        <v>0</v>
      </c>
      <c r="BL285" s="7">
        <f t="shared" si="367"/>
        <v>0</v>
      </c>
      <c r="BM285" s="7">
        <f t="shared" si="367"/>
        <v>0</v>
      </c>
      <c r="BN285" s="7">
        <f t="shared" si="367"/>
        <v>0</v>
      </c>
      <c r="BO285" s="7">
        <f t="shared" si="367"/>
        <v>0</v>
      </c>
      <c r="BP285" s="7">
        <f t="shared" ref="BP285:EA285" si="368">IF(IF(((BP278*-1)&gt;(BP275*$GE$276)),-BP278,(BP275*$GE$276))&gt;0,0,IF(((BP278*-1)&gt;(BP275*$GE$276)),-BP278,(BP275*$GE$276)))</f>
        <v>0</v>
      </c>
      <c r="BQ285" s="7">
        <f t="shared" si="368"/>
        <v>0</v>
      </c>
      <c r="BR285" s="7">
        <f t="shared" si="368"/>
        <v>0</v>
      </c>
      <c r="BS285" s="7">
        <f t="shared" si="368"/>
        <v>0</v>
      </c>
      <c r="BT285" s="7">
        <f t="shared" si="368"/>
        <v>0</v>
      </c>
      <c r="BU285" s="7">
        <f t="shared" si="368"/>
        <v>0</v>
      </c>
      <c r="BV285" s="7">
        <f t="shared" si="368"/>
        <v>0</v>
      </c>
      <c r="BW285" s="7">
        <f t="shared" si="368"/>
        <v>0</v>
      </c>
      <c r="BX285" s="7">
        <f t="shared" si="368"/>
        <v>0</v>
      </c>
      <c r="BY285" s="7">
        <f t="shared" si="368"/>
        <v>0</v>
      </c>
      <c r="BZ285" s="7">
        <f t="shared" si="368"/>
        <v>0</v>
      </c>
      <c r="CA285" s="7">
        <f t="shared" si="368"/>
        <v>0</v>
      </c>
      <c r="CB285" s="7">
        <f t="shared" si="368"/>
        <v>0</v>
      </c>
      <c r="CC285" s="7">
        <f t="shared" si="368"/>
        <v>0</v>
      </c>
      <c r="CD285" s="7">
        <f t="shared" si="368"/>
        <v>0</v>
      </c>
      <c r="CE285" s="7">
        <f t="shared" si="368"/>
        <v>0</v>
      </c>
      <c r="CF285" s="7">
        <f t="shared" si="368"/>
        <v>0</v>
      </c>
      <c r="CG285" s="7">
        <f t="shared" si="368"/>
        <v>0</v>
      </c>
      <c r="CH285" s="7">
        <f t="shared" si="368"/>
        <v>0</v>
      </c>
      <c r="CI285" s="7">
        <f t="shared" si="368"/>
        <v>0</v>
      </c>
      <c r="CJ285" s="7">
        <f t="shared" si="368"/>
        <v>0</v>
      </c>
      <c r="CK285" s="7">
        <f t="shared" si="368"/>
        <v>0</v>
      </c>
      <c r="CL285" s="7">
        <f t="shared" si="368"/>
        <v>0</v>
      </c>
      <c r="CM285" s="7">
        <f t="shared" si="368"/>
        <v>0</v>
      </c>
      <c r="CN285" s="7">
        <f t="shared" si="368"/>
        <v>0</v>
      </c>
      <c r="CO285" s="7">
        <f t="shared" si="368"/>
        <v>0</v>
      </c>
      <c r="CP285" s="7">
        <f t="shared" si="368"/>
        <v>0</v>
      </c>
      <c r="CQ285" s="7">
        <f t="shared" si="368"/>
        <v>0</v>
      </c>
      <c r="CR285" s="7">
        <f t="shared" si="368"/>
        <v>0</v>
      </c>
      <c r="CS285" s="7">
        <f t="shared" si="368"/>
        <v>0</v>
      </c>
      <c r="CT285" s="7">
        <f t="shared" si="368"/>
        <v>0</v>
      </c>
      <c r="CU285" s="7">
        <f t="shared" si="368"/>
        <v>0</v>
      </c>
      <c r="CV285" s="7">
        <f t="shared" si="368"/>
        <v>0</v>
      </c>
      <c r="CW285" s="7">
        <f t="shared" si="368"/>
        <v>0</v>
      </c>
      <c r="CX285" s="7">
        <f t="shared" si="368"/>
        <v>0</v>
      </c>
      <c r="CY285" s="7">
        <f t="shared" si="368"/>
        <v>0</v>
      </c>
      <c r="CZ285" s="7">
        <f t="shared" si="368"/>
        <v>0</v>
      </c>
      <c r="DA285" s="7">
        <f t="shared" si="368"/>
        <v>0</v>
      </c>
      <c r="DB285" s="7">
        <f t="shared" si="368"/>
        <v>0</v>
      </c>
      <c r="DC285" s="7">
        <f t="shared" si="368"/>
        <v>0</v>
      </c>
      <c r="DD285" s="7">
        <f t="shared" si="368"/>
        <v>0</v>
      </c>
      <c r="DE285" s="7">
        <f t="shared" si="368"/>
        <v>0</v>
      </c>
      <c r="DF285" s="7">
        <f t="shared" si="368"/>
        <v>0</v>
      </c>
      <c r="DG285" s="7">
        <f t="shared" si="368"/>
        <v>0</v>
      </c>
      <c r="DH285" s="7">
        <f t="shared" si="368"/>
        <v>0</v>
      </c>
      <c r="DI285" s="7">
        <f t="shared" si="368"/>
        <v>0</v>
      </c>
      <c r="DJ285" s="7">
        <f t="shared" si="368"/>
        <v>0</v>
      </c>
      <c r="DK285" s="7">
        <f t="shared" si="368"/>
        <v>0</v>
      </c>
      <c r="DL285" s="7">
        <f t="shared" si="368"/>
        <v>0</v>
      </c>
      <c r="DM285" s="7">
        <f t="shared" si="368"/>
        <v>0</v>
      </c>
      <c r="DN285" s="7">
        <f t="shared" si="368"/>
        <v>0</v>
      </c>
      <c r="DO285" s="7">
        <f t="shared" si="368"/>
        <v>0</v>
      </c>
      <c r="DP285" s="7">
        <f t="shared" si="368"/>
        <v>0</v>
      </c>
      <c r="DQ285" s="7">
        <f t="shared" si="368"/>
        <v>0</v>
      </c>
      <c r="DR285" s="7">
        <f t="shared" si="368"/>
        <v>0</v>
      </c>
      <c r="DS285" s="7">
        <f t="shared" si="368"/>
        <v>0</v>
      </c>
      <c r="DT285" s="7">
        <f t="shared" si="368"/>
        <v>0</v>
      </c>
      <c r="DU285" s="7">
        <f t="shared" si="368"/>
        <v>0</v>
      </c>
      <c r="DV285" s="7">
        <f t="shared" si="368"/>
        <v>0</v>
      </c>
      <c r="DW285" s="7">
        <f t="shared" si="368"/>
        <v>0</v>
      </c>
      <c r="DX285" s="7">
        <f t="shared" si="368"/>
        <v>0</v>
      </c>
      <c r="DY285" s="7">
        <f t="shared" si="368"/>
        <v>0</v>
      </c>
      <c r="DZ285" s="7">
        <f t="shared" si="368"/>
        <v>0</v>
      </c>
      <c r="EA285" s="7">
        <f t="shared" si="368"/>
        <v>0</v>
      </c>
      <c r="EB285" s="7">
        <f t="shared" ref="EB285:FX285" si="369">IF(IF(((EB278*-1)&gt;(EB275*$GE$276)),-EB278,(EB275*$GE$276))&gt;0,0,IF(((EB278*-1)&gt;(EB275*$GE$276)),-EB278,(EB275*$GE$276)))</f>
        <v>0</v>
      </c>
      <c r="EC285" s="7">
        <f t="shared" si="369"/>
        <v>0</v>
      </c>
      <c r="ED285" s="7">
        <f t="shared" si="369"/>
        <v>0</v>
      </c>
      <c r="EE285" s="7">
        <f t="shared" si="369"/>
        <v>0</v>
      </c>
      <c r="EF285" s="7">
        <f t="shared" si="369"/>
        <v>0</v>
      </c>
      <c r="EG285" s="7">
        <f t="shared" si="369"/>
        <v>0</v>
      </c>
      <c r="EH285" s="7">
        <f t="shared" si="369"/>
        <v>0</v>
      </c>
      <c r="EI285" s="7">
        <f t="shared" si="369"/>
        <v>0</v>
      </c>
      <c r="EJ285" s="7">
        <f t="shared" si="369"/>
        <v>0</v>
      </c>
      <c r="EK285" s="7">
        <f t="shared" si="369"/>
        <v>0</v>
      </c>
      <c r="EL285" s="7">
        <f t="shared" si="369"/>
        <v>0</v>
      </c>
      <c r="EM285" s="7">
        <f t="shared" si="369"/>
        <v>0</v>
      </c>
      <c r="EN285" s="7">
        <f t="shared" si="369"/>
        <v>0</v>
      </c>
      <c r="EO285" s="7">
        <f t="shared" si="369"/>
        <v>0</v>
      </c>
      <c r="EP285" s="7">
        <f t="shared" si="369"/>
        <v>0</v>
      </c>
      <c r="EQ285" s="7">
        <f t="shared" si="369"/>
        <v>0</v>
      </c>
      <c r="ER285" s="7">
        <f t="shared" si="369"/>
        <v>0</v>
      </c>
      <c r="ES285" s="7">
        <f t="shared" si="369"/>
        <v>0</v>
      </c>
      <c r="ET285" s="7">
        <f t="shared" si="369"/>
        <v>0</v>
      </c>
      <c r="EU285" s="7">
        <f t="shared" si="369"/>
        <v>0</v>
      </c>
      <c r="EV285" s="7">
        <f t="shared" si="369"/>
        <v>0</v>
      </c>
      <c r="EW285" s="7">
        <f t="shared" si="369"/>
        <v>0</v>
      </c>
      <c r="EX285" s="7">
        <f t="shared" si="369"/>
        <v>0</v>
      </c>
      <c r="EY285" s="7">
        <f t="shared" si="369"/>
        <v>0</v>
      </c>
      <c r="EZ285" s="7">
        <f t="shared" si="369"/>
        <v>0</v>
      </c>
      <c r="FA285" s="7">
        <f t="shared" si="369"/>
        <v>0</v>
      </c>
      <c r="FB285" s="7">
        <f t="shared" si="369"/>
        <v>0</v>
      </c>
      <c r="FC285" s="7">
        <f t="shared" si="369"/>
        <v>0</v>
      </c>
      <c r="FD285" s="7">
        <f t="shared" si="369"/>
        <v>0</v>
      </c>
      <c r="FE285" s="7">
        <f t="shared" si="369"/>
        <v>0</v>
      </c>
      <c r="FF285" s="7">
        <f t="shared" si="369"/>
        <v>0</v>
      </c>
      <c r="FG285" s="7">
        <f t="shared" si="369"/>
        <v>0</v>
      </c>
      <c r="FH285" s="7">
        <f t="shared" si="369"/>
        <v>0</v>
      </c>
      <c r="FI285" s="7">
        <f t="shared" si="369"/>
        <v>0</v>
      </c>
      <c r="FJ285" s="7">
        <f t="shared" si="369"/>
        <v>0</v>
      </c>
      <c r="FK285" s="7">
        <f t="shared" si="369"/>
        <v>0</v>
      </c>
      <c r="FL285" s="7">
        <f t="shared" si="369"/>
        <v>0</v>
      </c>
      <c r="FM285" s="7">
        <f t="shared" si="369"/>
        <v>0</v>
      </c>
      <c r="FN285" s="7">
        <f t="shared" si="369"/>
        <v>0</v>
      </c>
      <c r="FO285" s="7">
        <f t="shared" si="369"/>
        <v>0</v>
      </c>
      <c r="FP285" s="7">
        <f t="shared" si="369"/>
        <v>0</v>
      </c>
      <c r="FQ285" s="7">
        <f t="shared" si="369"/>
        <v>0</v>
      </c>
      <c r="FR285" s="7">
        <f t="shared" si="369"/>
        <v>0</v>
      </c>
      <c r="FS285" s="7">
        <f t="shared" si="369"/>
        <v>0</v>
      </c>
      <c r="FT285" s="7">
        <f t="shared" si="369"/>
        <v>0</v>
      </c>
      <c r="FU285" s="7">
        <f t="shared" si="369"/>
        <v>0</v>
      </c>
      <c r="FV285" s="7">
        <f t="shared" si="369"/>
        <v>0</v>
      </c>
      <c r="FW285" s="7">
        <f t="shared" si="369"/>
        <v>0</v>
      </c>
      <c r="FX285" s="7">
        <f t="shared" si="369"/>
        <v>0</v>
      </c>
      <c r="FY285" s="7"/>
      <c r="FZ285" s="101">
        <f>SUM(C285:FX285)</f>
        <v>0</v>
      </c>
      <c r="GA285" s="107"/>
      <c r="GD285" s="7"/>
      <c r="GE285" s="7"/>
      <c r="GF285" s="7"/>
      <c r="GG285" s="7"/>
      <c r="GH285" s="7"/>
      <c r="GI285" s="7"/>
      <c r="GJ285" s="7"/>
      <c r="GK285" s="7"/>
      <c r="GL285" s="7"/>
      <c r="GM285" s="7"/>
    </row>
    <row r="286" spans="1:195" x14ac:dyDescent="0.35">
      <c r="A286" s="6"/>
      <c r="B286" s="43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  <c r="DV286" s="7"/>
      <c r="DW286" s="7"/>
      <c r="DX286" s="7"/>
      <c r="DY286" s="7"/>
      <c r="DZ286" s="7"/>
      <c r="EA286" s="7"/>
      <c r="EB286" s="7"/>
      <c r="EC286" s="7"/>
      <c r="ED286" s="7"/>
      <c r="EE286" s="7"/>
      <c r="EF286" s="7"/>
      <c r="EG286" s="7"/>
      <c r="EH286" s="7"/>
      <c r="EI286" s="7"/>
      <c r="EJ286" s="7"/>
      <c r="EK286" s="7"/>
      <c r="EL286" s="7"/>
      <c r="EM286" s="7"/>
      <c r="EN286" s="7"/>
      <c r="EO286" s="7"/>
      <c r="EP286" s="7"/>
      <c r="EQ286" s="7"/>
      <c r="ER286" s="7"/>
      <c r="ES286" s="7"/>
      <c r="ET286" s="7"/>
      <c r="EU286" s="7"/>
      <c r="EV286" s="7"/>
      <c r="EW286" s="7"/>
      <c r="EX286" s="7"/>
      <c r="EY286" s="7"/>
      <c r="EZ286" s="7"/>
      <c r="FA286" s="7"/>
      <c r="FB286" s="7"/>
      <c r="FC286" s="7"/>
      <c r="FD286" s="7"/>
      <c r="FE286" s="7"/>
      <c r="FF286" s="7"/>
      <c r="FG286" s="7"/>
      <c r="FH286" s="7"/>
      <c r="FI286" s="7"/>
      <c r="FJ286" s="7"/>
      <c r="FK286" s="7"/>
      <c r="FL286" s="7"/>
      <c r="FM286" s="7"/>
      <c r="FN286" s="7"/>
      <c r="FO286" s="7"/>
      <c r="FP286" s="7"/>
      <c r="FQ286" s="7"/>
      <c r="FR286" s="7"/>
      <c r="FS286" s="7"/>
      <c r="FT286" s="7"/>
      <c r="FU286" s="7"/>
      <c r="FV286" s="7"/>
      <c r="FW286" s="7"/>
      <c r="FX286" s="7"/>
      <c r="FY286" s="7"/>
      <c r="FZ286" s="7"/>
      <c r="GA286" s="107"/>
      <c r="GB286" s="7"/>
      <c r="GC286" s="79"/>
      <c r="GD286" s="7"/>
      <c r="GE286" s="7"/>
      <c r="GF286" s="7"/>
      <c r="GG286" s="7"/>
      <c r="GH286" s="7"/>
      <c r="GI286" s="7"/>
      <c r="GJ286" s="7"/>
      <c r="GK286" s="7"/>
      <c r="GL286" s="7"/>
      <c r="GM286" s="7"/>
    </row>
    <row r="287" spans="1:195" x14ac:dyDescent="0.35">
      <c r="A287" s="6"/>
      <c r="B287" s="43" t="s">
        <v>849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  <c r="DV287" s="7"/>
      <c r="DW287" s="7"/>
      <c r="DX287" s="7"/>
      <c r="DY287" s="7"/>
      <c r="DZ287" s="7"/>
      <c r="EA287" s="7"/>
      <c r="EB287" s="7"/>
      <c r="EC287" s="7"/>
      <c r="ED287" s="7"/>
      <c r="EE287" s="7"/>
      <c r="EF287" s="7"/>
      <c r="EG287" s="7"/>
      <c r="EH287" s="7"/>
      <c r="EI287" s="7"/>
      <c r="EJ287" s="7"/>
      <c r="EK287" s="7"/>
      <c r="EL287" s="7"/>
      <c r="EM287" s="7"/>
      <c r="EN287" s="7"/>
      <c r="EO287" s="7"/>
      <c r="EP287" s="7"/>
      <c r="EQ287" s="7"/>
      <c r="ER287" s="7"/>
      <c r="ES287" s="7"/>
      <c r="ET287" s="7"/>
      <c r="EU287" s="7"/>
      <c r="EV287" s="7"/>
      <c r="EW287" s="7"/>
      <c r="EX287" s="7"/>
      <c r="EY287" s="7"/>
      <c r="EZ287" s="7"/>
      <c r="FA287" s="7"/>
      <c r="FB287" s="7"/>
      <c r="FC287" s="7"/>
      <c r="FD287" s="7"/>
      <c r="FE287" s="7"/>
      <c r="FF287" s="7"/>
      <c r="FG287" s="7"/>
      <c r="FH287" s="7"/>
      <c r="FI287" s="7"/>
      <c r="FJ287" s="7"/>
      <c r="FK287" s="7"/>
      <c r="FL287" s="7"/>
      <c r="FM287" s="7"/>
      <c r="FN287" s="7"/>
      <c r="FO287" s="7"/>
      <c r="FP287" s="7"/>
      <c r="FQ287" s="7"/>
      <c r="FR287" s="7"/>
      <c r="FS287" s="7"/>
      <c r="FT287" s="7"/>
      <c r="FU287" s="7"/>
      <c r="FV287" s="7"/>
      <c r="FW287" s="7"/>
      <c r="FX287" s="7"/>
      <c r="FY287" s="7"/>
      <c r="FZ287" s="7"/>
      <c r="GA287" s="7"/>
      <c r="GB287" s="7"/>
      <c r="GC287" s="7"/>
      <c r="GD287" s="7"/>
      <c r="GE287" s="7"/>
      <c r="GF287" s="7"/>
      <c r="GG287" s="7"/>
      <c r="GH287" s="7"/>
      <c r="GI287" s="7"/>
      <c r="GJ287" s="7"/>
      <c r="GK287" s="7"/>
      <c r="GL287" s="7"/>
      <c r="GM287" s="7"/>
    </row>
    <row r="288" spans="1:195" x14ac:dyDescent="0.35">
      <c r="A288" s="6" t="s">
        <v>850</v>
      </c>
      <c r="B288" s="7" t="s">
        <v>851</v>
      </c>
      <c r="C288" s="7">
        <f t="shared" ref="C288:BN288" si="370">C275+C285</f>
        <v>78224503.629999995</v>
      </c>
      <c r="D288" s="7">
        <f t="shared" si="370"/>
        <v>441470521.57999998</v>
      </c>
      <c r="E288" s="7">
        <f t="shared" si="370"/>
        <v>72757110.709999993</v>
      </c>
      <c r="F288" s="7">
        <f t="shared" si="370"/>
        <v>262914388.75999999</v>
      </c>
      <c r="G288" s="7">
        <f t="shared" si="370"/>
        <v>17994612.98</v>
      </c>
      <c r="H288" s="7">
        <f t="shared" si="370"/>
        <v>13083631.59</v>
      </c>
      <c r="I288" s="7">
        <f t="shared" si="370"/>
        <v>99047606.939999998</v>
      </c>
      <c r="J288" s="7">
        <f t="shared" si="370"/>
        <v>23646688.870000001</v>
      </c>
      <c r="K288" s="7">
        <f t="shared" si="370"/>
        <v>4249030.7699999996</v>
      </c>
      <c r="L288" s="7">
        <f t="shared" si="370"/>
        <v>26177048.280000001</v>
      </c>
      <c r="M288" s="7">
        <f t="shared" si="370"/>
        <v>13487551.43</v>
      </c>
      <c r="N288" s="7">
        <f t="shared" si="370"/>
        <v>580935484.51999998</v>
      </c>
      <c r="O288" s="7">
        <f t="shared" si="370"/>
        <v>143477593.81999999</v>
      </c>
      <c r="P288" s="7">
        <f t="shared" si="370"/>
        <v>5323465.26</v>
      </c>
      <c r="Q288" s="7">
        <f t="shared" si="370"/>
        <v>467870039.30000001</v>
      </c>
      <c r="R288" s="7">
        <f t="shared" si="370"/>
        <v>66886792.979999997</v>
      </c>
      <c r="S288" s="7">
        <f t="shared" si="370"/>
        <v>18639281.030000001</v>
      </c>
      <c r="T288" s="7">
        <f t="shared" si="370"/>
        <v>3180571.47</v>
      </c>
      <c r="U288" s="7">
        <f t="shared" si="370"/>
        <v>1210359.06</v>
      </c>
      <c r="V288" s="7">
        <f t="shared" si="370"/>
        <v>4111253.61</v>
      </c>
      <c r="W288" s="7">
        <f t="shared" si="370"/>
        <v>3589031.04</v>
      </c>
      <c r="X288" s="7">
        <f t="shared" si="370"/>
        <v>1119109.24</v>
      </c>
      <c r="Y288" s="7">
        <f t="shared" si="370"/>
        <v>11051532.24</v>
      </c>
      <c r="Z288" s="7">
        <f t="shared" si="370"/>
        <v>3704039.66</v>
      </c>
      <c r="AA288" s="7">
        <f t="shared" si="370"/>
        <v>343861569.27999997</v>
      </c>
      <c r="AB288" s="7">
        <f t="shared" si="370"/>
        <v>307259743.58999997</v>
      </c>
      <c r="AC288" s="7">
        <f t="shared" si="370"/>
        <v>10840917.699999999</v>
      </c>
      <c r="AD288" s="7">
        <f t="shared" si="370"/>
        <v>15651332.27</v>
      </c>
      <c r="AE288" s="7">
        <f t="shared" si="370"/>
        <v>2002521.44</v>
      </c>
      <c r="AF288" s="7">
        <f t="shared" si="370"/>
        <v>3317701.57</v>
      </c>
      <c r="AG288" s="7">
        <f t="shared" si="370"/>
        <v>7675370.4800000004</v>
      </c>
      <c r="AH288" s="7">
        <f t="shared" si="370"/>
        <v>11215024.539999999</v>
      </c>
      <c r="AI288" s="7">
        <f t="shared" si="370"/>
        <v>5315984.83</v>
      </c>
      <c r="AJ288" s="7">
        <f t="shared" si="370"/>
        <v>3321162.94</v>
      </c>
      <c r="AK288" s="7">
        <f t="shared" si="370"/>
        <v>3337264.26</v>
      </c>
      <c r="AL288" s="7">
        <f t="shared" si="370"/>
        <v>4398791.17</v>
      </c>
      <c r="AM288" s="7">
        <f t="shared" si="370"/>
        <v>5147904.09</v>
      </c>
      <c r="AN288" s="7">
        <f t="shared" si="370"/>
        <v>4702440.05</v>
      </c>
      <c r="AO288" s="7">
        <f t="shared" si="370"/>
        <v>48410200.450000003</v>
      </c>
      <c r="AP288" s="7">
        <f t="shared" si="370"/>
        <v>983855382.49000001</v>
      </c>
      <c r="AQ288" s="7">
        <f t="shared" si="370"/>
        <v>4139800.83</v>
      </c>
      <c r="AR288" s="7">
        <f t="shared" si="370"/>
        <v>688268877.49000001</v>
      </c>
      <c r="AS288" s="7">
        <f t="shared" si="370"/>
        <v>78746064.569999993</v>
      </c>
      <c r="AT288" s="7">
        <f t="shared" si="370"/>
        <v>29527491.399999999</v>
      </c>
      <c r="AU288" s="7">
        <f t="shared" si="370"/>
        <v>4796748.93</v>
      </c>
      <c r="AV288" s="7">
        <f t="shared" si="370"/>
        <v>4855763.05</v>
      </c>
      <c r="AW288" s="7">
        <f t="shared" si="370"/>
        <v>4296219.3600000003</v>
      </c>
      <c r="AX288" s="7">
        <f t="shared" si="370"/>
        <v>1597596.48</v>
      </c>
      <c r="AY288" s="7">
        <f t="shared" si="370"/>
        <v>5861442</v>
      </c>
      <c r="AZ288" s="7">
        <f t="shared" si="370"/>
        <v>142156367.77000001</v>
      </c>
      <c r="BA288" s="7">
        <f t="shared" si="370"/>
        <v>99159671.230000004</v>
      </c>
      <c r="BB288" s="7">
        <f t="shared" si="370"/>
        <v>82441914.719999999</v>
      </c>
      <c r="BC288" s="7">
        <f t="shared" si="370"/>
        <v>290277750.54000002</v>
      </c>
      <c r="BD288" s="7">
        <f t="shared" si="370"/>
        <v>39213112</v>
      </c>
      <c r="BE288" s="7">
        <f t="shared" si="370"/>
        <v>14653499.359999999</v>
      </c>
      <c r="BF288" s="7">
        <f t="shared" si="370"/>
        <v>276247640.07999998</v>
      </c>
      <c r="BG288" s="7">
        <f t="shared" si="370"/>
        <v>11148030.289999999</v>
      </c>
      <c r="BH288" s="7">
        <f t="shared" si="370"/>
        <v>7392168.54</v>
      </c>
      <c r="BI288" s="7">
        <f t="shared" si="370"/>
        <v>4413156.0999999996</v>
      </c>
      <c r="BJ288" s="7">
        <f t="shared" si="370"/>
        <v>67989456.120000005</v>
      </c>
      <c r="BK288" s="7">
        <f t="shared" si="370"/>
        <v>337261596.94</v>
      </c>
      <c r="BL288" s="7">
        <f t="shared" si="370"/>
        <v>2137957.75</v>
      </c>
      <c r="BM288" s="7">
        <f t="shared" si="370"/>
        <v>5738052.3499999996</v>
      </c>
      <c r="BN288" s="7">
        <f t="shared" si="370"/>
        <v>34810530.009999998</v>
      </c>
      <c r="BO288" s="7">
        <f t="shared" ref="BO288:DZ288" si="371">BO275+BO285</f>
        <v>14500008.41</v>
      </c>
      <c r="BP288" s="7">
        <f t="shared" si="371"/>
        <v>3324608.32</v>
      </c>
      <c r="BQ288" s="7">
        <f t="shared" si="371"/>
        <v>71629211.909999996</v>
      </c>
      <c r="BR288" s="7">
        <f t="shared" si="371"/>
        <v>49101998.600000001</v>
      </c>
      <c r="BS288" s="7">
        <f t="shared" si="371"/>
        <v>13920377.970000001</v>
      </c>
      <c r="BT288" s="7">
        <f t="shared" si="371"/>
        <v>5587631.6900000004</v>
      </c>
      <c r="BU288" s="7">
        <f t="shared" si="371"/>
        <v>5849818.0499999998</v>
      </c>
      <c r="BV288" s="7">
        <f t="shared" si="371"/>
        <v>14122440.060000001</v>
      </c>
      <c r="BW288" s="7">
        <f t="shared" si="371"/>
        <v>22501707.109999999</v>
      </c>
      <c r="BX288" s="7">
        <f t="shared" si="371"/>
        <v>1693810.78</v>
      </c>
      <c r="BY288" s="7">
        <f t="shared" si="371"/>
        <v>5681028.0700000003</v>
      </c>
      <c r="BZ288" s="7">
        <f t="shared" si="371"/>
        <v>3570222.23</v>
      </c>
      <c r="CA288" s="7">
        <f t="shared" si="371"/>
        <v>3055462.16</v>
      </c>
      <c r="CB288" s="7">
        <f t="shared" si="371"/>
        <v>825888677.15999997</v>
      </c>
      <c r="CC288" s="7">
        <f t="shared" si="371"/>
        <v>3403040.55</v>
      </c>
      <c r="CD288" s="7">
        <f t="shared" si="371"/>
        <v>3375014.13</v>
      </c>
      <c r="CE288" s="7">
        <f t="shared" si="371"/>
        <v>2931667.9</v>
      </c>
      <c r="CF288" s="7">
        <f t="shared" si="371"/>
        <v>2237551.13</v>
      </c>
      <c r="CG288" s="7">
        <f t="shared" si="371"/>
        <v>3560352.66</v>
      </c>
      <c r="CH288" s="7">
        <f t="shared" si="371"/>
        <v>2210973.67</v>
      </c>
      <c r="CI288" s="7">
        <f t="shared" si="371"/>
        <v>8266047.3399999999</v>
      </c>
      <c r="CJ288" s="7">
        <f t="shared" si="371"/>
        <v>10924683.199999999</v>
      </c>
      <c r="CK288" s="7">
        <f t="shared" si="371"/>
        <v>63484241.789999999</v>
      </c>
      <c r="CL288" s="7">
        <f t="shared" si="371"/>
        <v>15214039.17</v>
      </c>
      <c r="CM288" s="7">
        <f t="shared" si="371"/>
        <v>9371670.8399999999</v>
      </c>
      <c r="CN288" s="7">
        <f t="shared" si="371"/>
        <v>351067571.12</v>
      </c>
      <c r="CO288" s="7">
        <f t="shared" si="371"/>
        <v>156823040.44</v>
      </c>
      <c r="CP288" s="7">
        <f t="shared" si="371"/>
        <v>11896320.029999999</v>
      </c>
      <c r="CQ288" s="7">
        <f t="shared" si="371"/>
        <v>9965645.2300000004</v>
      </c>
      <c r="CR288" s="7">
        <f t="shared" si="371"/>
        <v>3946928.05</v>
      </c>
      <c r="CS288" s="7">
        <f t="shared" si="371"/>
        <v>4452342.58</v>
      </c>
      <c r="CT288" s="7">
        <f t="shared" si="371"/>
        <v>2241807.96</v>
      </c>
      <c r="CU288" s="7">
        <f t="shared" si="371"/>
        <v>4497037.74</v>
      </c>
      <c r="CV288" s="7">
        <f t="shared" si="371"/>
        <v>1048275.01</v>
      </c>
      <c r="CW288" s="7">
        <f t="shared" si="371"/>
        <v>3684630.47</v>
      </c>
      <c r="CX288" s="7">
        <f t="shared" si="371"/>
        <v>5814040.9699999997</v>
      </c>
      <c r="CY288" s="7">
        <f t="shared" si="371"/>
        <v>1139684.8999999999</v>
      </c>
      <c r="CZ288" s="7">
        <f t="shared" si="371"/>
        <v>20729617.379999999</v>
      </c>
      <c r="DA288" s="7">
        <f t="shared" si="371"/>
        <v>3512368.75</v>
      </c>
      <c r="DB288" s="7">
        <f t="shared" si="371"/>
        <v>4688925.26</v>
      </c>
      <c r="DC288" s="7">
        <f t="shared" si="371"/>
        <v>3362885.21</v>
      </c>
      <c r="DD288" s="7">
        <f t="shared" si="371"/>
        <v>3169526.74</v>
      </c>
      <c r="DE288" s="7">
        <f t="shared" si="371"/>
        <v>4477913.34</v>
      </c>
      <c r="DF288" s="7">
        <f t="shared" si="371"/>
        <v>227240437.63999999</v>
      </c>
      <c r="DG288" s="7">
        <f t="shared" si="371"/>
        <v>2323573.89</v>
      </c>
      <c r="DH288" s="7">
        <f t="shared" si="371"/>
        <v>20556024.73</v>
      </c>
      <c r="DI288" s="7">
        <f t="shared" si="371"/>
        <v>27249968.359999999</v>
      </c>
      <c r="DJ288" s="7">
        <f t="shared" si="371"/>
        <v>7842824.6299999999</v>
      </c>
      <c r="DK288" s="7">
        <f t="shared" si="371"/>
        <v>6292506.5700000003</v>
      </c>
      <c r="DL288" s="7">
        <f t="shared" si="371"/>
        <v>65067754.960000001</v>
      </c>
      <c r="DM288" s="7">
        <f t="shared" si="371"/>
        <v>4216866.99</v>
      </c>
      <c r="DN288" s="7">
        <f t="shared" si="371"/>
        <v>15808341.449999999</v>
      </c>
      <c r="DO288" s="7">
        <f t="shared" si="371"/>
        <v>37186771.049999997</v>
      </c>
      <c r="DP288" s="7">
        <f t="shared" si="371"/>
        <v>3720871.08</v>
      </c>
      <c r="DQ288" s="7">
        <f t="shared" si="371"/>
        <v>9902761.9199999999</v>
      </c>
      <c r="DR288" s="7">
        <f t="shared" si="371"/>
        <v>16016902.73</v>
      </c>
      <c r="DS288" s="7">
        <f t="shared" si="371"/>
        <v>8186166.7999999998</v>
      </c>
      <c r="DT288" s="7">
        <f t="shared" si="371"/>
        <v>3505217.69</v>
      </c>
      <c r="DU288" s="7">
        <f t="shared" si="371"/>
        <v>5081016.83</v>
      </c>
      <c r="DV288" s="7">
        <f t="shared" si="371"/>
        <v>3777749.31</v>
      </c>
      <c r="DW288" s="7">
        <f t="shared" si="371"/>
        <v>4603172.4800000004</v>
      </c>
      <c r="DX288" s="7">
        <f t="shared" si="371"/>
        <v>3566804.21</v>
      </c>
      <c r="DY288" s="7">
        <f t="shared" si="371"/>
        <v>4938118.93</v>
      </c>
      <c r="DZ288" s="7">
        <f t="shared" si="371"/>
        <v>9005197.3300000001</v>
      </c>
      <c r="EA288" s="7">
        <f t="shared" ref="EA288:FX288" si="372">EA275+EA285</f>
        <v>6846652.5</v>
      </c>
      <c r="EB288" s="7">
        <f t="shared" si="372"/>
        <v>7069160.1299999999</v>
      </c>
      <c r="EC288" s="7">
        <f t="shared" si="372"/>
        <v>4198394.21</v>
      </c>
      <c r="ED288" s="7">
        <f t="shared" si="372"/>
        <v>22844077.91</v>
      </c>
      <c r="EE288" s="7">
        <f t="shared" si="372"/>
        <v>3488701.8</v>
      </c>
      <c r="EF288" s="7">
        <f t="shared" si="372"/>
        <v>16391976.949999999</v>
      </c>
      <c r="EG288" s="7">
        <f t="shared" si="372"/>
        <v>3933008.74</v>
      </c>
      <c r="EH288" s="7">
        <f t="shared" si="372"/>
        <v>3939833.04</v>
      </c>
      <c r="EI288" s="7">
        <f t="shared" si="372"/>
        <v>164489851.91</v>
      </c>
      <c r="EJ288" s="7">
        <f t="shared" si="372"/>
        <v>110802205.59999999</v>
      </c>
      <c r="EK288" s="7">
        <f t="shared" si="372"/>
        <v>8030814.5199999996</v>
      </c>
      <c r="EL288" s="7">
        <f t="shared" si="372"/>
        <v>5749905.0700000003</v>
      </c>
      <c r="EM288" s="7">
        <f t="shared" si="372"/>
        <v>5249492.1399999997</v>
      </c>
      <c r="EN288" s="7">
        <f t="shared" si="372"/>
        <v>11489817.02</v>
      </c>
      <c r="EO288" s="7">
        <f t="shared" si="372"/>
        <v>4572900.6500000004</v>
      </c>
      <c r="EP288" s="7">
        <f t="shared" si="372"/>
        <v>5800985.3899999997</v>
      </c>
      <c r="EQ288" s="7">
        <f t="shared" si="372"/>
        <v>30050567.469999999</v>
      </c>
      <c r="ER288" s="7">
        <f t="shared" si="372"/>
        <v>4932698.54</v>
      </c>
      <c r="ES288" s="7">
        <f t="shared" si="372"/>
        <v>3408977.85</v>
      </c>
      <c r="ET288" s="7">
        <f t="shared" si="372"/>
        <v>3995070.51</v>
      </c>
      <c r="EU288" s="7">
        <f t="shared" si="372"/>
        <v>7480736.6699999999</v>
      </c>
      <c r="EV288" s="7">
        <f t="shared" si="372"/>
        <v>1830260.88</v>
      </c>
      <c r="EW288" s="7">
        <f t="shared" si="372"/>
        <v>12809338.689999999</v>
      </c>
      <c r="EX288" s="7">
        <f t="shared" si="372"/>
        <v>3523072.51</v>
      </c>
      <c r="EY288" s="7">
        <f t="shared" si="372"/>
        <v>8631182.8699999992</v>
      </c>
      <c r="EZ288" s="7">
        <f t="shared" si="372"/>
        <v>2651725.0699999998</v>
      </c>
      <c r="FA288" s="7">
        <f t="shared" si="372"/>
        <v>41444895.049999997</v>
      </c>
      <c r="FB288" s="7">
        <f t="shared" si="372"/>
        <v>4592658.74</v>
      </c>
      <c r="FC288" s="7">
        <f t="shared" si="372"/>
        <v>21734500.02</v>
      </c>
      <c r="FD288" s="7">
        <f t="shared" si="372"/>
        <v>5481644.5599999996</v>
      </c>
      <c r="FE288" s="7">
        <f t="shared" si="372"/>
        <v>1903245.54</v>
      </c>
      <c r="FF288" s="7">
        <f t="shared" si="372"/>
        <v>3639006.87</v>
      </c>
      <c r="FG288" s="7">
        <f t="shared" si="372"/>
        <v>2691667.9</v>
      </c>
      <c r="FH288" s="7">
        <f t="shared" si="372"/>
        <v>1587641.15</v>
      </c>
      <c r="FI288" s="7">
        <f t="shared" si="372"/>
        <v>19763981.190000001</v>
      </c>
      <c r="FJ288" s="7">
        <f t="shared" si="372"/>
        <v>22092773.859999999</v>
      </c>
      <c r="FK288" s="7">
        <f t="shared" si="372"/>
        <v>28740069.890000001</v>
      </c>
      <c r="FL288" s="7">
        <f t="shared" si="372"/>
        <v>89478989.599999994</v>
      </c>
      <c r="FM288" s="7">
        <f t="shared" si="372"/>
        <v>41921000.399999999</v>
      </c>
      <c r="FN288" s="7">
        <f t="shared" si="372"/>
        <v>254024736.38</v>
      </c>
      <c r="FO288" s="7">
        <f t="shared" si="372"/>
        <v>12720261.67</v>
      </c>
      <c r="FP288" s="7">
        <f t="shared" si="372"/>
        <v>26018394.789999999</v>
      </c>
      <c r="FQ288" s="7">
        <f t="shared" si="372"/>
        <v>11467258.84</v>
      </c>
      <c r="FR288" s="7">
        <f t="shared" si="372"/>
        <v>3284089.51</v>
      </c>
      <c r="FS288" s="7">
        <f t="shared" si="372"/>
        <v>3357705.04</v>
      </c>
      <c r="FT288" s="7">
        <f t="shared" si="372"/>
        <v>1430952.34</v>
      </c>
      <c r="FU288" s="7">
        <f t="shared" si="372"/>
        <v>10413261.060000001</v>
      </c>
      <c r="FV288" s="7">
        <f t="shared" si="372"/>
        <v>9533446.9100000001</v>
      </c>
      <c r="FW288" s="7">
        <f t="shared" si="372"/>
        <v>3207351.27</v>
      </c>
      <c r="FX288" s="7">
        <f t="shared" si="372"/>
        <v>1406941.06</v>
      </c>
      <c r="FY288" s="7"/>
      <c r="FZ288" s="101">
        <f>SUM(C288:FX288)</f>
        <v>9695757245.7699966</v>
      </c>
      <c r="GA288" s="102">
        <f>GA275+FZ285</f>
        <v>9695757245.7699966</v>
      </c>
      <c r="GB288" s="102">
        <f>FZ288-GA288</f>
        <v>0</v>
      </c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</row>
    <row r="289" spans="1:195" x14ac:dyDescent="0.35">
      <c r="A289" s="6" t="s">
        <v>852</v>
      </c>
      <c r="B289" s="7" t="s">
        <v>853</v>
      </c>
      <c r="C289" s="7">
        <f t="shared" ref="C289:BN290" si="373">C276</f>
        <v>35253798.540554166</v>
      </c>
      <c r="D289" s="7">
        <f t="shared" si="373"/>
        <v>128229657.98821996</v>
      </c>
      <c r="E289" s="7">
        <f t="shared" si="373"/>
        <v>35963805.524029709</v>
      </c>
      <c r="F289" s="7">
        <f t="shared" si="373"/>
        <v>91861217.670198485</v>
      </c>
      <c r="G289" s="7">
        <f t="shared" si="373"/>
        <v>14041905.375152614</v>
      </c>
      <c r="H289" s="7">
        <f t="shared" si="373"/>
        <v>4010866.7744518542</v>
      </c>
      <c r="I289" s="7">
        <f t="shared" si="373"/>
        <v>33618950.421450086</v>
      </c>
      <c r="J289" s="7">
        <f t="shared" si="373"/>
        <v>5258155.7746904334</v>
      </c>
      <c r="K289" s="7">
        <f t="shared" si="373"/>
        <v>1373420.2249569031</v>
      </c>
      <c r="L289" s="7">
        <f t="shared" si="373"/>
        <v>23803341.999421168</v>
      </c>
      <c r="M289" s="7">
        <f t="shared" si="373"/>
        <v>8872055.0667070299</v>
      </c>
      <c r="N289" s="7">
        <f t="shared" si="373"/>
        <v>183177269.96864021</v>
      </c>
      <c r="O289" s="7">
        <f t="shared" si="373"/>
        <v>74099086.926608339</v>
      </c>
      <c r="P289" s="7">
        <f t="shared" si="373"/>
        <v>1557973.5128213479</v>
      </c>
      <c r="Q289" s="7">
        <f t="shared" si="373"/>
        <v>159254145.28772166</v>
      </c>
      <c r="R289" s="7">
        <f t="shared" si="373"/>
        <v>2046066.1098450595</v>
      </c>
      <c r="S289" s="7">
        <f t="shared" si="373"/>
        <v>16119708.626638984</v>
      </c>
      <c r="T289" s="7">
        <f t="shared" si="373"/>
        <v>648188.49994890962</v>
      </c>
      <c r="U289" s="7">
        <f t="shared" si="373"/>
        <v>737004.56624226843</v>
      </c>
      <c r="V289" s="7">
        <f t="shared" si="373"/>
        <v>1057600.3818665161</v>
      </c>
      <c r="W289" s="7">
        <f t="shared" si="373"/>
        <v>188028.74100294587</v>
      </c>
      <c r="X289" s="7">
        <f t="shared" si="373"/>
        <v>288177.32620773971</v>
      </c>
      <c r="Y289" s="7">
        <f t="shared" si="373"/>
        <v>1906066.8602718078</v>
      </c>
      <c r="Z289" s="7">
        <f t="shared" si="373"/>
        <v>639125.62254097313</v>
      </c>
      <c r="AA289" s="7">
        <f t="shared" si="373"/>
        <v>181808711.27667764</v>
      </c>
      <c r="AB289" s="7">
        <f t="shared" si="373"/>
        <v>282104893.29125261</v>
      </c>
      <c r="AC289" s="7">
        <f t="shared" si="373"/>
        <v>9287753.8735153116</v>
      </c>
      <c r="AD289" s="7">
        <f t="shared" si="373"/>
        <v>9616354.1312326975</v>
      </c>
      <c r="AE289" s="7">
        <f t="shared" si="373"/>
        <v>606536.67515341402</v>
      </c>
      <c r="AF289" s="7">
        <f t="shared" si="373"/>
        <v>1035004.2861338131</v>
      </c>
      <c r="AG289" s="7">
        <f t="shared" si="373"/>
        <v>4573381.573305794</v>
      </c>
      <c r="AH289" s="7">
        <f t="shared" si="373"/>
        <v>1001138.0726092531</v>
      </c>
      <c r="AI289" s="7">
        <f t="shared" si="373"/>
        <v>329720.2781396659</v>
      </c>
      <c r="AJ289" s="7">
        <f t="shared" si="373"/>
        <v>954901.13381936064</v>
      </c>
      <c r="AK289" s="7">
        <f t="shared" si="373"/>
        <v>1451019.7727747855</v>
      </c>
      <c r="AL289" s="7">
        <f t="shared" si="373"/>
        <v>2627354.7674582163</v>
      </c>
      <c r="AM289" s="7">
        <f t="shared" si="373"/>
        <v>1345938.8400217153</v>
      </c>
      <c r="AN289" s="7">
        <f t="shared" si="373"/>
        <v>4300507.9399999995</v>
      </c>
      <c r="AO289" s="7">
        <f t="shared" si="373"/>
        <v>15857741.499898082</v>
      </c>
      <c r="AP289" s="7">
        <f t="shared" si="373"/>
        <v>743135171.56106412</v>
      </c>
      <c r="AQ289" s="7">
        <f t="shared" si="373"/>
        <v>1809897.3026800284</v>
      </c>
      <c r="AR289" s="7">
        <f t="shared" si="373"/>
        <v>310272053.46982086</v>
      </c>
      <c r="AS289" s="7">
        <f t="shared" si="373"/>
        <v>60204882.073984198</v>
      </c>
      <c r="AT289" s="7">
        <f t="shared" si="373"/>
        <v>11539371.05343595</v>
      </c>
      <c r="AU289" s="7">
        <f t="shared" si="373"/>
        <v>1757715.501162977</v>
      </c>
      <c r="AV289" s="7">
        <f t="shared" si="373"/>
        <v>1296312.824599874</v>
      </c>
      <c r="AW289" s="7">
        <f t="shared" si="373"/>
        <v>1014386.1303660375</v>
      </c>
      <c r="AX289" s="7">
        <f t="shared" si="373"/>
        <v>659140.29288256809</v>
      </c>
      <c r="AY289" s="7">
        <f t="shared" si="373"/>
        <v>1714714.2618439649</v>
      </c>
      <c r="AZ289" s="7">
        <f t="shared" si="373"/>
        <v>17601034.543541301</v>
      </c>
      <c r="BA289" s="7">
        <f t="shared" si="373"/>
        <v>25681103.034686949</v>
      </c>
      <c r="BB289" s="7">
        <f t="shared" si="373"/>
        <v>6672323.0615810156</v>
      </c>
      <c r="BC289" s="7">
        <f t="shared" si="373"/>
        <v>97184625.461721823</v>
      </c>
      <c r="BD289" s="7">
        <f t="shared" si="373"/>
        <v>16439229.770821597</v>
      </c>
      <c r="BE289" s="7">
        <f t="shared" si="373"/>
        <v>5646226.173322483</v>
      </c>
      <c r="BF289" s="7">
        <f t="shared" si="373"/>
        <v>84136602.481668785</v>
      </c>
      <c r="BG289" s="7">
        <f t="shared" si="373"/>
        <v>1851147.8606126299</v>
      </c>
      <c r="BH289" s="7">
        <f t="shared" si="373"/>
        <v>2176949.1489782399</v>
      </c>
      <c r="BI289" s="7">
        <f t="shared" si="373"/>
        <v>716296.58517669805</v>
      </c>
      <c r="BJ289" s="7">
        <f t="shared" si="373"/>
        <v>28038761.339993056</v>
      </c>
      <c r="BK289" s="7">
        <f t="shared" si="373"/>
        <v>54766145.283444978</v>
      </c>
      <c r="BL289" s="7">
        <f t="shared" si="373"/>
        <v>225587.77077551596</v>
      </c>
      <c r="BM289" s="7">
        <f t="shared" si="373"/>
        <v>1126510.536941048</v>
      </c>
      <c r="BN289" s="7">
        <f t="shared" si="373"/>
        <v>10610202.88422305</v>
      </c>
      <c r="BO289" s="7">
        <f t="shared" ref="BO289:DZ290" si="374">BO276</f>
        <v>4089518.9878254728</v>
      </c>
      <c r="BP289" s="7">
        <f t="shared" si="374"/>
        <v>2664472.6173484898</v>
      </c>
      <c r="BQ289" s="7">
        <f t="shared" si="374"/>
        <v>51671092.897542462</v>
      </c>
      <c r="BR289" s="7">
        <f t="shared" si="374"/>
        <v>10311880.054110514</v>
      </c>
      <c r="BS289" s="7">
        <f t="shared" si="374"/>
        <v>4084254.1730383243</v>
      </c>
      <c r="BT289" s="7">
        <f t="shared" si="374"/>
        <v>3279943.3391271606</v>
      </c>
      <c r="BU289" s="7">
        <f t="shared" si="374"/>
        <v>2443960.3146244111</v>
      </c>
      <c r="BV289" s="7">
        <f t="shared" si="374"/>
        <v>13328556.682017479</v>
      </c>
      <c r="BW289" s="7">
        <f t="shared" si="374"/>
        <v>18638420.922287412</v>
      </c>
      <c r="BX289" s="7">
        <f t="shared" si="374"/>
        <v>1239671.0647408476</v>
      </c>
      <c r="BY289" s="7">
        <f t="shared" si="374"/>
        <v>3830510.7910474292</v>
      </c>
      <c r="BZ289" s="7">
        <f t="shared" si="374"/>
        <v>1205979.2542702756</v>
      </c>
      <c r="CA289" s="7">
        <f t="shared" si="374"/>
        <v>2421868.8191735288</v>
      </c>
      <c r="CB289" s="7">
        <f t="shared" si="374"/>
        <v>407484574.95720559</v>
      </c>
      <c r="CC289" s="7">
        <f t="shared" si="374"/>
        <v>572756.62930633</v>
      </c>
      <c r="CD289" s="7">
        <f t="shared" si="374"/>
        <v>465740.53092221858</v>
      </c>
      <c r="CE289" s="7">
        <f t="shared" si="374"/>
        <v>1223320.7120838149</v>
      </c>
      <c r="CF289" s="7">
        <f t="shared" si="374"/>
        <v>783104.09616008739</v>
      </c>
      <c r="CG289" s="7">
        <f t="shared" si="374"/>
        <v>713468.02064942487</v>
      </c>
      <c r="CH289" s="7">
        <f t="shared" si="374"/>
        <v>500629.23427780427</v>
      </c>
      <c r="CI289" s="7">
        <f t="shared" si="374"/>
        <v>3457298.6269873558</v>
      </c>
      <c r="CJ289" s="7">
        <f t="shared" si="374"/>
        <v>10619965.879999999</v>
      </c>
      <c r="CK289" s="7">
        <f t="shared" si="374"/>
        <v>18289999.383109245</v>
      </c>
      <c r="CL289" s="7">
        <f t="shared" si="374"/>
        <v>3303301.9023739682</v>
      </c>
      <c r="CM289" s="7">
        <f t="shared" si="374"/>
        <v>1811676.9984258218</v>
      </c>
      <c r="CN289" s="7">
        <f t="shared" si="374"/>
        <v>148459369.55211762</v>
      </c>
      <c r="CO289" s="7">
        <f t="shared" si="374"/>
        <v>96249848.148484319</v>
      </c>
      <c r="CP289" s="7">
        <f t="shared" si="374"/>
        <v>11183515.119999999</v>
      </c>
      <c r="CQ289" s="7">
        <f t="shared" si="374"/>
        <v>3028708.1822238164</v>
      </c>
      <c r="CR289" s="7">
        <f t="shared" si="374"/>
        <v>696047.72234226018</v>
      </c>
      <c r="CS289" s="7">
        <f t="shared" si="374"/>
        <v>1605625.7750297501</v>
      </c>
      <c r="CT289" s="7">
        <f t="shared" si="374"/>
        <v>833582.70387287368</v>
      </c>
      <c r="CU289" s="7">
        <f t="shared" si="374"/>
        <v>481257.39109779493</v>
      </c>
      <c r="CV289" s="7">
        <f t="shared" si="374"/>
        <v>388308.28920853988</v>
      </c>
      <c r="CW289" s="7">
        <f t="shared" si="374"/>
        <v>1333214.7276245405</v>
      </c>
      <c r="CX289" s="7">
        <f t="shared" si="374"/>
        <v>2380759.2227618322</v>
      </c>
      <c r="CY289" s="7">
        <f t="shared" si="374"/>
        <v>183805.80868446073</v>
      </c>
      <c r="CZ289" s="7">
        <f t="shared" si="374"/>
        <v>7221794.6543975212</v>
      </c>
      <c r="DA289" s="7">
        <f t="shared" si="374"/>
        <v>1363252.8331010048</v>
      </c>
      <c r="DB289" s="7">
        <f t="shared" si="374"/>
        <v>1212882.1014778237</v>
      </c>
      <c r="DC289" s="7">
        <f t="shared" si="374"/>
        <v>1355920.2463473477</v>
      </c>
      <c r="DD289" s="7">
        <f t="shared" si="374"/>
        <v>1028064.2691205827</v>
      </c>
      <c r="DE289" s="7">
        <f t="shared" si="374"/>
        <v>2106117.3752637953</v>
      </c>
      <c r="DF289" s="7">
        <f t="shared" si="374"/>
        <v>77315647.924715459</v>
      </c>
      <c r="DG289" s="7">
        <f t="shared" si="374"/>
        <v>1574636.3851741247</v>
      </c>
      <c r="DH289" s="7">
        <f t="shared" si="374"/>
        <v>10649969.613069352</v>
      </c>
      <c r="DI289" s="7">
        <f t="shared" si="374"/>
        <v>14082469.626916558</v>
      </c>
      <c r="DJ289" s="7">
        <f t="shared" si="374"/>
        <v>1761102.9385874607</v>
      </c>
      <c r="DK289" s="7">
        <f t="shared" si="374"/>
        <v>1300649.8095633748</v>
      </c>
      <c r="DL289" s="7">
        <f t="shared" si="374"/>
        <v>23973351.979063943</v>
      </c>
      <c r="DM289" s="7">
        <f t="shared" si="374"/>
        <v>678587.38171821821</v>
      </c>
      <c r="DN289" s="7">
        <f t="shared" si="374"/>
        <v>7783941.8948601969</v>
      </c>
      <c r="DO289" s="7">
        <f t="shared" si="374"/>
        <v>10506645.64777107</v>
      </c>
      <c r="DP289" s="7">
        <f t="shared" si="374"/>
        <v>929800.15351989411</v>
      </c>
      <c r="DQ289" s="7">
        <f t="shared" si="374"/>
        <v>9504761.7538441736</v>
      </c>
      <c r="DR289" s="7">
        <f t="shared" si="374"/>
        <v>2691333.5387806473</v>
      </c>
      <c r="DS289" s="7">
        <f t="shared" si="374"/>
        <v>1247846.8177005996</v>
      </c>
      <c r="DT289" s="7">
        <f t="shared" si="374"/>
        <v>320798.19500301237</v>
      </c>
      <c r="DU289" s="7">
        <f t="shared" si="374"/>
        <v>883534.84425521479</v>
      </c>
      <c r="DV289" s="7">
        <f t="shared" si="374"/>
        <v>266777.42896753491</v>
      </c>
      <c r="DW289" s="7">
        <f t="shared" si="374"/>
        <v>634099.50488561043</v>
      </c>
      <c r="DX289" s="7">
        <f t="shared" si="374"/>
        <v>2598694.4736028961</v>
      </c>
      <c r="DY289" s="7">
        <f t="shared" si="374"/>
        <v>3619410.683453551</v>
      </c>
      <c r="DZ289" s="7">
        <f t="shared" si="374"/>
        <v>5769014.8207273595</v>
      </c>
      <c r="EA289" s="7">
        <f t="shared" ref="EA289:FX290" si="375">EA276</f>
        <v>6257559.5833161473</v>
      </c>
      <c r="EB289" s="7">
        <f t="shared" si="375"/>
        <v>2470091.7549102847</v>
      </c>
      <c r="EC289" s="7">
        <f t="shared" si="375"/>
        <v>1050192.8938622694</v>
      </c>
      <c r="ED289" s="7">
        <f t="shared" si="375"/>
        <v>22254417.141377572</v>
      </c>
      <c r="EE289" s="7">
        <f t="shared" si="375"/>
        <v>504332.87384134391</v>
      </c>
      <c r="EF289" s="7">
        <f t="shared" si="375"/>
        <v>2571328.4525209232</v>
      </c>
      <c r="EG289" s="7">
        <f t="shared" si="375"/>
        <v>868849.11805075197</v>
      </c>
      <c r="EH289" s="7">
        <f t="shared" si="375"/>
        <v>413101.67248662794</v>
      </c>
      <c r="EI289" s="7">
        <f t="shared" si="375"/>
        <v>40203696.862650633</v>
      </c>
      <c r="EJ289" s="7">
        <f t="shared" si="375"/>
        <v>31376157.475633226</v>
      </c>
      <c r="EK289" s="7">
        <f t="shared" si="375"/>
        <v>3612257.8993960274</v>
      </c>
      <c r="EL289" s="7">
        <f t="shared" si="375"/>
        <v>1851291.6751363499</v>
      </c>
      <c r="EM289" s="7">
        <f t="shared" si="375"/>
        <v>2722200.4941474297</v>
      </c>
      <c r="EN289" s="7">
        <f t="shared" si="375"/>
        <v>2366524.35700572</v>
      </c>
      <c r="EO289" s="7">
        <f t="shared" si="375"/>
        <v>1271172.0273581806</v>
      </c>
      <c r="EP289" s="7">
        <f t="shared" si="375"/>
        <v>3872633.9378254237</v>
      </c>
      <c r="EQ289" s="7">
        <f t="shared" si="375"/>
        <v>10290537.678643214</v>
      </c>
      <c r="ER289" s="7">
        <f t="shared" si="375"/>
        <v>3118698.2636639993</v>
      </c>
      <c r="ES289" s="7">
        <f t="shared" si="375"/>
        <v>1028126.6498641075</v>
      </c>
      <c r="ET289" s="7">
        <f t="shared" si="375"/>
        <v>1400734.8616667718</v>
      </c>
      <c r="EU289" s="7">
        <f t="shared" si="375"/>
        <v>1252819.2134579793</v>
      </c>
      <c r="EV289" s="7">
        <f t="shared" si="375"/>
        <v>1243158.6205034626</v>
      </c>
      <c r="EW289" s="7">
        <f t="shared" si="375"/>
        <v>9461342.5434755199</v>
      </c>
      <c r="EX289" s="7">
        <f t="shared" si="375"/>
        <v>463196.60472377657</v>
      </c>
      <c r="EY289" s="7">
        <f t="shared" si="375"/>
        <v>935870.77853859751</v>
      </c>
      <c r="EZ289" s="7">
        <f t="shared" si="375"/>
        <v>813355.90467574692</v>
      </c>
      <c r="FA289" s="7">
        <f t="shared" si="375"/>
        <v>39921718.089510217</v>
      </c>
      <c r="FB289" s="7">
        <f t="shared" si="375"/>
        <v>4136727.0600000005</v>
      </c>
      <c r="FC289" s="7">
        <f t="shared" si="375"/>
        <v>12760901.304481095</v>
      </c>
      <c r="FD289" s="7">
        <f t="shared" si="375"/>
        <v>1498160.0657999592</v>
      </c>
      <c r="FE289" s="7">
        <f t="shared" si="375"/>
        <v>609250.40598811454</v>
      </c>
      <c r="FF289" s="7">
        <f t="shared" si="375"/>
        <v>679164.13406070846</v>
      </c>
      <c r="FG289" s="7">
        <f t="shared" si="375"/>
        <v>854140.35730145231</v>
      </c>
      <c r="FH289" s="7">
        <f t="shared" si="375"/>
        <v>897413.73805556574</v>
      </c>
      <c r="FI289" s="7">
        <f t="shared" si="375"/>
        <v>13744643.852007139</v>
      </c>
      <c r="FJ289" s="7">
        <f t="shared" si="375"/>
        <v>20789986.079602659</v>
      </c>
      <c r="FK289" s="7">
        <f t="shared" si="375"/>
        <v>22251378.39798601</v>
      </c>
      <c r="FL289" s="7">
        <f t="shared" si="375"/>
        <v>58955219.078848727</v>
      </c>
      <c r="FM289" s="7">
        <f t="shared" si="375"/>
        <v>24859859.680954706</v>
      </c>
      <c r="FN289" s="7">
        <f t="shared" si="375"/>
        <v>80105817.560036466</v>
      </c>
      <c r="FO289" s="7">
        <f t="shared" si="375"/>
        <v>12108525.340516472</v>
      </c>
      <c r="FP289" s="7">
        <f t="shared" si="375"/>
        <v>18098828.682035714</v>
      </c>
      <c r="FQ289" s="7">
        <f t="shared" si="375"/>
        <v>11069356.869999999</v>
      </c>
      <c r="FR289" s="7">
        <f t="shared" si="375"/>
        <v>3112105.5799999996</v>
      </c>
      <c r="FS289" s="7">
        <f t="shared" si="375"/>
        <v>2076126.3770441501</v>
      </c>
      <c r="FT289" s="7">
        <f t="shared" si="375"/>
        <v>1324683.4400000002</v>
      </c>
      <c r="FU289" s="7">
        <f t="shared" si="375"/>
        <v>3936142.4488232448</v>
      </c>
      <c r="FV289" s="7">
        <f t="shared" si="375"/>
        <v>2786066.552301113</v>
      </c>
      <c r="FW289" s="7">
        <f t="shared" si="375"/>
        <v>529262.15540898801</v>
      </c>
      <c r="FX289" s="7">
        <f t="shared" si="375"/>
        <v>417333.07500636915</v>
      </c>
      <c r="FY289" s="7"/>
      <c r="FZ289" s="101">
        <f>SUM(C289:FX289)</f>
        <v>4346020541.7040014</v>
      </c>
      <c r="GA289" s="102">
        <v>4346020541.6100016</v>
      </c>
      <c r="GB289" s="102">
        <f>FZ289-GA289</f>
        <v>9.3999862670898438E-2</v>
      </c>
      <c r="GC289" s="7"/>
      <c r="GD289" s="7"/>
      <c r="GE289" s="7"/>
      <c r="GF289" s="7"/>
      <c r="GG289" s="7"/>
      <c r="GH289" s="7"/>
      <c r="GI289" s="7"/>
      <c r="GJ289" s="7"/>
      <c r="GK289" s="7"/>
      <c r="GL289" s="7"/>
      <c r="GM289" s="7"/>
    </row>
    <row r="290" spans="1:195" x14ac:dyDescent="0.35">
      <c r="A290" s="6" t="s">
        <v>854</v>
      </c>
      <c r="B290" s="7" t="s">
        <v>855</v>
      </c>
      <c r="C290" s="7">
        <f t="shared" si="373"/>
        <v>1571551.38</v>
      </c>
      <c r="D290" s="7">
        <f t="shared" si="373"/>
        <v>5891825.6799999997</v>
      </c>
      <c r="E290" s="7">
        <f t="shared" si="373"/>
        <v>1402059.47</v>
      </c>
      <c r="F290" s="7">
        <f t="shared" si="373"/>
        <v>2122414.0099999998</v>
      </c>
      <c r="G290" s="7">
        <f t="shared" si="373"/>
        <v>416370.91</v>
      </c>
      <c r="H290" s="7">
        <f t="shared" si="373"/>
        <v>179594.77</v>
      </c>
      <c r="I290" s="7">
        <f t="shared" si="373"/>
        <v>1756720.2</v>
      </c>
      <c r="J290" s="7">
        <f t="shared" si="373"/>
        <v>582873.21</v>
      </c>
      <c r="K290" s="7">
        <f t="shared" si="373"/>
        <v>145057.79</v>
      </c>
      <c r="L290" s="7">
        <f t="shared" si="373"/>
        <v>1248477.73</v>
      </c>
      <c r="M290" s="7">
        <f t="shared" si="373"/>
        <v>481296.04</v>
      </c>
      <c r="N290" s="7">
        <f t="shared" si="373"/>
        <v>12518003.27</v>
      </c>
      <c r="O290" s="7">
        <f t="shared" si="373"/>
        <v>5033894.09</v>
      </c>
      <c r="P290" s="7">
        <f t="shared" si="373"/>
        <v>95177.919999999998</v>
      </c>
      <c r="Q290" s="7">
        <f t="shared" si="373"/>
        <v>6780650.7199999997</v>
      </c>
      <c r="R290" s="7">
        <f t="shared" si="373"/>
        <v>113968.89</v>
      </c>
      <c r="S290" s="7">
        <f t="shared" si="373"/>
        <v>913618.61</v>
      </c>
      <c r="T290" s="7">
        <f t="shared" si="373"/>
        <v>49295.81</v>
      </c>
      <c r="U290" s="7">
        <f t="shared" si="373"/>
        <v>50012.93</v>
      </c>
      <c r="V290" s="7">
        <f t="shared" si="373"/>
        <v>88788.87</v>
      </c>
      <c r="W290" s="7">
        <f t="shared" si="373"/>
        <v>19888.419999999998</v>
      </c>
      <c r="X290" s="7">
        <f t="shared" si="373"/>
        <v>22818.9</v>
      </c>
      <c r="Y290" s="7">
        <f t="shared" si="373"/>
        <v>141119.24</v>
      </c>
      <c r="Z290" s="7">
        <f t="shared" si="373"/>
        <v>61875.24</v>
      </c>
      <c r="AA290" s="7">
        <f t="shared" si="373"/>
        <v>6604117.9199999999</v>
      </c>
      <c r="AB290" s="7">
        <f t="shared" si="373"/>
        <v>11894214.49</v>
      </c>
      <c r="AC290" s="7">
        <f t="shared" si="373"/>
        <v>561458.46</v>
      </c>
      <c r="AD290" s="7">
        <f t="shared" si="373"/>
        <v>682715.08</v>
      </c>
      <c r="AE290" s="7">
        <f t="shared" si="373"/>
        <v>47201.09</v>
      </c>
      <c r="AF290" s="7">
        <f t="shared" si="373"/>
        <v>84283.1</v>
      </c>
      <c r="AG290" s="7">
        <f t="shared" si="373"/>
        <v>313551.83</v>
      </c>
      <c r="AH290" s="7">
        <f t="shared" si="373"/>
        <v>167628.9</v>
      </c>
      <c r="AI290" s="7">
        <f t="shared" si="373"/>
        <v>51575.21</v>
      </c>
      <c r="AJ290" s="7">
        <f t="shared" si="373"/>
        <v>124430.11</v>
      </c>
      <c r="AK290" s="7">
        <f t="shared" si="373"/>
        <v>72430.179999999993</v>
      </c>
      <c r="AL290" s="7">
        <f t="shared" si="373"/>
        <v>95522.73</v>
      </c>
      <c r="AM290" s="7">
        <f t="shared" si="373"/>
        <v>112017.04</v>
      </c>
      <c r="AN290" s="7">
        <f t="shared" si="373"/>
        <v>401932.11</v>
      </c>
      <c r="AO290" s="7">
        <f t="shared" si="373"/>
        <v>1628093.62</v>
      </c>
      <c r="AP290" s="7">
        <f t="shared" si="373"/>
        <v>36602070.200000003</v>
      </c>
      <c r="AQ290" s="7">
        <f t="shared" si="373"/>
        <v>94590.83</v>
      </c>
      <c r="AR290" s="7">
        <f t="shared" si="373"/>
        <v>21243656.5</v>
      </c>
      <c r="AS290" s="7">
        <f t="shared" si="373"/>
        <v>2440060.58</v>
      </c>
      <c r="AT290" s="7">
        <f t="shared" si="373"/>
        <v>1133113.94</v>
      </c>
      <c r="AU290" s="7">
        <f t="shared" si="373"/>
        <v>173594.73</v>
      </c>
      <c r="AV290" s="7">
        <f t="shared" si="373"/>
        <v>173821.12</v>
      </c>
      <c r="AW290" s="7">
        <f t="shared" si="373"/>
        <v>99601.88</v>
      </c>
      <c r="AX290" s="7">
        <f t="shared" si="373"/>
        <v>76112.820000000007</v>
      </c>
      <c r="AY290" s="7">
        <f t="shared" si="373"/>
        <v>123539.77</v>
      </c>
      <c r="AZ290" s="7">
        <f t="shared" si="373"/>
        <v>1468336.63</v>
      </c>
      <c r="BA290" s="7">
        <f t="shared" si="373"/>
        <v>2124211.2200000002</v>
      </c>
      <c r="BB290" s="7">
        <f t="shared" si="373"/>
        <v>471622.86</v>
      </c>
      <c r="BC290" s="7">
        <f t="shared" si="373"/>
        <v>8290955.8700000001</v>
      </c>
      <c r="BD290" s="7">
        <f t="shared" si="373"/>
        <v>1368268.68</v>
      </c>
      <c r="BE290" s="7">
        <f t="shared" si="373"/>
        <v>412716.85</v>
      </c>
      <c r="BF290" s="7">
        <f t="shared" si="373"/>
        <v>6776142.7800000003</v>
      </c>
      <c r="BG290" s="7">
        <f t="shared" si="373"/>
        <v>112213.16</v>
      </c>
      <c r="BH290" s="7">
        <f t="shared" si="373"/>
        <v>143362.25</v>
      </c>
      <c r="BI290" s="7">
        <f t="shared" si="373"/>
        <v>54240.93</v>
      </c>
      <c r="BJ290" s="7">
        <f t="shared" si="373"/>
        <v>1877850.74</v>
      </c>
      <c r="BK290" s="7">
        <f t="shared" si="373"/>
        <v>1001138.86</v>
      </c>
      <c r="BL290" s="7">
        <f t="shared" si="373"/>
        <v>17665.37</v>
      </c>
      <c r="BM290" s="7">
        <f t="shared" si="373"/>
        <v>89316.4</v>
      </c>
      <c r="BN290" s="7">
        <f t="shared" si="373"/>
        <v>1106659</v>
      </c>
      <c r="BO290" s="7">
        <f t="shared" si="374"/>
        <v>384843.3</v>
      </c>
      <c r="BP290" s="7">
        <f t="shared" si="374"/>
        <v>238832.28</v>
      </c>
      <c r="BQ290" s="7">
        <f t="shared" si="374"/>
        <v>1683219.75</v>
      </c>
      <c r="BR290" s="7">
        <f t="shared" si="374"/>
        <v>445647.79</v>
      </c>
      <c r="BS290" s="7">
        <f t="shared" si="374"/>
        <v>251402.09</v>
      </c>
      <c r="BT290" s="7">
        <f t="shared" si="374"/>
        <v>145040.91</v>
      </c>
      <c r="BU290" s="7">
        <f t="shared" si="374"/>
        <v>106177.51</v>
      </c>
      <c r="BV290" s="7">
        <f t="shared" si="374"/>
        <v>793787.58</v>
      </c>
      <c r="BW290" s="7">
        <f t="shared" si="374"/>
        <v>690926.44</v>
      </c>
      <c r="BX290" s="7">
        <f t="shared" si="374"/>
        <v>97032.79</v>
      </c>
      <c r="BY290" s="7">
        <f t="shared" si="374"/>
        <v>187763.57</v>
      </c>
      <c r="BZ290" s="7">
        <f t="shared" si="374"/>
        <v>96958.43</v>
      </c>
      <c r="CA290" s="7">
        <f t="shared" si="374"/>
        <v>383123.12</v>
      </c>
      <c r="CB290" s="7">
        <f t="shared" si="374"/>
        <v>24047453.739999998</v>
      </c>
      <c r="CC290" s="7">
        <f t="shared" si="374"/>
        <v>88410.42</v>
      </c>
      <c r="CD290" s="7">
        <f t="shared" si="374"/>
        <v>70795.820000000007</v>
      </c>
      <c r="CE290" s="7">
        <f t="shared" si="374"/>
        <v>101444.46</v>
      </c>
      <c r="CF290" s="7">
        <f t="shared" si="374"/>
        <v>83737.119999999995</v>
      </c>
      <c r="CG290" s="7">
        <f t="shared" si="374"/>
        <v>72258.929999999993</v>
      </c>
      <c r="CH290" s="7">
        <f t="shared" si="374"/>
        <v>32470</v>
      </c>
      <c r="CI290" s="7">
        <f t="shared" si="374"/>
        <v>311447.21999999997</v>
      </c>
      <c r="CJ290" s="7">
        <f t="shared" si="374"/>
        <v>304717.32</v>
      </c>
      <c r="CK290" s="7">
        <f t="shared" si="374"/>
        <v>1475639.43</v>
      </c>
      <c r="CL290" s="7">
        <f t="shared" si="374"/>
        <v>226813.62</v>
      </c>
      <c r="CM290" s="7">
        <f t="shared" si="374"/>
        <v>110576.29</v>
      </c>
      <c r="CN290" s="7">
        <f t="shared" si="374"/>
        <v>8354450.8799999999</v>
      </c>
      <c r="CO290" s="7">
        <f t="shared" si="374"/>
        <v>5003295.2300000004</v>
      </c>
      <c r="CP290" s="7">
        <f t="shared" si="374"/>
        <v>712804.91</v>
      </c>
      <c r="CQ290" s="7">
        <f t="shared" si="374"/>
        <v>375171.52</v>
      </c>
      <c r="CR290" s="7">
        <f t="shared" si="374"/>
        <v>78141.490000000005</v>
      </c>
      <c r="CS290" s="7">
        <f t="shared" si="374"/>
        <v>240994.83</v>
      </c>
      <c r="CT290" s="7">
        <f t="shared" si="374"/>
        <v>83455.19</v>
      </c>
      <c r="CU290" s="7">
        <f t="shared" si="374"/>
        <v>56659.8</v>
      </c>
      <c r="CV290" s="7">
        <f t="shared" si="374"/>
        <v>46464.75</v>
      </c>
      <c r="CW290" s="7">
        <f t="shared" si="374"/>
        <v>130209.35</v>
      </c>
      <c r="CX290" s="7">
        <f t="shared" si="374"/>
        <v>236614.89</v>
      </c>
      <c r="CY290" s="7">
        <f t="shared" si="374"/>
        <v>18418.2</v>
      </c>
      <c r="CZ290" s="7">
        <f t="shared" si="374"/>
        <v>611552.81000000006</v>
      </c>
      <c r="DA290" s="7">
        <f t="shared" si="374"/>
        <v>119902.84</v>
      </c>
      <c r="DB290" s="7">
        <f t="shared" si="374"/>
        <v>98442.17</v>
      </c>
      <c r="DC290" s="7">
        <f t="shared" si="374"/>
        <v>108815.98</v>
      </c>
      <c r="DD290" s="7">
        <f t="shared" si="374"/>
        <v>95092.160000000003</v>
      </c>
      <c r="DE290" s="7">
        <f t="shared" si="374"/>
        <v>280000.14</v>
      </c>
      <c r="DF290" s="7">
        <f t="shared" si="374"/>
        <v>7589856.1399999997</v>
      </c>
      <c r="DG290" s="7">
        <f t="shared" si="374"/>
        <v>114732.09</v>
      </c>
      <c r="DH290" s="7">
        <f t="shared" si="374"/>
        <v>973344.63</v>
      </c>
      <c r="DI290" s="7">
        <f t="shared" si="374"/>
        <v>1135354.81</v>
      </c>
      <c r="DJ290" s="7">
        <f t="shared" si="374"/>
        <v>164899.51</v>
      </c>
      <c r="DK290" s="7">
        <f t="shared" si="374"/>
        <v>85577.18</v>
      </c>
      <c r="DL290" s="7">
        <f t="shared" si="374"/>
        <v>2349569.46</v>
      </c>
      <c r="DM290" s="7">
        <f t="shared" si="374"/>
        <v>75524.81</v>
      </c>
      <c r="DN290" s="7">
        <f t="shared" si="374"/>
        <v>610111.31999999995</v>
      </c>
      <c r="DO290" s="7">
        <f t="shared" si="374"/>
        <v>739086.14</v>
      </c>
      <c r="DP290" s="7">
        <f t="shared" si="374"/>
        <v>75167.67</v>
      </c>
      <c r="DQ290" s="7">
        <f t="shared" si="374"/>
        <v>397780.74</v>
      </c>
      <c r="DR290" s="7">
        <f t="shared" si="374"/>
        <v>461879.11</v>
      </c>
      <c r="DS290" s="7">
        <f t="shared" si="374"/>
        <v>192707.77</v>
      </c>
      <c r="DT290" s="7">
        <f t="shared" si="374"/>
        <v>51538.85</v>
      </c>
      <c r="DU290" s="7">
        <f t="shared" si="374"/>
        <v>124519.54</v>
      </c>
      <c r="DV290" s="7">
        <f t="shared" si="374"/>
        <v>47613.23</v>
      </c>
      <c r="DW290" s="7">
        <f t="shared" si="374"/>
        <v>102737.64</v>
      </c>
      <c r="DX290" s="7">
        <f t="shared" si="374"/>
        <v>160703.32</v>
      </c>
      <c r="DY290" s="7">
        <f t="shared" si="374"/>
        <v>205678.91</v>
      </c>
      <c r="DZ290" s="7">
        <f t="shared" si="374"/>
        <v>427511.79</v>
      </c>
      <c r="EA290" s="7">
        <f t="shared" si="375"/>
        <v>589008.71</v>
      </c>
      <c r="EB290" s="7">
        <f t="shared" si="375"/>
        <v>257265.85</v>
      </c>
      <c r="EC290" s="7">
        <f t="shared" si="375"/>
        <v>108928.44</v>
      </c>
      <c r="ED290" s="7">
        <f t="shared" si="375"/>
        <v>588825.92000000004</v>
      </c>
      <c r="EE290" s="7">
        <f t="shared" si="375"/>
        <v>67348.02</v>
      </c>
      <c r="EF290" s="7">
        <f t="shared" si="375"/>
        <v>318091.12</v>
      </c>
      <c r="EG290" s="7">
        <f t="shared" si="375"/>
        <v>117163.07</v>
      </c>
      <c r="EH290" s="7">
        <f t="shared" si="375"/>
        <v>49716.29</v>
      </c>
      <c r="EI290" s="7">
        <f t="shared" si="375"/>
        <v>3226427.96</v>
      </c>
      <c r="EJ290" s="7">
        <f t="shared" si="375"/>
        <v>1996504.21</v>
      </c>
      <c r="EK290" s="7">
        <f t="shared" si="375"/>
        <v>133124.13</v>
      </c>
      <c r="EL290" s="7">
        <f t="shared" si="375"/>
        <v>35644.22</v>
      </c>
      <c r="EM290" s="7">
        <f t="shared" si="375"/>
        <v>240421.89</v>
      </c>
      <c r="EN290" s="7">
        <f t="shared" si="375"/>
        <v>276884.05</v>
      </c>
      <c r="EO290" s="7">
        <f t="shared" si="375"/>
        <v>140715.45000000001</v>
      </c>
      <c r="EP290" s="7">
        <f t="shared" si="375"/>
        <v>216670.19</v>
      </c>
      <c r="EQ290" s="7">
        <f t="shared" si="375"/>
        <v>994434.47</v>
      </c>
      <c r="ER290" s="7">
        <f t="shared" si="375"/>
        <v>203079.47</v>
      </c>
      <c r="ES290" s="7">
        <f t="shared" si="375"/>
        <v>103570.89</v>
      </c>
      <c r="ET290" s="7">
        <f t="shared" si="375"/>
        <v>130038.67</v>
      </c>
      <c r="EU290" s="7">
        <f t="shared" si="375"/>
        <v>183859.64</v>
      </c>
      <c r="EV290" s="7">
        <f t="shared" si="375"/>
        <v>42198.99</v>
      </c>
      <c r="EW290" s="7">
        <f t="shared" si="375"/>
        <v>331889.78000000003</v>
      </c>
      <c r="EX290" s="7">
        <f t="shared" si="375"/>
        <v>19212.05</v>
      </c>
      <c r="EY290" s="7">
        <f t="shared" si="375"/>
        <v>103092.08</v>
      </c>
      <c r="EZ290" s="7">
        <f t="shared" si="375"/>
        <v>89563.44</v>
      </c>
      <c r="FA290" s="7">
        <f t="shared" si="375"/>
        <v>1522315.17</v>
      </c>
      <c r="FB290" s="7">
        <f t="shared" si="375"/>
        <v>455931.68</v>
      </c>
      <c r="FC290" s="7">
        <f t="shared" si="375"/>
        <v>899627.18</v>
      </c>
      <c r="FD290" s="7">
        <f t="shared" si="375"/>
        <v>153118.03</v>
      </c>
      <c r="FE290" s="7">
        <f t="shared" si="375"/>
        <v>62925.33</v>
      </c>
      <c r="FF290" s="7">
        <f t="shared" si="375"/>
        <v>68487.77</v>
      </c>
      <c r="FG290" s="7">
        <f t="shared" si="375"/>
        <v>69406.48</v>
      </c>
      <c r="FH290" s="7">
        <f t="shared" si="375"/>
        <v>108930.72</v>
      </c>
      <c r="FI290" s="7">
        <f t="shared" si="375"/>
        <v>542348.28</v>
      </c>
      <c r="FJ290" s="7">
        <f t="shared" si="375"/>
        <v>836381.7</v>
      </c>
      <c r="FK290" s="7">
        <f t="shared" si="375"/>
        <v>900117.46</v>
      </c>
      <c r="FL290" s="7">
        <f t="shared" si="375"/>
        <v>1775900.84</v>
      </c>
      <c r="FM290" s="7">
        <f t="shared" si="375"/>
        <v>516897.45</v>
      </c>
      <c r="FN290" s="7">
        <f t="shared" si="375"/>
        <v>3429327.89</v>
      </c>
      <c r="FO290" s="7">
        <f t="shared" si="375"/>
        <v>610850.93000000005</v>
      </c>
      <c r="FP290" s="7">
        <f t="shared" si="375"/>
        <v>730138.31</v>
      </c>
      <c r="FQ290" s="7">
        <f t="shared" si="375"/>
        <v>397901.97</v>
      </c>
      <c r="FR290" s="7">
        <f t="shared" si="375"/>
        <v>171983.93</v>
      </c>
      <c r="FS290" s="7">
        <f t="shared" si="375"/>
        <v>70738.2</v>
      </c>
      <c r="FT290" s="7">
        <f t="shared" si="375"/>
        <v>106268.9</v>
      </c>
      <c r="FU290" s="7">
        <f t="shared" si="375"/>
        <v>288766.2</v>
      </c>
      <c r="FV290" s="7">
        <f t="shared" si="375"/>
        <v>189342.5</v>
      </c>
      <c r="FW290" s="7">
        <f t="shared" si="375"/>
        <v>47020.12</v>
      </c>
      <c r="FX290" s="7">
        <f t="shared" si="375"/>
        <v>37968.07</v>
      </c>
      <c r="FY290" s="7"/>
      <c r="FZ290" s="101">
        <f>SUM(C290:FX290)</f>
        <v>241726665.77999988</v>
      </c>
      <c r="GA290" s="102">
        <v>241726665.77999988</v>
      </c>
      <c r="GB290" s="102">
        <f>FZ290-GA290</f>
        <v>0</v>
      </c>
      <c r="GC290" s="7"/>
      <c r="GD290" s="7"/>
      <c r="GE290" s="7"/>
      <c r="GF290" s="7"/>
      <c r="GG290" s="7"/>
      <c r="GH290" s="7"/>
      <c r="GI290" s="7"/>
      <c r="GJ290" s="7"/>
      <c r="GK290" s="7"/>
      <c r="GL290" s="7"/>
      <c r="GM290" s="7"/>
    </row>
    <row r="291" spans="1:195" x14ac:dyDescent="0.35">
      <c r="A291" s="6" t="s">
        <v>856</v>
      </c>
      <c r="B291" s="7" t="s">
        <v>839</v>
      </c>
      <c r="C291" s="7">
        <f>IF(C288-C289-C290&lt;0,0,C288-C289-C290)</f>
        <v>41399153.709445827</v>
      </c>
      <c r="D291" s="7">
        <f t="shared" ref="D291:BO291" si="376">IF(D288-D289-D290&lt;0,0,D288-D289-D290)</f>
        <v>307349037.91178</v>
      </c>
      <c r="E291" s="7">
        <f t="shared" si="376"/>
        <v>35391245.715970285</v>
      </c>
      <c r="F291" s="7">
        <f t="shared" si="376"/>
        <v>168930757.0798015</v>
      </c>
      <c r="G291" s="7">
        <f t="shared" si="376"/>
        <v>3536336.6948473863</v>
      </c>
      <c r="H291" s="7">
        <f t="shared" si="376"/>
        <v>8893170.0455481466</v>
      </c>
      <c r="I291" s="7">
        <f t="shared" si="376"/>
        <v>63671936.318549909</v>
      </c>
      <c r="J291" s="7">
        <f t="shared" si="376"/>
        <v>17805659.885309566</v>
      </c>
      <c r="K291" s="7">
        <f t="shared" si="376"/>
        <v>2730552.7550430964</v>
      </c>
      <c r="L291" s="7">
        <f t="shared" si="376"/>
        <v>1125228.5505788331</v>
      </c>
      <c r="M291" s="7">
        <f t="shared" si="376"/>
        <v>4134200.3232929697</v>
      </c>
      <c r="N291" s="7">
        <f t="shared" si="376"/>
        <v>385240211.28135979</v>
      </c>
      <c r="O291" s="7">
        <f t="shared" si="376"/>
        <v>64344612.80339165</v>
      </c>
      <c r="P291" s="7">
        <f t="shared" si="376"/>
        <v>3670313.8271786519</v>
      </c>
      <c r="Q291" s="7">
        <f t="shared" si="376"/>
        <v>301835243.29227829</v>
      </c>
      <c r="R291" s="7">
        <f t="shared" si="376"/>
        <v>64726757.980154939</v>
      </c>
      <c r="S291" s="7">
        <f t="shared" si="376"/>
        <v>1605953.793361017</v>
      </c>
      <c r="T291" s="7">
        <f t="shared" si="376"/>
        <v>2483087.1600510906</v>
      </c>
      <c r="U291" s="7">
        <f t="shared" si="376"/>
        <v>423341.56375773164</v>
      </c>
      <c r="V291" s="7">
        <f t="shared" si="376"/>
        <v>2964864.3581334837</v>
      </c>
      <c r="W291" s="7">
        <f t="shared" si="376"/>
        <v>3381113.8789970544</v>
      </c>
      <c r="X291" s="7">
        <f t="shared" si="376"/>
        <v>808113.0137922602</v>
      </c>
      <c r="Y291" s="7">
        <f t="shared" si="376"/>
        <v>9004346.1397281922</v>
      </c>
      <c r="Z291" s="7">
        <f t="shared" si="376"/>
        <v>3003038.7974590268</v>
      </c>
      <c r="AA291" s="7">
        <f t="shared" si="376"/>
        <v>155448740.08332235</v>
      </c>
      <c r="AB291" s="7">
        <f t="shared" si="376"/>
        <v>13260635.80874736</v>
      </c>
      <c r="AC291" s="7">
        <f t="shared" si="376"/>
        <v>991705.36648468766</v>
      </c>
      <c r="AD291" s="7">
        <f t="shared" si="376"/>
        <v>5352263.058767302</v>
      </c>
      <c r="AE291" s="7">
        <f t="shared" si="376"/>
        <v>1348783.6748465858</v>
      </c>
      <c r="AF291" s="7">
        <f t="shared" si="376"/>
        <v>2198414.1838661865</v>
      </c>
      <c r="AG291" s="7">
        <f t="shared" si="376"/>
        <v>2788437.0766942063</v>
      </c>
      <c r="AH291" s="7">
        <f t="shared" si="376"/>
        <v>10046257.567390746</v>
      </c>
      <c r="AI291" s="7">
        <f t="shared" si="376"/>
        <v>4934689.3418603344</v>
      </c>
      <c r="AJ291" s="7">
        <f t="shared" si="376"/>
        <v>2241831.6961806393</v>
      </c>
      <c r="AK291" s="7">
        <f t="shared" si="376"/>
        <v>1813814.3072252143</v>
      </c>
      <c r="AL291" s="7">
        <f t="shared" si="376"/>
        <v>1675913.6725417837</v>
      </c>
      <c r="AM291" s="7">
        <f t="shared" si="376"/>
        <v>3689948.2099782843</v>
      </c>
      <c r="AN291" s="7">
        <f t="shared" si="376"/>
        <v>3.4924596548080444E-10</v>
      </c>
      <c r="AO291" s="7">
        <f t="shared" si="376"/>
        <v>30924365.330101918</v>
      </c>
      <c r="AP291" s="7">
        <f t="shared" si="376"/>
        <v>204118140.7289359</v>
      </c>
      <c r="AQ291" s="7">
        <f t="shared" si="376"/>
        <v>2235312.6973199714</v>
      </c>
      <c r="AR291" s="7">
        <f t="shared" si="376"/>
        <v>356753167.52017915</v>
      </c>
      <c r="AS291" s="7">
        <f t="shared" si="376"/>
        <v>16101121.916015795</v>
      </c>
      <c r="AT291" s="7">
        <f t="shared" si="376"/>
        <v>16855006.406564046</v>
      </c>
      <c r="AU291" s="7">
        <f t="shared" si="376"/>
        <v>2865438.6988370228</v>
      </c>
      <c r="AV291" s="7">
        <f t="shared" si="376"/>
        <v>3385629.1054001255</v>
      </c>
      <c r="AW291" s="7">
        <f t="shared" si="376"/>
        <v>3182231.3496339628</v>
      </c>
      <c r="AX291" s="7">
        <f t="shared" si="376"/>
        <v>862343.36711743195</v>
      </c>
      <c r="AY291" s="7">
        <f t="shared" si="376"/>
        <v>4023187.9681560351</v>
      </c>
      <c r="AZ291" s="7">
        <f t="shared" si="376"/>
        <v>123086996.59645872</v>
      </c>
      <c r="BA291" s="7">
        <f t="shared" si="376"/>
        <v>71354356.975313053</v>
      </c>
      <c r="BB291" s="7">
        <f t="shared" si="376"/>
        <v>75297968.798418984</v>
      </c>
      <c r="BC291" s="7">
        <f t="shared" si="376"/>
        <v>184802169.20827818</v>
      </c>
      <c r="BD291" s="7">
        <f t="shared" si="376"/>
        <v>21405613.549178403</v>
      </c>
      <c r="BE291" s="7">
        <f t="shared" si="376"/>
        <v>8594556.3366775159</v>
      </c>
      <c r="BF291" s="7">
        <f t="shared" si="376"/>
        <v>185334894.81833121</v>
      </c>
      <c r="BG291" s="7">
        <f t="shared" si="376"/>
        <v>9184669.2693873681</v>
      </c>
      <c r="BH291" s="7">
        <f t="shared" si="376"/>
        <v>5071857.1410217602</v>
      </c>
      <c r="BI291" s="7">
        <f t="shared" si="376"/>
        <v>3642618.5848233015</v>
      </c>
      <c r="BJ291" s="7">
        <f t="shared" si="376"/>
        <v>38072844.040006943</v>
      </c>
      <c r="BK291" s="7">
        <f t="shared" si="376"/>
        <v>281494312.79655498</v>
      </c>
      <c r="BL291" s="7">
        <f t="shared" si="376"/>
        <v>1894704.6092244838</v>
      </c>
      <c r="BM291" s="7">
        <f t="shared" si="376"/>
        <v>4522225.4130589515</v>
      </c>
      <c r="BN291" s="7">
        <f t="shared" si="376"/>
        <v>23093668.125776947</v>
      </c>
      <c r="BO291" s="7">
        <f t="shared" si="376"/>
        <v>10025646.122174527</v>
      </c>
      <c r="BP291" s="7">
        <f t="shared" ref="BP291:EA291" si="377">IF(BP288-BP289-BP290&lt;0,0,BP288-BP289-BP290)</f>
        <v>421303.42265150999</v>
      </c>
      <c r="BQ291" s="7">
        <f t="shared" si="377"/>
        <v>18274899.262457535</v>
      </c>
      <c r="BR291" s="7">
        <f t="shared" si="377"/>
        <v>38344470.75588949</v>
      </c>
      <c r="BS291" s="7">
        <f t="shared" si="377"/>
        <v>9584721.7069616765</v>
      </c>
      <c r="BT291" s="7">
        <f t="shared" si="377"/>
        <v>2162647.4408728397</v>
      </c>
      <c r="BU291" s="7">
        <f t="shared" si="377"/>
        <v>3299680.225375589</v>
      </c>
      <c r="BV291" s="7">
        <f t="shared" si="377"/>
        <v>95.797982521471567</v>
      </c>
      <c r="BW291" s="7">
        <f t="shared" si="377"/>
        <v>3172359.7477125875</v>
      </c>
      <c r="BX291" s="7">
        <f t="shared" si="377"/>
        <v>357106.92525915249</v>
      </c>
      <c r="BY291" s="7">
        <f t="shared" si="377"/>
        <v>1662753.708952571</v>
      </c>
      <c r="BZ291" s="7">
        <f t="shared" si="377"/>
        <v>2267284.5457297242</v>
      </c>
      <c r="CA291" s="7">
        <f t="shared" si="377"/>
        <v>250470.22082647134</v>
      </c>
      <c r="CB291" s="7">
        <f t="shared" si="377"/>
        <v>394356648.46279436</v>
      </c>
      <c r="CC291" s="7">
        <f t="shared" si="377"/>
        <v>2741873.50069367</v>
      </c>
      <c r="CD291" s="7">
        <f t="shared" si="377"/>
        <v>2838477.7790777814</v>
      </c>
      <c r="CE291" s="7">
        <f t="shared" si="377"/>
        <v>1606902.727916185</v>
      </c>
      <c r="CF291" s="7">
        <f t="shared" si="377"/>
        <v>1370709.9138399125</v>
      </c>
      <c r="CG291" s="7">
        <f t="shared" si="377"/>
        <v>2774625.7093505752</v>
      </c>
      <c r="CH291" s="7">
        <f t="shared" si="377"/>
        <v>1677874.4357221955</v>
      </c>
      <c r="CI291" s="7">
        <f t="shared" si="377"/>
        <v>4497301.4930126444</v>
      </c>
      <c r="CJ291" s="7">
        <f t="shared" si="377"/>
        <v>2.9103830456733704E-10</v>
      </c>
      <c r="CK291" s="7">
        <f t="shared" si="377"/>
        <v>43718602.97689075</v>
      </c>
      <c r="CL291" s="7">
        <f t="shared" si="377"/>
        <v>11683923.647626033</v>
      </c>
      <c r="CM291" s="7">
        <f t="shared" si="377"/>
        <v>7449417.551574178</v>
      </c>
      <c r="CN291" s="7">
        <f t="shared" si="377"/>
        <v>194253750.68788239</v>
      </c>
      <c r="CO291" s="7">
        <f t="shared" si="377"/>
        <v>55569897.061515674</v>
      </c>
      <c r="CP291" s="7">
        <f t="shared" si="377"/>
        <v>1.1641532182693481E-10</v>
      </c>
      <c r="CQ291" s="7">
        <f t="shared" si="377"/>
        <v>6561765.5277761836</v>
      </c>
      <c r="CR291" s="7">
        <f t="shared" si="377"/>
        <v>3172738.8376577394</v>
      </c>
      <c r="CS291" s="7">
        <f t="shared" si="377"/>
        <v>2605721.9749702499</v>
      </c>
      <c r="CT291" s="7">
        <f t="shared" si="377"/>
        <v>1324770.0661271263</v>
      </c>
      <c r="CU291" s="7">
        <f t="shared" si="377"/>
        <v>3959120.5489022057</v>
      </c>
      <c r="CV291" s="7">
        <f t="shared" si="377"/>
        <v>613501.97079146013</v>
      </c>
      <c r="CW291" s="7">
        <f t="shared" si="377"/>
        <v>2221206.3923754594</v>
      </c>
      <c r="CX291" s="7">
        <f t="shared" si="377"/>
        <v>3196666.8572381674</v>
      </c>
      <c r="CY291" s="7">
        <f t="shared" si="377"/>
        <v>937460.89131553925</v>
      </c>
      <c r="CZ291" s="7">
        <f t="shared" si="377"/>
        <v>12896269.915602477</v>
      </c>
      <c r="DA291" s="7">
        <f t="shared" si="377"/>
        <v>2029213.0768989951</v>
      </c>
      <c r="DB291" s="7">
        <f t="shared" si="377"/>
        <v>3377600.9885221762</v>
      </c>
      <c r="DC291" s="7">
        <f t="shared" si="377"/>
        <v>1898148.9836526522</v>
      </c>
      <c r="DD291" s="7">
        <f t="shared" si="377"/>
        <v>2046370.3108794175</v>
      </c>
      <c r="DE291" s="7">
        <f t="shared" si="377"/>
        <v>2091795.8247362045</v>
      </c>
      <c r="DF291" s="7">
        <f t="shared" si="377"/>
        <v>142334933.57528454</v>
      </c>
      <c r="DG291" s="7">
        <f t="shared" si="377"/>
        <v>634205.41482587543</v>
      </c>
      <c r="DH291" s="7">
        <f t="shared" si="377"/>
        <v>8932710.4869306479</v>
      </c>
      <c r="DI291" s="7">
        <f t="shared" si="377"/>
        <v>12032143.923083441</v>
      </c>
      <c r="DJ291" s="7">
        <f t="shared" si="377"/>
        <v>5916822.1814125394</v>
      </c>
      <c r="DK291" s="7">
        <f t="shared" si="377"/>
        <v>4906279.5804366255</v>
      </c>
      <c r="DL291" s="7">
        <f t="shared" si="377"/>
        <v>38744833.520936057</v>
      </c>
      <c r="DM291" s="7">
        <f t="shared" si="377"/>
        <v>3462754.7982817818</v>
      </c>
      <c r="DN291" s="7">
        <f t="shared" si="377"/>
        <v>7414288.2351398021</v>
      </c>
      <c r="DO291" s="7">
        <f t="shared" si="377"/>
        <v>25941039.262228929</v>
      </c>
      <c r="DP291" s="7">
        <f t="shared" si="377"/>
        <v>2715903.2564801062</v>
      </c>
      <c r="DQ291" s="7">
        <f t="shared" si="377"/>
        <v>219.4261558263097</v>
      </c>
      <c r="DR291" s="7">
        <f t="shared" si="377"/>
        <v>12863690.081219353</v>
      </c>
      <c r="DS291" s="7">
        <f t="shared" si="377"/>
        <v>6745612.2122994009</v>
      </c>
      <c r="DT291" s="7">
        <f t="shared" si="377"/>
        <v>3132880.6449969877</v>
      </c>
      <c r="DU291" s="7">
        <f t="shared" si="377"/>
        <v>4072962.4457447855</v>
      </c>
      <c r="DV291" s="7">
        <f t="shared" si="377"/>
        <v>3463358.651032465</v>
      </c>
      <c r="DW291" s="7">
        <f t="shared" si="377"/>
        <v>3866335.3351143901</v>
      </c>
      <c r="DX291" s="7">
        <f t="shared" si="377"/>
        <v>807406.41639710381</v>
      </c>
      <c r="DY291" s="7">
        <f t="shared" si="377"/>
        <v>1113029.3365464488</v>
      </c>
      <c r="DZ291" s="7">
        <f t="shared" si="377"/>
        <v>2808670.7192726405</v>
      </c>
      <c r="EA291" s="7">
        <f t="shared" si="377"/>
        <v>84.20668385270983</v>
      </c>
      <c r="EB291" s="7">
        <f t="shared" ref="EB291:FX291" si="378">IF(EB288-EB289-EB290&lt;0,0,EB288-EB289-EB290)</f>
        <v>4341802.5250897156</v>
      </c>
      <c r="EC291" s="7">
        <f t="shared" si="378"/>
        <v>3039272.8761377307</v>
      </c>
      <c r="ED291" s="7">
        <f t="shared" si="378"/>
        <v>834.84862242813688</v>
      </c>
      <c r="EE291" s="7">
        <f t="shared" si="378"/>
        <v>2917020.9061586559</v>
      </c>
      <c r="EF291" s="7">
        <f t="shared" si="378"/>
        <v>13502557.377479076</v>
      </c>
      <c r="EG291" s="7">
        <f t="shared" si="378"/>
        <v>2946996.5519492482</v>
      </c>
      <c r="EH291" s="7">
        <f t="shared" si="378"/>
        <v>3477015.0775133721</v>
      </c>
      <c r="EI291" s="7">
        <f t="shared" si="378"/>
        <v>121059727.08734937</v>
      </c>
      <c r="EJ291" s="7">
        <f t="shared" si="378"/>
        <v>77429543.914366767</v>
      </c>
      <c r="EK291" s="7">
        <f t="shared" si="378"/>
        <v>4285432.4906039722</v>
      </c>
      <c r="EL291" s="7">
        <f t="shared" si="378"/>
        <v>3862969.17486365</v>
      </c>
      <c r="EM291" s="7">
        <f t="shared" si="378"/>
        <v>2286869.7558525698</v>
      </c>
      <c r="EN291" s="7">
        <f t="shared" si="378"/>
        <v>8846408.6129942797</v>
      </c>
      <c r="EO291" s="7">
        <f t="shared" si="378"/>
        <v>3161013.1726418193</v>
      </c>
      <c r="EP291" s="7">
        <f t="shared" si="378"/>
        <v>1711681.2621745761</v>
      </c>
      <c r="EQ291" s="7">
        <f t="shared" si="378"/>
        <v>18765595.321356788</v>
      </c>
      <c r="ER291" s="7">
        <f t="shared" si="378"/>
        <v>1610920.8063360008</v>
      </c>
      <c r="ES291" s="7">
        <f t="shared" si="378"/>
        <v>2277280.3101358926</v>
      </c>
      <c r="ET291" s="7">
        <f t="shared" si="378"/>
        <v>2464296.9783332283</v>
      </c>
      <c r="EU291" s="7">
        <f t="shared" si="378"/>
        <v>6044057.816542021</v>
      </c>
      <c r="EV291" s="7">
        <f t="shared" si="378"/>
        <v>544903.26949653728</v>
      </c>
      <c r="EW291" s="7">
        <f t="shared" si="378"/>
        <v>3016106.3665244794</v>
      </c>
      <c r="EX291" s="7">
        <f t="shared" si="378"/>
        <v>3040663.8552762233</v>
      </c>
      <c r="EY291" s="7">
        <f t="shared" si="378"/>
        <v>7592220.0114614014</v>
      </c>
      <c r="EZ291" s="7">
        <f t="shared" si="378"/>
        <v>1748805.7253242531</v>
      </c>
      <c r="FA291" s="7">
        <f t="shared" si="378"/>
        <v>861.79048977978528</v>
      </c>
      <c r="FB291" s="7">
        <f t="shared" si="378"/>
        <v>0</v>
      </c>
      <c r="FC291" s="7">
        <f t="shared" si="378"/>
        <v>8073971.5355189051</v>
      </c>
      <c r="FD291" s="7">
        <f t="shared" si="378"/>
        <v>3830366.4642000408</v>
      </c>
      <c r="FE291" s="7">
        <f t="shared" si="378"/>
        <v>1231069.8040118855</v>
      </c>
      <c r="FF291" s="7">
        <f t="shared" si="378"/>
        <v>2891354.9659392918</v>
      </c>
      <c r="FG291" s="7">
        <f t="shared" si="378"/>
        <v>1768121.0626985477</v>
      </c>
      <c r="FH291" s="7">
        <f t="shared" si="378"/>
        <v>581296.69194443419</v>
      </c>
      <c r="FI291" s="7">
        <f t="shared" si="378"/>
        <v>5476989.0579928616</v>
      </c>
      <c r="FJ291" s="7">
        <f t="shared" si="378"/>
        <v>466406.0803973407</v>
      </c>
      <c r="FK291" s="7">
        <f t="shared" si="378"/>
        <v>5588574.0320139909</v>
      </c>
      <c r="FL291" s="7">
        <f t="shared" si="378"/>
        <v>28747869.681151267</v>
      </c>
      <c r="FM291" s="7">
        <f t="shared" si="378"/>
        <v>16544243.269045293</v>
      </c>
      <c r="FN291" s="7">
        <f t="shared" si="378"/>
        <v>170489590.92996353</v>
      </c>
      <c r="FO291" s="7">
        <f t="shared" si="378"/>
        <v>885.39948352763895</v>
      </c>
      <c r="FP291" s="7">
        <f t="shared" si="378"/>
        <v>7189427.7979642842</v>
      </c>
      <c r="FQ291" s="7">
        <f t="shared" si="378"/>
        <v>6.9849193096160889E-10</v>
      </c>
      <c r="FR291" s="7">
        <f t="shared" si="378"/>
        <v>1.7462298274040222E-10</v>
      </c>
      <c r="FS291" s="7">
        <f t="shared" si="378"/>
        <v>1210840.4629558499</v>
      </c>
      <c r="FT291" s="7">
        <f t="shared" si="378"/>
        <v>0</v>
      </c>
      <c r="FU291" s="7">
        <f t="shared" si="378"/>
        <v>6188352.4111767551</v>
      </c>
      <c r="FV291" s="7">
        <f t="shared" si="378"/>
        <v>6558037.8576988876</v>
      </c>
      <c r="FW291" s="7">
        <f t="shared" si="378"/>
        <v>2631068.9945910117</v>
      </c>
      <c r="FX291" s="7">
        <f t="shared" si="378"/>
        <v>951639.91499363095</v>
      </c>
      <c r="FY291" s="7"/>
      <c r="FZ291" s="101">
        <f>SUM(C291:FX291)</f>
        <v>5108010038.2859955</v>
      </c>
      <c r="GA291" s="85">
        <f>GA288-GA289-GA290</f>
        <v>5108010038.3799953</v>
      </c>
      <c r="GB291" s="102">
        <f>FZ291-GA291</f>
        <v>-9.3999862670898438E-2</v>
      </c>
      <c r="GC291" s="7"/>
      <c r="GD291" s="7"/>
      <c r="GE291" s="7"/>
      <c r="GF291" s="7"/>
      <c r="GG291" s="7"/>
      <c r="GH291" s="7"/>
      <c r="GI291" s="7"/>
      <c r="GJ291" s="7"/>
      <c r="GK291" s="7"/>
      <c r="GL291" s="7"/>
      <c r="GM291" s="7"/>
    </row>
    <row r="292" spans="1:195" x14ac:dyDescent="0.35">
      <c r="A292" s="6" t="s">
        <v>857</v>
      </c>
      <c r="B292" s="7" t="s">
        <v>858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0</v>
      </c>
      <c r="AU292" s="7">
        <v>0</v>
      </c>
      <c r="AV292" s="7">
        <v>0</v>
      </c>
      <c r="AW292" s="7">
        <v>0</v>
      </c>
      <c r="AX292" s="7">
        <v>0</v>
      </c>
      <c r="AY292" s="7">
        <v>0</v>
      </c>
      <c r="AZ292" s="7">
        <v>0</v>
      </c>
      <c r="BA292" s="7">
        <v>0</v>
      </c>
      <c r="BB292" s="7">
        <v>0</v>
      </c>
      <c r="BC292" s="7">
        <v>0</v>
      </c>
      <c r="BD292" s="7">
        <v>0</v>
      </c>
      <c r="BE292" s="7">
        <v>0</v>
      </c>
      <c r="BF292" s="7">
        <v>0</v>
      </c>
      <c r="BG292" s="7">
        <v>0</v>
      </c>
      <c r="BH292" s="7">
        <v>0</v>
      </c>
      <c r="BI292" s="7">
        <v>0</v>
      </c>
      <c r="BJ292" s="7">
        <v>0</v>
      </c>
      <c r="BK292" s="7">
        <v>0</v>
      </c>
      <c r="BL292" s="7">
        <v>0</v>
      </c>
      <c r="BM292" s="7">
        <v>0</v>
      </c>
      <c r="BN292" s="7">
        <v>0</v>
      </c>
      <c r="BO292" s="7">
        <v>0</v>
      </c>
      <c r="BP292" s="7">
        <v>0</v>
      </c>
      <c r="BQ292" s="7">
        <v>0</v>
      </c>
      <c r="BR292" s="7">
        <v>0</v>
      </c>
      <c r="BS292" s="7">
        <v>0</v>
      </c>
      <c r="BT292" s="7">
        <v>0</v>
      </c>
      <c r="BU292" s="7">
        <v>0</v>
      </c>
      <c r="BV292" s="7">
        <v>0</v>
      </c>
      <c r="BW292" s="7">
        <v>0</v>
      </c>
      <c r="BX292" s="7">
        <v>0</v>
      </c>
      <c r="BY292" s="7">
        <v>0</v>
      </c>
      <c r="BZ292" s="7">
        <v>0</v>
      </c>
      <c r="CA292" s="7">
        <v>0</v>
      </c>
      <c r="CB292" s="7">
        <v>0</v>
      </c>
      <c r="CC292" s="7">
        <v>0</v>
      </c>
      <c r="CD292" s="7">
        <v>0</v>
      </c>
      <c r="CE292" s="7">
        <v>0</v>
      </c>
      <c r="CF292" s="7">
        <v>0</v>
      </c>
      <c r="CG292" s="7">
        <v>0</v>
      </c>
      <c r="CH292" s="7">
        <v>0</v>
      </c>
      <c r="CI292" s="7">
        <v>0</v>
      </c>
      <c r="CJ292" s="7">
        <v>0</v>
      </c>
      <c r="CK292" s="7">
        <v>0</v>
      </c>
      <c r="CL292" s="7">
        <v>0</v>
      </c>
      <c r="CM292" s="7">
        <v>0</v>
      </c>
      <c r="CN292" s="7">
        <v>0</v>
      </c>
      <c r="CO292" s="7">
        <v>0</v>
      </c>
      <c r="CP292" s="7">
        <v>0</v>
      </c>
      <c r="CQ292" s="7">
        <v>0</v>
      </c>
      <c r="CR292" s="7">
        <v>0</v>
      </c>
      <c r="CS292" s="7">
        <v>0</v>
      </c>
      <c r="CT292" s="7">
        <v>0</v>
      </c>
      <c r="CU292" s="7">
        <v>0</v>
      </c>
      <c r="CV292" s="7">
        <v>0</v>
      </c>
      <c r="CW292" s="7">
        <v>0</v>
      </c>
      <c r="CX292" s="7">
        <v>0</v>
      </c>
      <c r="CY292" s="7">
        <v>0</v>
      </c>
      <c r="CZ292" s="7">
        <v>0</v>
      </c>
      <c r="DA292" s="7">
        <v>0</v>
      </c>
      <c r="DB292" s="7">
        <v>0</v>
      </c>
      <c r="DC292" s="7">
        <v>0</v>
      </c>
      <c r="DD292" s="7">
        <v>0</v>
      </c>
      <c r="DE292" s="7">
        <v>0</v>
      </c>
      <c r="DF292" s="7">
        <v>0</v>
      </c>
      <c r="DG292" s="7">
        <v>0</v>
      </c>
      <c r="DH292" s="7">
        <v>0</v>
      </c>
      <c r="DI292" s="7">
        <v>0</v>
      </c>
      <c r="DJ292" s="7">
        <v>0</v>
      </c>
      <c r="DK292" s="7">
        <v>0</v>
      </c>
      <c r="DL292" s="7">
        <v>0</v>
      </c>
      <c r="DM292" s="7">
        <v>0</v>
      </c>
      <c r="DN292" s="7">
        <v>0</v>
      </c>
      <c r="DO292" s="7">
        <v>0</v>
      </c>
      <c r="DP292" s="7">
        <v>0</v>
      </c>
      <c r="DQ292" s="7">
        <v>0</v>
      </c>
      <c r="DR292" s="7">
        <v>0</v>
      </c>
      <c r="DS292" s="7">
        <v>0</v>
      </c>
      <c r="DT292" s="7">
        <v>0</v>
      </c>
      <c r="DU292" s="7">
        <v>0</v>
      </c>
      <c r="DV292" s="7">
        <v>0</v>
      </c>
      <c r="DW292" s="7">
        <v>0</v>
      </c>
      <c r="DX292" s="7">
        <v>0</v>
      </c>
      <c r="DY292" s="7">
        <v>0</v>
      </c>
      <c r="DZ292" s="7">
        <v>0</v>
      </c>
      <c r="EA292" s="7">
        <v>0</v>
      </c>
      <c r="EB292" s="7">
        <v>0</v>
      </c>
      <c r="EC292" s="7">
        <v>0</v>
      </c>
      <c r="ED292" s="7">
        <v>0</v>
      </c>
      <c r="EE292" s="7">
        <v>0</v>
      </c>
      <c r="EF292" s="7">
        <v>0</v>
      </c>
      <c r="EG292" s="7">
        <v>0</v>
      </c>
      <c r="EH292" s="7">
        <v>0</v>
      </c>
      <c r="EI292" s="7">
        <v>0</v>
      </c>
      <c r="EJ292" s="7">
        <v>0</v>
      </c>
      <c r="EK292" s="7">
        <v>0</v>
      </c>
      <c r="EL292" s="7">
        <v>0</v>
      </c>
      <c r="EM292" s="7">
        <v>0</v>
      </c>
      <c r="EN292" s="7">
        <v>0</v>
      </c>
      <c r="EO292" s="7">
        <v>0</v>
      </c>
      <c r="EP292" s="7">
        <v>0</v>
      </c>
      <c r="EQ292" s="7">
        <v>0</v>
      </c>
      <c r="ER292" s="7">
        <v>0</v>
      </c>
      <c r="ES292" s="7">
        <v>0</v>
      </c>
      <c r="ET292" s="7">
        <v>0</v>
      </c>
      <c r="EU292" s="7">
        <v>0</v>
      </c>
      <c r="EV292" s="7">
        <v>0</v>
      </c>
      <c r="EW292" s="7">
        <v>0</v>
      </c>
      <c r="EX292" s="7">
        <v>0</v>
      </c>
      <c r="EY292" s="7">
        <v>0</v>
      </c>
      <c r="EZ292" s="7">
        <v>0</v>
      </c>
      <c r="FA292" s="7">
        <v>0</v>
      </c>
      <c r="FB292" s="7">
        <v>0</v>
      </c>
      <c r="FC292" s="7">
        <v>0</v>
      </c>
      <c r="FD292" s="7">
        <v>0</v>
      </c>
      <c r="FE292" s="7">
        <v>0</v>
      </c>
      <c r="FF292" s="7">
        <v>0</v>
      </c>
      <c r="FG292" s="7">
        <v>0</v>
      </c>
      <c r="FH292" s="7">
        <v>0</v>
      </c>
      <c r="FI292" s="7">
        <v>0</v>
      </c>
      <c r="FJ292" s="7">
        <v>0</v>
      </c>
      <c r="FK292" s="7">
        <v>0</v>
      </c>
      <c r="FL292" s="7">
        <v>0</v>
      </c>
      <c r="FM292" s="7">
        <v>0</v>
      </c>
      <c r="FN292" s="7">
        <v>0</v>
      </c>
      <c r="FO292" s="7">
        <v>0</v>
      </c>
      <c r="FP292" s="7">
        <v>0</v>
      </c>
      <c r="FQ292" s="7">
        <v>0</v>
      </c>
      <c r="FR292" s="7">
        <v>0</v>
      </c>
      <c r="FS292" s="7">
        <v>0</v>
      </c>
      <c r="FT292" s="7">
        <v>0</v>
      </c>
      <c r="FU292" s="7">
        <v>0</v>
      </c>
      <c r="FV292" s="7">
        <v>0</v>
      </c>
      <c r="FW292" s="7">
        <v>0</v>
      </c>
      <c r="FX292" s="7">
        <v>0</v>
      </c>
      <c r="FY292" s="7"/>
      <c r="FZ292" s="101">
        <f>SUM(C292:FX292)</f>
        <v>0</v>
      </c>
      <c r="GA292" s="85"/>
      <c r="GB292" s="102">
        <f>FZ292-GA292</f>
        <v>0</v>
      </c>
      <c r="GC292" s="7"/>
      <c r="GD292" s="7"/>
      <c r="GE292" s="7"/>
      <c r="GF292" s="7"/>
      <c r="GG292" s="7"/>
      <c r="GH292" s="7"/>
      <c r="GI292" s="7"/>
      <c r="GJ292" s="7"/>
      <c r="GK292" s="7"/>
      <c r="GL292" s="7"/>
      <c r="GM292" s="7"/>
    </row>
    <row r="293" spans="1:195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>
        <v>115733</v>
      </c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>
        <f>FA292-FA293</f>
        <v>0</v>
      </c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>
        <v>410873</v>
      </c>
      <c r="FQ293" s="7"/>
      <c r="FR293" s="7"/>
      <c r="FS293" s="7"/>
      <c r="FT293" s="7"/>
      <c r="FU293" s="7"/>
      <c r="FV293" s="7"/>
      <c r="FW293" s="7"/>
      <c r="FX293" s="7"/>
      <c r="FY293" s="7"/>
      <c r="FZ293" s="101"/>
      <c r="GA293" s="108" t="s">
        <v>859</v>
      </c>
      <c r="GB293" s="7"/>
      <c r="GC293" s="109"/>
      <c r="GD293" s="7"/>
      <c r="GE293" s="7"/>
      <c r="GF293" s="7"/>
      <c r="GG293" s="7"/>
      <c r="GH293" s="7"/>
      <c r="GI293" s="7"/>
      <c r="GJ293" s="7"/>
      <c r="GK293" s="7"/>
      <c r="GL293" s="7"/>
      <c r="GM293" s="7"/>
    </row>
    <row r="294" spans="1:195" x14ac:dyDescent="0.35">
      <c r="A294" s="6" t="s">
        <v>860</v>
      </c>
      <c r="B294" s="7" t="s">
        <v>861</v>
      </c>
      <c r="C294" s="7">
        <f>(C288-C292)/C99</f>
        <v>11931.742469493593</v>
      </c>
      <c r="D294" s="7">
        <f t="shared" ref="D294:BO294" si="379">(D288-D292)/D99</f>
        <v>11258.642741324657</v>
      </c>
      <c r="E294" s="7">
        <f t="shared" si="379"/>
        <v>12062.455146973489</v>
      </c>
      <c r="F294" s="7">
        <f t="shared" si="379"/>
        <v>11156.844545157499</v>
      </c>
      <c r="G294" s="7">
        <f t="shared" si="379"/>
        <v>11605.683960012899</v>
      </c>
      <c r="H294" s="7">
        <f t="shared" si="379"/>
        <v>11765.855746402878</v>
      </c>
      <c r="I294" s="7">
        <f t="shared" si="379"/>
        <v>11896.181472495797</v>
      </c>
      <c r="J294" s="7">
        <f t="shared" si="379"/>
        <v>11252.826149233844</v>
      </c>
      <c r="K294" s="7">
        <f t="shared" si="379"/>
        <v>15737.150999999998</v>
      </c>
      <c r="L294" s="7">
        <f t="shared" si="379"/>
        <v>11938.816145215727</v>
      </c>
      <c r="M294" s="7">
        <f t="shared" si="379"/>
        <v>13369.89634218874</v>
      </c>
      <c r="N294" s="7">
        <f t="shared" si="379"/>
        <v>11411.230693923091</v>
      </c>
      <c r="O294" s="7">
        <f t="shared" si="379"/>
        <v>10878.167771333257</v>
      </c>
      <c r="P294" s="7">
        <f t="shared" si="379"/>
        <v>15341.398443804033</v>
      </c>
      <c r="Q294" s="7">
        <f t="shared" si="379"/>
        <v>12343.129834086525</v>
      </c>
      <c r="R294" s="7">
        <f t="shared" si="379"/>
        <v>11011.077945509918</v>
      </c>
      <c r="S294" s="7">
        <f t="shared" si="379"/>
        <v>11603.860443254685</v>
      </c>
      <c r="T294" s="7">
        <f t="shared" si="379"/>
        <v>19536.679791154791</v>
      </c>
      <c r="U294" s="7">
        <f t="shared" si="379"/>
        <v>23411.200386847195</v>
      </c>
      <c r="V294" s="7">
        <f t="shared" si="379"/>
        <v>15776.107482732155</v>
      </c>
      <c r="W294" s="7">
        <f t="shared" si="379"/>
        <v>17180.617711823837</v>
      </c>
      <c r="X294" s="7">
        <f t="shared" si="379"/>
        <v>22382.184799999999</v>
      </c>
      <c r="Y294" s="7">
        <f t="shared" si="379"/>
        <v>11649.132750079056</v>
      </c>
      <c r="Z294" s="7">
        <f t="shared" si="379"/>
        <v>16069.586377440348</v>
      </c>
      <c r="AA294" s="7">
        <f t="shared" si="379"/>
        <v>11083.584832583385</v>
      </c>
      <c r="AB294" s="7">
        <f t="shared" si="379"/>
        <v>11211.404203094213</v>
      </c>
      <c r="AC294" s="7">
        <f t="shared" si="379"/>
        <v>11625.649008042894</v>
      </c>
      <c r="AD294" s="7">
        <f t="shared" si="379"/>
        <v>11087.65391754038</v>
      </c>
      <c r="AE294" s="7">
        <f t="shared" si="379"/>
        <v>21303.419574468084</v>
      </c>
      <c r="AF294" s="7">
        <f t="shared" si="379"/>
        <v>19288.96261627907</v>
      </c>
      <c r="AG294" s="7">
        <f t="shared" si="379"/>
        <v>12535.310272742121</v>
      </c>
      <c r="AH294" s="7">
        <f t="shared" si="379"/>
        <v>11473.170884910485</v>
      </c>
      <c r="AI294" s="7">
        <f t="shared" si="379"/>
        <v>13289.962074999999</v>
      </c>
      <c r="AJ294" s="7">
        <f t="shared" si="379"/>
        <v>20007.005662650601</v>
      </c>
      <c r="AK294" s="7">
        <f t="shared" si="379"/>
        <v>19584.884154929576</v>
      </c>
      <c r="AL294" s="7">
        <f t="shared" si="379"/>
        <v>15598.550248226949</v>
      </c>
      <c r="AM294" s="7">
        <f t="shared" si="379"/>
        <v>13845.895884884345</v>
      </c>
      <c r="AN294" s="7">
        <f t="shared" si="379"/>
        <v>14961.629175946548</v>
      </c>
      <c r="AO294" s="7">
        <f t="shared" si="379"/>
        <v>11120.090147930356</v>
      </c>
      <c r="AP294" s="7">
        <f t="shared" si="379"/>
        <v>11734.356453532751</v>
      </c>
      <c r="AQ294" s="7">
        <f t="shared" si="379"/>
        <v>17408.750336417157</v>
      </c>
      <c r="AR294" s="7">
        <f t="shared" si="379"/>
        <v>10925.204561046607</v>
      </c>
      <c r="AS294" s="7">
        <f t="shared" si="379"/>
        <v>11899.849573850757</v>
      </c>
      <c r="AT294" s="7">
        <f t="shared" si="379"/>
        <v>11136.566116014181</v>
      </c>
      <c r="AU294" s="7">
        <f t="shared" si="379"/>
        <v>15701.30582651391</v>
      </c>
      <c r="AV294" s="7">
        <f t="shared" si="379"/>
        <v>15791.099349593494</v>
      </c>
      <c r="AW294" s="7">
        <f t="shared" si="379"/>
        <v>16795.228146989837</v>
      </c>
      <c r="AX294" s="7">
        <f t="shared" si="379"/>
        <v>24096.4778280543</v>
      </c>
      <c r="AY294" s="7">
        <f t="shared" si="379"/>
        <v>13814.381333961819</v>
      </c>
      <c r="AZ294" s="7">
        <f t="shared" si="379"/>
        <v>11480.889013891134</v>
      </c>
      <c r="BA294" s="7">
        <f t="shared" si="379"/>
        <v>10810.774967020268</v>
      </c>
      <c r="BB294" s="7">
        <f t="shared" si="379"/>
        <v>10891.328980778122</v>
      </c>
      <c r="BC294" s="7">
        <f t="shared" si="379"/>
        <v>11238.312712307343</v>
      </c>
      <c r="BD294" s="7">
        <f t="shared" si="379"/>
        <v>10787.651169188446</v>
      </c>
      <c r="BE294" s="7">
        <f t="shared" si="379"/>
        <v>11637.150063532401</v>
      </c>
      <c r="BF294" s="7">
        <f t="shared" si="379"/>
        <v>10763.719820609631</v>
      </c>
      <c r="BG294" s="7">
        <f t="shared" si="379"/>
        <v>12390.830599088584</v>
      </c>
      <c r="BH294" s="7">
        <f t="shared" si="379"/>
        <v>12522.731729629004</v>
      </c>
      <c r="BI294" s="7">
        <f t="shared" si="379"/>
        <v>17165.134577985216</v>
      </c>
      <c r="BJ294" s="7">
        <f t="shared" si="379"/>
        <v>10786.327181000428</v>
      </c>
      <c r="BK294" s="7">
        <f t="shared" si="379"/>
        <v>10888.573829579096</v>
      </c>
      <c r="BL294" s="7">
        <f t="shared" si="379"/>
        <v>22109.18045501551</v>
      </c>
      <c r="BM294" s="7">
        <f t="shared" si="379"/>
        <v>13662.029404761905</v>
      </c>
      <c r="BN294" s="7">
        <f t="shared" si="379"/>
        <v>10869.459192531069</v>
      </c>
      <c r="BO294" s="7">
        <f t="shared" si="379"/>
        <v>11264.767254505903</v>
      </c>
      <c r="BP294" s="7">
        <f t="shared" ref="BP294:EA294" si="380">(BP288-BP292)/BP99</f>
        <v>19602.643396226416</v>
      </c>
      <c r="BQ294" s="7">
        <f t="shared" si="380"/>
        <v>11996.987222389709</v>
      </c>
      <c r="BR294" s="7">
        <f t="shared" si="380"/>
        <v>10912.525246688594</v>
      </c>
      <c r="BS294" s="7">
        <f t="shared" si="380"/>
        <v>12472.33936923215</v>
      </c>
      <c r="BT294" s="7">
        <f t="shared" si="380"/>
        <v>14453.263554061044</v>
      </c>
      <c r="BU294" s="7">
        <f t="shared" si="380"/>
        <v>14028.340647482013</v>
      </c>
      <c r="BV294" s="7">
        <f t="shared" si="380"/>
        <v>11457.439607334092</v>
      </c>
      <c r="BW294" s="7">
        <f t="shared" si="380"/>
        <v>11290.936379145967</v>
      </c>
      <c r="BX294" s="7">
        <f t="shared" si="380"/>
        <v>24477.034393063583</v>
      </c>
      <c r="BY294" s="7">
        <f t="shared" si="380"/>
        <v>12368.883235358155</v>
      </c>
      <c r="BZ294" s="7">
        <f t="shared" si="380"/>
        <v>17526.864162984781</v>
      </c>
      <c r="CA294" s="7">
        <f t="shared" si="380"/>
        <v>20288.593359893759</v>
      </c>
      <c r="CB294" s="7">
        <f t="shared" si="380"/>
        <v>11028.406342856075</v>
      </c>
      <c r="CC294" s="7">
        <f t="shared" si="380"/>
        <v>18101.279521276596</v>
      </c>
      <c r="CD294" s="7">
        <f t="shared" si="380"/>
        <v>15972.617747278749</v>
      </c>
      <c r="CE294" s="7">
        <f t="shared" si="380"/>
        <v>19312.700263504608</v>
      </c>
      <c r="CF294" s="7">
        <f t="shared" si="380"/>
        <v>19473.900174064402</v>
      </c>
      <c r="CG294" s="7">
        <f t="shared" si="380"/>
        <v>17669.243970223324</v>
      </c>
      <c r="CH294" s="7">
        <f t="shared" si="380"/>
        <v>22065.605489021953</v>
      </c>
      <c r="CI294" s="7">
        <f t="shared" si="380"/>
        <v>11850.963928315412</v>
      </c>
      <c r="CJ294" s="7">
        <f t="shared" si="380"/>
        <v>12183.208653953383</v>
      </c>
      <c r="CK294" s="7">
        <f t="shared" si="380"/>
        <v>11182.906478888126</v>
      </c>
      <c r="CL294" s="7">
        <f t="shared" si="380"/>
        <v>11873.908663076563</v>
      </c>
      <c r="CM294" s="7">
        <f t="shared" si="380"/>
        <v>12790.597570629179</v>
      </c>
      <c r="CN294" s="7">
        <f t="shared" si="380"/>
        <v>10775.124722463499</v>
      </c>
      <c r="CO294" s="7">
        <f t="shared" si="380"/>
        <v>10785.925365209496</v>
      </c>
      <c r="CP294" s="7">
        <f t="shared" si="380"/>
        <v>12242.791015745599</v>
      </c>
      <c r="CQ294" s="7">
        <f t="shared" si="380"/>
        <v>12892.167179818887</v>
      </c>
      <c r="CR294" s="7">
        <f t="shared" si="380"/>
        <v>16925.077401372211</v>
      </c>
      <c r="CS294" s="7">
        <f t="shared" si="380"/>
        <v>14762.409084880635</v>
      </c>
      <c r="CT294" s="7">
        <f t="shared" si="380"/>
        <v>21597.379190751446</v>
      </c>
      <c r="CU294" s="7">
        <f t="shared" si="380"/>
        <v>11065.545620078741</v>
      </c>
      <c r="CV294" s="7">
        <f t="shared" si="380"/>
        <v>20965.500199999999</v>
      </c>
      <c r="CW294" s="7">
        <f t="shared" si="380"/>
        <v>17886.555679611651</v>
      </c>
      <c r="CX294" s="7">
        <f t="shared" si="380"/>
        <v>12570.899394594595</v>
      </c>
      <c r="CY294" s="7">
        <f t="shared" si="380"/>
        <v>22793.697999999997</v>
      </c>
      <c r="CZ294" s="7">
        <f t="shared" si="380"/>
        <v>11245.927076438995</v>
      </c>
      <c r="DA294" s="7">
        <f t="shared" si="380"/>
        <v>17605.858395989973</v>
      </c>
      <c r="DB294" s="7">
        <f t="shared" si="380"/>
        <v>14630.032012480498</v>
      </c>
      <c r="DC294" s="7">
        <f t="shared" si="380"/>
        <v>18376.421912568305</v>
      </c>
      <c r="DD294" s="7">
        <f t="shared" si="380"/>
        <v>20317.479102564103</v>
      </c>
      <c r="DE294" s="7">
        <f t="shared" si="380"/>
        <v>15031.598992950656</v>
      </c>
      <c r="DF294" s="7">
        <f t="shared" si="380"/>
        <v>10787.27582599119</v>
      </c>
      <c r="DG294" s="7">
        <f t="shared" si="380"/>
        <v>22342.056634615386</v>
      </c>
      <c r="DH294" s="7">
        <f t="shared" si="380"/>
        <v>11048.062307857681</v>
      </c>
      <c r="DI294" s="7">
        <f t="shared" si="380"/>
        <v>10957.844764355797</v>
      </c>
      <c r="DJ294" s="7">
        <f t="shared" si="380"/>
        <v>12263.994730258013</v>
      </c>
      <c r="DK294" s="7">
        <f t="shared" si="380"/>
        <v>12585.013140000001</v>
      </c>
      <c r="DL294" s="7">
        <f t="shared" si="380"/>
        <v>11362.768049734563</v>
      </c>
      <c r="DM294" s="7">
        <f t="shared" si="380"/>
        <v>18113.689819587627</v>
      </c>
      <c r="DN294" s="7">
        <f t="shared" si="380"/>
        <v>11976.016249999999</v>
      </c>
      <c r="DO294" s="7">
        <f t="shared" si="380"/>
        <v>11449.129017857142</v>
      </c>
      <c r="DP294" s="7">
        <f t="shared" si="380"/>
        <v>18763.848108925868</v>
      </c>
      <c r="DQ294" s="7">
        <f t="shared" si="380"/>
        <v>11873.815251798562</v>
      </c>
      <c r="DR294" s="7">
        <f t="shared" si="380"/>
        <v>11920.886223578447</v>
      </c>
      <c r="DS294" s="7">
        <f t="shared" si="380"/>
        <v>12810.902660406886</v>
      </c>
      <c r="DT294" s="7">
        <f t="shared" si="380"/>
        <v>20029.815371428573</v>
      </c>
      <c r="DU294" s="7">
        <f t="shared" si="380"/>
        <v>14074.838864265928</v>
      </c>
      <c r="DV294" s="7">
        <f t="shared" si="380"/>
        <v>17653.034158878505</v>
      </c>
      <c r="DW294" s="7">
        <f t="shared" si="380"/>
        <v>14959.936561585962</v>
      </c>
      <c r="DX294" s="7">
        <f t="shared" si="380"/>
        <v>21722.315529841657</v>
      </c>
      <c r="DY294" s="7">
        <f t="shared" si="380"/>
        <v>16174.644382574515</v>
      </c>
      <c r="DZ294" s="7">
        <f t="shared" si="380"/>
        <v>12570.068858179788</v>
      </c>
      <c r="EA294" s="7">
        <f t="shared" si="380"/>
        <v>12886.603613777528</v>
      </c>
      <c r="EB294" s="7">
        <f t="shared" ref="EB294:FX294" si="381">(EB288-EB292)/EB99</f>
        <v>12421.64844491302</v>
      </c>
      <c r="EC294" s="7">
        <f t="shared" si="381"/>
        <v>14131.249444631436</v>
      </c>
      <c r="ED294" s="7">
        <f t="shared" si="381"/>
        <v>14621.145615719406</v>
      </c>
      <c r="EE294" s="7">
        <f t="shared" si="381"/>
        <v>18342.280757097793</v>
      </c>
      <c r="EF294" s="7">
        <f t="shared" si="381"/>
        <v>11669.379191286394</v>
      </c>
      <c r="EG294" s="7">
        <f t="shared" si="381"/>
        <v>15738.330292116847</v>
      </c>
      <c r="EH294" s="7">
        <f t="shared" si="381"/>
        <v>15886.423548387096</v>
      </c>
      <c r="EI294" s="7">
        <f t="shared" si="381"/>
        <v>11601.030539040405</v>
      </c>
      <c r="EJ294" s="7">
        <f t="shared" si="381"/>
        <v>10776.328107372106</v>
      </c>
      <c r="EK294" s="7">
        <f t="shared" si="381"/>
        <v>11761.591271236086</v>
      </c>
      <c r="EL294" s="7">
        <f t="shared" si="381"/>
        <v>12117.81890410959</v>
      </c>
      <c r="EM294" s="7">
        <f t="shared" si="381"/>
        <v>13638.587009612886</v>
      </c>
      <c r="EN294" s="7">
        <f t="shared" si="381"/>
        <v>11726.696284956113</v>
      </c>
      <c r="EO294" s="7">
        <f t="shared" si="381"/>
        <v>14554.107733927436</v>
      </c>
      <c r="EP294" s="7">
        <f t="shared" si="381"/>
        <v>13821.742649511556</v>
      </c>
      <c r="EQ294" s="7">
        <f t="shared" si="381"/>
        <v>11301.879525367633</v>
      </c>
      <c r="ER294" s="7">
        <f t="shared" si="381"/>
        <v>15609.805506329114</v>
      </c>
      <c r="ES294" s="7">
        <f t="shared" si="381"/>
        <v>18792.601157662622</v>
      </c>
      <c r="ET294" s="7">
        <f t="shared" si="381"/>
        <v>20894.720240585775</v>
      </c>
      <c r="EU294" s="7">
        <f t="shared" si="381"/>
        <v>13019.033536373128</v>
      </c>
      <c r="EV294" s="7">
        <f t="shared" si="381"/>
        <v>23226.660913705582</v>
      </c>
      <c r="EW294" s="7">
        <f t="shared" si="381"/>
        <v>15267.388188319428</v>
      </c>
      <c r="EX294" s="7">
        <f t="shared" si="381"/>
        <v>20809.642705256938</v>
      </c>
      <c r="EY294" s="7">
        <f t="shared" si="381"/>
        <v>11079.823966623875</v>
      </c>
      <c r="EZ294" s="7">
        <f t="shared" si="381"/>
        <v>20635.992762645914</v>
      </c>
      <c r="FA294" s="7">
        <f t="shared" si="381"/>
        <v>11995.280903591791</v>
      </c>
      <c r="FB294" s="7">
        <f t="shared" si="381"/>
        <v>15541.992351945855</v>
      </c>
      <c r="FC294" s="7">
        <f t="shared" si="381"/>
        <v>11065.319224111598</v>
      </c>
      <c r="FD294" s="7">
        <f t="shared" si="381"/>
        <v>13524.906390328151</v>
      </c>
      <c r="FE294" s="7">
        <f t="shared" si="381"/>
        <v>22820.689928057553</v>
      </c>
      <c r="FF294" s="7">
        <f t="shared" si="381"/>
        <v>18623.371903787105</v>
      </c>
      <c r="FG294" s="7">
        <f t="shared" si="381"/>
        <v>21227.664826498421</v>
      </c>
      <c r="FH294" s="7">
        <f t="shared" si="381"/>
        <v>22778.208751793398</v>
      </c>
      <c r="FI294" s="7">
        <f t="shared" si="381"/>
        <v>11364.488062791101</v>
      </c>
      <c r="FJ294" s="7">
        <f t="shared" si="381"/>
        <v>10867.080108214461</v>
      </c>
      <c r="FK294" s="7">
        <f t="shared" si="381"/>
        <v>11167.697645230232</v>
      </c>
      <c r="FL294" s="7">
        <f t="shared" si="381"/>
        <v>10788.4</v>
      </c>
      <c r="FM294" s="7">
        <f t="shared" si="381"/>
        <v>10787.699536798764</v>
      </c>
      <c r="FN294" s="7">
        <f t="shared" si="381"/>
        <v>11450.343989830921</v>
      </c>
      <c r="FO294" s="7">
        <f t="shared" si="381"/>
        <v>11679.608548342669</v>
      </c>
      <c r="FP294" s="7">
        <f t="shared" si="381"/>
        <v>11411.5766622807</v>
      </c>
      <c r="FQ294" s="7">
        <f t="shared" si="381"/>
        <v>11619.473948728342</v>
      </c>
      <c r="FR294" s="7">
        <f t="shared" si="381"/>
        <v>19386.596871310507</v>
      </c>
      <c r="FS294" s="7">
        <f t="shared" si="381"/>
        <v>18664.285936631462</v>
      </c>
      <c r="FT294" s="7">
        <f t="shared" si="381"/>
        <v>24253.429491525425</v>
      </c>
      <c r="FU294" s="7">
        <f t="shared" si="381"/>
        <v>12797.420498955389</v>
      </c>
      <c r="FV294" s="7">
        <f t="shared" si="381"/>
        <v>12160.00881377551</v>
      </c>
      <c r="FW294" s="7">
        <f t="shared" si="381"/>
        <v>20146.678831658293</v>
      </c>
      <c r="FX294" s="7">
        <f t="shared" si="381"/>
        <v>24596.871678321677</v>
      </c>
      <c r="FY294" s="7"/>
      <c r="FZ294" s="7">
        <f>(FZ288-FZ292)/FZ99</f>
        <v>11402.612484096389</v>
      </c>
      <c r="GA294" s="7" t="s">
        <v>862</v>
      </c>
      <c r="GB294" s="100"/>
      <c r="GC294" s="7"/>
      <c r="GD294" s="7"/>
      <c r="GE294" s="7"/>
      <c r="GF294" s="7"/>
      <c r="GG294" s="7"/>
      <c r="GH294" s="7"/>
      <c r="GI294" s="7"/>
      <c r="GJ294" s="7"/>
      <c r="GK294" s="7"/>
      <c r="GL294" s="7"/>
      <c r="GM294" s="7"/>
    </row>
    <row r="295" spans="1:195" x14ac:dyDescent="0.35">
      <c r="A295" s="7"/>
      <c r="B295" s="7"/>
      <c r="C295" s="18">
        <f>C289+C290</f>
        <v>36825349.920554169</v>
      </c>
      <c r="D295" s="18">
        <f t="shared" ref="D295:BO295" si="382">D289+D290</f>
        <v>134121483.66821995</v>
      </c>
      <c r="E295" s="18">
        <f t="shared" si="382"/>
        <v>37365864.994029708</v>
      </c>
      <c r="F295" s="18">
        <f t="shared" si="382"/>
        <v>93983631.680198491</v>
      </c>
      <c r="G295" s="18">
        <f t="shared" si="382"/>
        <v>14458276.285152614</v>
      </c>
      <c r="H295" s="18">
        <f t="shared" si="382"/>
        <v>4190461.5444518542</v>
      </c>
      <c r="I295" s="18">
        <f t="shared" si="382"/>
        <v>35375670.621450089</v>
      </c>
      <c r="J295" s="18">
        <f t="shared" si="382"/>
        <v>5841028.9846904334</v>
      </c>
      <c r="K295" s="18">
        <f t="shared" si="382"/>
        <v>1518478.0149569032</v>
      </c>
      <c r="L295" s="18">
        <f t="shared" si="382"/>
        <v>25051819.729421169</v>
      </c>
      <c r="M295" s="18">
        <f t="shared" si="382"/>
        <v>9353351.106707029</v>
      </c>
      <c r="N295" s="18">
        <f t="shared" si="382"/>
        <v>195695273.23864022</v>
      </c>
      <c r="O295" s="18">
        <f t="shared" si="382"/>
        <v>79132981.016608343</v>
      </c>
      <c r="P295" s="18">
        <f t="shared" si="382"/>
        <v>1653151.4328213478</v>
      </c>
      <c r="Q295" s="18">
        <f t="shared" si="382"/>
        <v>166034796.00772166</v>
      </c>
      <c r="R295" s="18">
        <f t="shared" si="382"/>
        <v>2160034.9998450596</v>
      </c>
      <c r="S295" s="18">
        <f t="shared" si="382"/>
        <v>17033327.236638986</v>
      </c>
      <c r="T295" s="18">
        <f t="shared" si="382"/>
        <v>697484.30994890956</v>
      </c>
      <c r="U295" s="18">
        <f t="shared" si="382"/>
        <v>787017.49624226848</v>
      </c>
      <c r="V295" s="18">
        <f t="shared" si="382"/>
        <v>1146389.2518665162</v>
      </c>
      <c r="W295" s="18">
        <f t="shared" si="382"/>
        <v>207917.16100294585</v>
      </c>
      <c r="X295" s="18">
        <f t="shared" si="382"/>
        <v>310996.22620773973</v>
      </c>
      <c r="Y295" s="18">
        <f t="shared" si="382"/>
        <v>2047186.1002718078</v>
      </c>
      <c r="Z295" s="18">
        <f t="shared" si="382"/>
        <v>701000.86254097312</v>
      </c>
      <c r="AA295" s="18">
        <f t="shared" si="382"/>
        <v>188412829.19667763</v>
      </c>
      <c r="AB295" s="18">
        <f t="shared" si="382"/>
        <v>293999107.78125262</v>
      </c>
      <c r="AC295" s="18">
        <f t="shared" si="382"/>
        <v>9849212.3335153125</v>
      </c>
      <c r="AD295" s="18">
        <f t="shared" si="382"/>
        <v>10299069.211232698</v>
      </c>
      <c r="AE295" s="18">
        <f t="shared" si="382"/>
        <v>653737.76515341399</v>
      </c>
      <c r="AF295" s="18">
        <f t="shared" si="382"/>
        <v>1119287.3861338131</v>
      </c>
      <c r="AG295" s="18">
        <f t="shared" si="382"/>
        <v>4886933.4033057941</v>
      </c>
      <c r="AH295" s="18">
        <f t="shared" si="382"/>
        <v>1168766.9726092531</v>
      </c>
      <c r="AI295" s="18">
        <f t="shared" si="382"/>
        <v>381295.48813966592</v>
      </c>
      <c r="AJ295" s="18">
        <f t="shared" si="382"/>
        <v>1079331.2438193606</v>
      </c>
      <c r="AK295" s="18">
        <f t="shared" si="382"/>
        <v>1523449.9527747855</v>
      </c>
      <c r="AL295" s="18">
        <f t="shared" si="382"/>
        <v>2722877.4974582163</v>
      </c>
      <c r="AM295" s="18">
        <f t="shared" si="382"/>
        <v>1457955.8800217153</v>
      </c>
      <c r="AN295" s="18">
        <f t="shared" si="382"/>
        <v>4702440.05</v>
      </c>
      <c r="AO295" s="18">
        <f t="shared" si="382"/>
        <v>17485835.119898081</v>
      </c>
      <c r="AP295" s="18">
        <f t="shared" si="382"/>
        <v>779737241.76106417</v>
      </c>
      <c r="AQ295" s="18">
        <f t="shared" si="382"/>
        <v>1904488.1326800284</v>
      </c>
      <c r="AR295" s="18">
        <f t="shared" si="382"/>
        <v>331515709.96982086</v>
      </c>
      <c r="AS295" s="18">
        <f t="shared" si="382"/>
        <v>62644942.653984196</v>
      </c>
      <c r="AT295" s="18">
        <f t="shared" si="382"/>
        <v>12672484.993435949</v>
      </c>
      <c r="AU295" s="18">
        <f t="shared" si="382"/>
        <v>1931310.2311629769</v>
      </c>
      <c r="AV295" s="18">
        <f t="shared" si="382"/>
        <v>1470133.9445998739</v>
      </c>
      <c r="AW295" s="18">
        <f t="shared" si="382"/>
        <v>1113988.0103660375</v>
      </c>
      <c r="AX295" s="18">
        <f t="shared" si="382"/>
        <v>735253.11288256804</v>
      </c>
      <c r="AY295" s="18">
        <f t="shared" si="382"/>
        <v>1838254.0318439649</v>
      </c>
      <c r="AZ295" s="18">
        <f t="shared" si="382"/>
        <v>19069371.1735413</v>
      </c>
      <c r="BA295" s="18">
        <f t="shared" si="382"/>
        <v>27805314.254686948</v>
      </c>
      <c r="BB295" s="18">
        <f t="shared" si="382"/>
        <v>7143945.9215810159</v>
      </c>
      <c r="BC295" s="18">
        <f t="shared" si="382"/>
        <v>105475581.33172183</v>
      </c>
      <c r="BD295" s="18">
        <f t="shared" si="382"/>
        <v>17807498.450821597</v>
      </c>
      <c r="BE295" s="18">
        <f t="shared" si="382"/>
        <v>6058943.0233224826</v>
      </c>
      <c r="BF295" s="18">
        <f t="shared" si="382"/>
        <v>90912745.261668786</v>
      </c>
      <c r="BG295" s="18">
        <f t="shared" si="382"/>
        <v>1963361.0206126298</v>
      </c>
      <c r="BH295" s="18">
        <f t="shared" si="382"/>
        <v>2320311.3989782399</v>
      </c>
      <c r="BI295" s="18">
        <f t="shared" si="382"/>
        <v>770537.5151766981</v>
      </c>
      <c r="BJ295" s="18">
        <f t="shared" si="382"/>
        <v>29916612.079993054</v>
      </c>
      <c r="BK295" s="18">
        <f t="shared" si="382"/>
        <v>55767284.143444978</v>
      </c>
      <c r="BL295" s="18">
        <f t="shared" si="382"/>
        <v>243253.14077551596</v>
      </c>
      <c r="BM295" s="18">
        <f t="shared" si="382"/>
        <v>1215826.9369410479</v>
      </c>
      <c r="BN295" s="18">
        <f t="shared" si="382"/>
        <v>11716861.88422305</v>
      </c>
      <c r="BO295" s="18">
        <f t="shared" si="382"/>
        <v>4474362.2878254727</v>
      </c>
      <c r="BP295" s="18">
        <f t="shared" ref="BP295:EA295" si="383">BP289+BP290</f>
        <v>2903304.8973484896</v>
      </c>
      <c r="BQ295" s="18">
        <f t="shared" si="383"/>
        <v>53354312.647542462</v>
      </c>
      <c r="BR295" s="18">
        <f t="shared" si="383"/>
        <v>10757527.844110513</v>
      </c>
      <c r="BS295" s="18">
        <f t="shared" si="383"/>
        <v>4335656.2630383242</v>
      </c>
      <c r="BT295" s="18">
        <f t="shared" si="383"/>
        <v>3424984.2491271608</v>
      </c>
      <c r="BU295" s="18">
        <f t="shared" si="383"/>
        <v>2550137.8246244108</v>
      </c>
      <c r="BV295" s="18">
        <f t="shared" si="383"/>
        <v>14122344.262017479</v>
      </c>
      <c r="BW295" s="18">
        <f t="shared" si="383"/>
        <v>19329347.362287413</v>
      </c>
      <c r="BX295" s="18">
        <f t="shared" si="383"/>
        <v>1336703.8547408476</v>
      </c>
      <c r="BY295" s="18">
        <f t="shared" si="383"/>
        <v>4018274.361047429</v>
      </c>
      <c r="BZ295" s="18">
        <f t="shared" si="383"/>
        <v>1302937.6842702755</v>
      </c>
      <c r="CA295" s="18">
        <f t="shared" si="383"/>
        <v>2804991.9391735289</v>
      </c>
      <c r="CB295" s="18">
        <f t="shared" si="383"/>
        <v>431532028.6972056</v>
      </c>
      <c r="CC295" s="18">
        <f t="shared" si="383"/>
        <v>661167.04930633004</v>
      </c>
      <c r="CD295" s="18">
        <f t="shared" si="383"/>
        <v>536536.35092221852</v>
      </c>
      <c r="CE295" s="18">
        <f t="shared" si="383"/>
        <v>1324765.1720838149</v>
      </c>
      <c r="CF295" s="18">
        <f t="shared" si="383"/>
        <v>866841.21616008738</v>
      </c>
      <c r="CG295" s="18">
        <f t="shared" si="383"/>
        <v>785726.95064942492</v>
      </c>
      <c r="CH295" s="18">
        <f t="shared" si="383"/>
        <v>533099.23427780427</v>
      </c>
      <c r="CI295" s="18">
        <f t="shared" si="383"/>
        <v>3768745.8469873555</v>
      </c>
      <c r="CJ295" s="18">
        <f t="shared" si="383"/>
        <v>10924683.199999999</v>
      </c>
      <c r="CK295" s="18">
        <f t="shared" si="383"/>
        <v>19765638.813109245</v>
      </c>
      <c r="CL295" s="18">
        <f t="shared" si="383"/>
        <v>3530115.5223739683</v>
      </c>
      <c r="CM295" s="18">
        <f t="shared" si="383"/>
        <v>1922253.2884258218</v>
      </c>
      <c r="CN295" s="18">
        <f t="shared" si="383"/>
        <v>156813820.43211761</v>
      </c>
      <c r="CO295" s="18">
        <f t="shared" si="383"/>
        <v>101253143.37848432</v>
      </c>
      <c r="CP295" s="18">
        <f t="shared" si="383"/>
        <v>11896320.029999999</v>
      </c>
      <c r="CQ295" s="18">
        <f t="shared" si="383"/>
        <v>3403879.7022238164</v>
      </c>
      <c r="CR295" s="18">
        <f t="shared" si="383"/>
        <v>774189.21234226017</v>
      </c>
      <c r="CS295" s="18">
        <f t="shared" si="383"/>
        <v>1846620.6050297501</v>
      </c>
      <c r="CT295" s="18">
        <f t="shared" si="383"/>
        <v>917037.89387287362</v>
      </c>
      <c r="CU295" s="18">
        <f t="shared" si="383"/>
        <v>537917.19109779492</v>
      </c>
      <c r="CV295" s="18">
        <f t="shared" si="383"/>
        <v>434773.03920853988</v>
      </c>
      <c r="CW295" s="18">
        <f t="shared" si="383"/>
        <v>1463424.0776245405</v>
      </c>
      <c r="CX295" s="18">
        <f t="shared" si="383"/>
        <v>2617374.1127618323</v>
      </c>
      <c r="CY295" s="18">
        <f t="shared" si="383"/>
        <v>202224.00868446074</v>
      </c>
      <c r="CZ295" s="18">
        <f t="shared" si="383"/>
        <v>7833347.4643975217</v>
      </c>
      <c r="DA295" s="18">
        <f t="shared" si="383"/>
        <v>1483155.6731010049</v>
      </c>
      <c r="DB295" s="18">
        <f t="shared" si="383"/>
        <v>1311324.2714778236</v>
      </c>
      <c r="DC295" s="18">
        <f t="shared" si="383"/>
        <v>1464736.2263473477</v>
      </c>
      <c r="DD295" s="18">
        <f t="shared" si="383"/>
        <v>1123156.4291205828</v>
      </c>
      <c r="DE295" s="18">
        <f t="shared" si="383"/>
        <v>2386117.5152637954</v>
      </c>
      <c r="DF295" s="18">
        <f t="shared" si="383"/>
        <v>84905504.06471546</v>
      </c>
      <c r="DG295" s="18">
        <f t="shared" si="383"/>
        <v>1689368.4751741248</v>
      </c>
      <c r="DH295" s="18">
        <f t="shared" si="383"/>
        <v>11623314.243069353</v>
      </c>
      <c r="DI295" s="18">
        <f t="shared" si="383"/>
        <v>15217824.436916558</v>
      </c>
      <c r="DJ295" s="18">
        <f t="shared" si="383"/>
        <v>1926002.4485874607</v>
      </c>
      <c r="DK295" s="18">
        <f t="shared" si="383"/>
        <v>1386226.9895633748</v>
      </c>
      <c r="DL295" s="18">
        <f t="shared" si="383"/>
        <v>26322921.439063944</v>
      </c>
      <c r="DM295" s="18">
        <f t="shared" si="383"/>
        <v>754112.19171821815</v>
      </c>
      <c r="DN295" s="18">
        <f t="shared" si="383"/>
        <v>8394053.2148601972</v>
      </c>
      <c r="DO295" s="18">
        <f t="shared" si="383"/>
        <v>11245731.78777107</v>
      </c>
      <c r="DP295" s="18">
        <f t="shared" si="383"/>
        <v>1004967.8235198942</v>
      </c>
      <c r="DQ295" s="18">
        <f t="shared" si="383"/>
        <v>9902542.4938441738</v>
      </c>
      <c r="DR295" s="18">
        <f t="shared" si="383"/>
        <v>3153212.6487806472</v>
      </c>
      <c r="DS295" s="18">
        <f t="shared" si="383"/>
        <v>1440554.5877005996</v>
      </c>
      <c r="DT295" s="18">
        <f t="shared" si="383"/>
        <v>372337.04500301235</v>
      </c>
      <c r="DU295" s="18">
        <f t="shared" si="383"/>
        <v>1008054.3842552148</v>
      </c>
      <c r="DV295" s="18">
        <f t="shared" si="383"/>
        <v>314390.6589675349</v>
      </c>
      <c r="DW295" s="18">
        <f t="shared" si="383"/>
        <v>736837.14488561044</v>
      </c>
      <c r="DX295" s="18">
        <f t="shared" si="383"/>
        <v>2759397.7936028959</v>
      </c>
      <c r="DY295" s="18">
        <f t="shared" si="383"/>
        <v>3825089.5934535512</v>
      </c>
      <c r="DZ295" s="18">
        <f t="shared" si="383"/>
        <v>6196526.6107273595</v>
      </c>
      <c r="EA295" s="18">
        <f t="shared" si="383"/>
        <v>6846568.2933161473</v>
      </c>
      <c r="EB295" s="18">
        <f t="shared" ref="EB295:FX295" si="384">EB289+EB290</f>
        <v>2727357.6049102847</v>
      </c>
      <c r="EC295" s="18">
        <f t="shared" si="384"/>
        <v>1159121.3338622693</v>
      </c>
      <c r="ED295" s="18">
        <f t="shared" si="384"/>
        <v>22843243.061377574</v>
      </c>
      <c r="EE295" s="18">
        <f t="shared" si="384"/>
        <v>571680.89384134393</v>
      </c>
      <c r="EF295" s="18">
        <f t="shared" si="384"/>
        <v>2889419.5725209233</v>
      </c>
      <c r="EG295" s="18">
        <f t="shared" si="384"/>
        <v>986012.18805075204</v>
      </c>
      <c r="EH295" s="18">
        <f t="shared" si="384"/>
        <v>462817.96248662792</v>
      </c>
      <c r="EI295" s="18">
        <f t="shared" si="384"/>
        <v>43430124.822650634</v>
      </c>
      <c r="EJ295" s="18">
        <f t="shared" si="384"/>
        <v>33372661.685633227</v>
      </c>
      <c r="EK295" s="18">
        <f t="shared" si="384"/>
        <v>3745382.0293960273</v>
      </c>
      <c r="EL295" s="18">
        <f t="shared" si="384"/>
        <v>1886935.8951363498</v>
      </c>
      <c r="EM295" s="18">
        <f t="shared" si="384"/>
        <v>2962622.3841474298</v>
      </c>
      <c r="EN295" s="18">
        <f t="shared" si="384"/>
        <v>2643408.4070057198</v>
      </c>
      <c r="EO295" s="18">
        <f t="shared" si="384"/>
        <v>1411887.4773581806</v>
      </c>
      <c r="EP295" s="18">
        <f t="shared" si="384"/>
        <v>4089304.1278254236</v>
      </c>
      <c r="EQ295" s="18">
        <f t="shared" si="384"/>
        <v>11284972.148643214</v>
      </c>
      <c r="ER295" s="18">
        <f t="shared" si="384"/>
        <v>3321777.7336639995</v>
      </c>
      <c r="ES295" s="18">
        <f t="shared" si="384"/>
        <v>1131697.5398641075</v>
      </c>
      <c r="ET295" s="18">
        <f t="shared" si="384"/>
        <v>1530773.5316667717</v>
      </c>
      <c r="EU295" s="18">
        <f t="shared" si="384"/>
        <v>1436678.8534579794</v>
      </c>
      <c r="EV295" s="18">
        <f t="shared" si="384"/>
        <v>1285357.6105034626</v>
      </c>
      <c r="EW295" s="18">
        <f t="shared" si="384"/>
        <v>9793232.3234755192</v>
      </c>
      <c r="EX295" s="18">
        <f t="shared" si="384"/>
        <v>482408.65472377656</v>
      </c>
      <c r="EY295" s="18">
        <f t="shared" si="384"/>
        <v>1038962.8585385975</v>
      </c>
      <c r="EZ295" s="18">
        <f t="shared" si="384"/>
        <v>902919.34467574698</v>
      </c>
      <c r="FA295" s="18">
        <f t="shared" si="384"/>
        <v>41444033.259510219</v>
      </c>
      <c r="FB295" s="18">
        <f t="shared" si="384"/>
        <v>4592658.74</v>
      </c>
      <c r="FC295" s="18">
        <f t="shared" si="384"/>
        <v>13660528.484481094</v>
      </c>
      <c r="FD295" s="18">
        <f t="shared" si="384"/>
        <v>1651278.0957999593</v>
      </c>
      <c r="FE295" s="18">
        <f t="shared" si="384"/>
        <v>672175.73598811449</v>
      </c>
      <c r="FF295" s="18">
        <f t="shared" si="384"/>
        <v>747651.90406070848</v>
      </c>
      <c r="FG295" s="18">
        <f t="shared" si="384"/>
        <v>923546.83730145229</v>
      </c>
      <c r="FH295" s="18">
        <f t="shared" si="384"/>
        <v>1006344.4580555657</v>
      </c>
      <c r="FI295" s="18">
        <f t="shared" si="384"/>
        <v>14286992.132007139</v>
      </c>
      <c r="FJ295" s="18">
        <f t="shared" si="384"/>
        <v>21626367.779602658</v>
      </c>
      <c r="FK295" s="18">
        <f t="shared" si="384"/>
        <v>23151495.857986011</v>
      </c>
      <c r="FL295" s="18">
        <f t="shared" si="384"/>
        <v>60731119.918848731</v>
      </c>
      <c r="FM295" s="18">
        <f t="shared" si="384"/>
        <v>25376757.130954705</v>
      </c>
      <c r="FN295" s="18">
        <f t="shared" si="384"/>
        <v>83535145.450036466</v>
      </c>
      <c r="FO295" s="18">
        <f t="shared" si="384"/>
        <v>12719376.270516472</v>
      </c>
      <c r="FP295" s="18">
        <f t="shared" si="384"/>
        <v>18828966.992035713</v>
      </c>
      <c r="FQ295" s="18">
        <f t="shared" si="384"/>
        <v>11467258.84</v>
      </c>
      <c r="FR295" s="18">
        <f t="shared" si="384"/>
        <v>3284089.51</v>
      </c>
      <c r="FS295" s="18">
        <f t="shared" si="384"/>
        <v>2146864.5770441503</v>
      </c>
      <c r="FT295" s="18">
        <f t="shared" si="384"/>
        <v>1430952.34</v>
      </c>
      <c r="FU295" s="18">
        <f t="shared" si="384"/>
        <v>4224908.6488232445</v>
      </c>
      <c r="FV295" s="18">
        <f t="shared" si="384"/>
        <v>2975409.052301113</v>
      </c>
      <c r="FW295" s="18">
        <f t="shared" si="384"/>
        <v>576282.275408988</v>
      </c>
      <c r="FX295" s="18">
        <f t="shared" si="384"/>
        <v>455301.14500636916</v>
      </c>
      <c r="FY295" s="18"/>
      <c r="FZ295" s="7">
        <f>FZ288/FZ99</f>
        <v>11402.612484096389</v>
      </c>
      <c r="GA295" s="7" t="s">
        <v>863</v>
      </c>
      <c r="GB295" s="100"/>
      <c r="GC295" s="7"/>
      <c r="GD295" s="7"/>
      <c r="GE295" s="7"/>
      <c r="GF295" s="7"/>
      <c r="GG295" s="7"/>
      <c r="GH295" s="7"/>
      <c r="GI295" s="7"/>
      <c r="GJ295" s="7"/>
      <c r="GK295" s="7"/>
      <c r="GL295" s="7"/>
      <c r="GM295" s="7"/>
    </row>
    <row r="296" spans="1:195" x14ac:dyDescent="0.35">
      <c r="A296" s="7"/>
      <c r="B296" s="43" t="s">
        <v>864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  <c r="DV296" s="7"/>
      <c r="DW296" s="7"/>
      <c r="DX296" s="7"/>
      <c r="DY296" s="7"/>
      <c r="DZ296" s="7"/>
      <c r="EA296" s="7"/>
      <c r="EB296" s="7"/>
      <c r="EC296" s="7"/>
      <c r="ED296" s="7"/>
      <c r="EE296" s="7"/>
      <c r="EF296" s="7"/>
      <c r="EG296" s="7"/>
      <c r="EH296" s="7"/>
      <c r="EI296" s="7"/>
      <c r="EJ296" s="7"/>
      <c r="EK296" s="7"/>
      <c r="EL296" s="7"/>
      <c r="EM296" s="7"/>
      <c r="EN296" s="7"/>
      <c r="EO296" s="7"/>
      <c r="EP296" s="7"/>
      <c r="EQ296" s="7"/>
      <c r="ER296" s="7"/>
      <c r="ES296" s="7"/>
      <c r="ET296" s="7"/>
      <c r="EU296" s="7"/>
      <c r="EV296" s="7"/>
      <c r="EW296" s="7"/>
      <c r="EX296" s="7"/>
      <c r="EY296" s="7"/>
      <c r="EZ296" s="7"/>
      <c r="FA296" s="7"/>
      <c r="FB296" s="7"/>
      <c r="FC296" s="7"/>
      <c r="FD296" s="7"/>
      <c r="FE296" s="7"/>
      <c r="FF296" s="7"/>
      <c r="FG296" s="7"/>
      <c r="FH296" s="7"/>
      <c r="FI296" s="7"/>
      <c r="FJ296" s="7"/>
      <c r="FK296" s="7"/>
      <c r="FL296" s="7"/>
      <c r="FM296" s="7"/>
      <c r="FN296" s="7"/>
      <c r="FO296" s="7"/>
      <c r="FP296" s="7"/>
      <c r="FQ296" s="7"/>
      <c r="FR296" s="7"/>
      <c r="FS296" s="7"/>
      <c r="FT296" s="7"/>
      <c r="FU296" s="7"/>
      <c r="FV296" s="7"/>
      <c r="FW296" s="7"/>
      <c r="FX296" s="7"/>
      <c r="FY296" s="7"/>
      <c r="FZ296" s="7"/>
      <c r="GA296" s="7"/>
      <c r="GB296" s="7"/>
      <c r="GC296" s="7"/>
      <c r="GD296" s="7"/>
      <c r="GE296" s="7"/>
      <c r="GF296" s="7"/>
      <c r="GG296" s="7"/>
      <c r="GH296" s="7"/>
      <c r="GI296" s="7"/>
      <c r="GJ296" s="7"/>
      <c r="GK296" s="7"/>
      <c r="GL296" s="7"/>
      <c r="GM296" s="7"/>
    </row>
    <row r="297" spans="1:195" x14ac:dyDescent="0.35">
      <c r="A297" s="6" t="s">
        <v>865</v>
      </c>
      <c r="B297" s="7" t="s">
        <v>866</v>
      </c>
      <c r="C297" s="50">
        <f t="shared" ref="C297:BN297" si="385">ROUND(((C288-C292)-((C168+C172)*C298))/C94,2)</f>
        <v>11973.99</v>
      </c>
      <c r="D297" s="50">
        <f t="shared" si="385"/>
        <v>11269.59</v>
      </c>
      <c r="E297" s="50">
        <f t="shared" si="385"/>
        <v>12062.54</v>
      </c>
      <c r="F297" s="50">
        <f t="shared" si="385"/>
        <v>11216.91</v>
      </c>
      <c r="G297" s="50">
        <f t="shared" si="385"/>
        <v>11607.33</v>
      </c>
      <c r="H297" s="50">
        <f t="shared" si="385"/>
        <v>11768.43</v>
      </c>
      <c r="I297" s="50">
        <f t="shared" si="385"/>
        <v>11896.82</v>
      </c>
      <c r="J297" s="50">
        <f t="shared" si="385"/>
        <v>11252.83</v>
      </c>
      <c r="K297" s="50">
        <f t="shared" si="385"/>
        <v>15737.15</v>
      </c>
      <c r="L297" s="50">
        <f t="shared" si="385"/>
        <v>11956.19</v>
      </c>
      <c r="M297" s="50">
        <f t="shared" si="385"/>
        <v>13388.05</v>
      </c>
      <c r="N297" s="50">
        <f t="shared" si="385"/>
        <v>11413.8</v>
      </c>
      <c r="O297" s="50">
        <f t="shared" si="385"/>
        <v>10880.77</v>
      </c>
      <c r="P297" s="50">
        <f t="shared" si="385"/>
        <v>15341.4</v>
      </c>
      <c r="Q297" s="50">
        <f t="shared" si="385"/>
        <v>12350.6</v>
      </c>
      <c r="R297" s="50">
        <f t="shared" si="385"/>
        <v>18467.3</v>
      </c>
      <c r="S297" s="50">
        <f t="shared" si="385"/>
        <v>11608.62</v>
      </c>
      <c r="T297" s="50">
        <f t="shared" si="385"/>
        <v>19536.68</v>
      </c>
      <c r="U297" s="50">
        <f t="shared" si="385"/>
        <v>23411.200000000001</v>
      </c>
      <c r="V297" s="50">
        <f t="shared" si="385"/>
        <v>15777.32</v>
      </c>
      <c r="W297" s="50">
        <f t="shared" si="385"/>
        <v>17215.2</v>
      </c>
      <c r="X297" s="50">
        <f t="shared" si="385"/>
        <v>22382.18</v>
      </c>
      <c r="Y297" s="50">
        <f t="shared" si="385"/>
        <v>13189.86</v>
      </c>
      <c r="Z297" s="50">
        <f t="shared" si="385"/>
        <v>16094.57</v>
      </c>
      <c r="AA297" s="50">
        <f t="shared" si="385"/>
        <v>11091.98</v>
      </c>
      <c r="AB297" s="50">
        <f t="shared" si="385"/>
        <v>11219.63</v>
      </c>
      <c r="AC297" s="50">
        <f t="shared" si="385"/>
        <v>11625.65</v>
      </c>
      <c r="AD297" s="50">
        <f t="shared" si="385"/>
        <v>11088.88</v>
      </c>
      <c r="AE297" s="50">
        <f t="shared" si="385"/>
        <v>21303.42</v>
      </c>
      <c r="AF297" s="50">
        <f t="shared" si="385"/>
        <v>19288.96</v>
      </c>
      <c r="AG297" s="50">
        <f t="shared" si="385"/>
        <v>12544.33</v>
      </c>
      <c r="AH297" s="50">
        <f t="shared" si="385"/>
        <v>11473.17</v>
      </c>
      <c r="AI297" s="50">
        <f t="shared" si="385"/>
        <v>13289.96</v>
      </c>
      <c r="AJ297" s="50">
        <f t="shared" si="385"/>
        <v>20007.009999999998</v>
      </c>
      <c r="AK297" s="50">
        <f t="shared" si="385"/>
        <v>19584.88</v>
      </c>
      <c r="AL297" s="50">
        <f t="shared" si="385"/>
        <v>15598.55</v>
      </c>
      <c r="AM297" s="50">
        <f t="shared" si="385"/>
        <v>13845.9</v>
      </c>
      <c r="AN297" s="50">
        <f t="shared" si="385"/>
        <v>14961.63</v>
      </c>
      <c r="AO297" s="50">
        <f t="shared" si="385"/>
        <v>11140.26</v>
      </c>
      <c r="AP297" s="50">
        <f t="shared" si="385"/>
        <v>11747.45</v>
      </c>
      <c r="AQ297" s="50">
        <f t="shared" si="385"/>
        <v>17438.62</v>
      </c>
      <c r="AR297" s="50">
        <f t="shared" si="385"/>
        <v>10938.63</v>
      </c>
      <c r="AS297" s="50">
        <f t="shared" si="385"/>
        <v>11905.07</v>
      </c>
      <c r="AT297" s="50">
        <f t="shared" si="385"/>
        <v>11222.23</v>
      </c>
      <c r="AU297" s="50">
        <f t="shared" si="385"/>
        <v>15701.31</v>
      </c>
      <c r="AV297" s="50">
        <f t="shared" si="385"/>
        <v>15791.1</v>
      </c>
      <c r="AW297" s="50">
        <f t="shared" si="385"/>
        <v>16820.580000000002</v>
      </c>
      <c r="AX297" s="50">
        <f t="shared" si="385"/>
        <v>24096.48</v>
      </c>
      <c r="AY297" s="50">
        <f t="shared" si="385"/>
        <v>13847.49</v>
      </c>
      <c r="AZ297" s="50">
        <f t="shared" si="385"/>
        <v>11492.07</v>
      </c>
      <c r="BA297" s="50">
        <f t="shared" si="385"/>
        <v>10823.83</v>
      </c>
      <c r="BB297" s="50">
        <f t="shared" si="385"/>
        <v>10892.39</v>
      </c>
      <c r="BC297" s="50">
        <f t="shared" si="385"/>
        <v>11257.9</v>
      </c>
      <c r="BD297" s="50">
        <f t="shared" si="385"/>
        <v>10788.27</v>
      </c>
      <c r="BE297" s="50">
        <f t="shared" si="385"/>
        <v>11637.15</v>
      </c>
      <c r="BF297" s="50">
        <f t="shared" si="385"/>
        <v>10784.09</v>
      </c>
      <c r="BG297" s="50">
        <f t="shared" si="385"/>
        <v>12390.83</v>
      </c>
      <c r="BH297" s="50">
        <f t="shared" si="385"/>
        <v>12683.89</v>
      </c>
      <c r="BI297" s="50">
        <f t="shared" si="385"/>
        <v>17165.13</v>
      </c>
      <c r="BJ297" s="50">
        <f t="shared" si="385"/>
        <v>10788.12</v>
      </c>
      <c r="BK297" s="50">
        <f t="shared" si="385"/>
        <v>11178.55</v>
      </c>
      <c r="BL297" s="50">
        <f t="shared" si="385"/>
        <v>22957.65</v>
      </c>
      <c r="BM297" s="50">
        <f t="shared" si="385"/>
        <v>13694.02</v>
      </c>
      <c r="BN297" s="50">
        <f t="shared" si="385"/>
        <v>10873.94</v>
      </c>
      <c r="BO297" s="50">
        <f t="shared" ref="BO297:DZ297" si="386">ROUND(((BO288-BO292)-((BO168+BO172)*BO298))/BO94,2)</f>
        <v>11266.58</v>
      </c>
      <c r="BP297" s="50">
        <f t="shared" si="386"/>
        <v>19602.64</v>
      </c>
      <c r="BQ297" s="50">
        <f t="shared" si="386"/>
        <v>11997.4</v>
      </c>
      <c r="BR297" s="50">
        <f t="shared" si="386"/>
        <v>10912.57</v>
      </c>
      <c r="BS297" s="50">
        <f t="shared" si="386"/>
        <v>12472.34</v>
      </c>
      <c r="BT297" s="50">
        <f t="shared" si="386"/>
        <v>14463.94</v>
      </c>
      <c r="BU297" s="50">
        <f t="shared" si="386"/>
        <v>14046.14</v>
      </c>
      <c r="BV297" s="50">
        <f t="shared" si="386"/>
        <v>11457.44</v>
      </c>
      <c r="BW297" s="50">
        <f t="shared" si="386"/>
        <v>11291.16</v>
      </c>
      <c r="BX297" s="50">
        <f t="shared" si="386"/>
        <v>24477.03</v>
      </c>
      <c r="BY297" s="50">
        <f t="shared" si="386"/>
        <v>12368.88</v>
      </c>
      <c r="BZ297" s="50">
        <f t="shared" si="386"/>
        <v>17526.86</v>
      </c>
      <c r="CA297" s="50">
        <f t="shared" si="386"/>
        <v>20288.59</v>
      </c>
      <c r="CB297" s="50">
        <f t="shared" si="386"/>
        <v>11038.84</v>
      </c>
      <c r="CC297" s="50">
        <f t="shared" si="386"/>
        <v>18101.28</v>
      </c>
      <c r="CD297" s="50">
        <f t="shared" si="386"/>
        <v>15969.59</v>
      </c>
      <c r="CE297" s="50">
        <f t="shared" si="386"/>
        <v>19312.7</v>
      </c>
      <c r="CF297" s="50">
        <f t="shared" si="386"/>
        <v>19473.900000000001</v>
      </c>
      <c r="CG297" s="50">
        <f t="shared" si="386"/>
        <v>17669.240000000002</v>
      </c>
      <c r="CH297" s="50">
        <f t="shared" si="386"/>
        <v>22065.61</v>
      </c>
      <c r="CI297" s="50">
        <f t="shared" si="386"/>
        <v>11850.96</v>
      </c>
      <c r="CJ297" s="50">
        <f t="shared" si="386"/>
        <v>12175.79</v>
      </c>
      <c r="CK297" s="50">
        <f t="shared" si="386"/>
        <v>11311.29</v>
      </c>
      <c r="CL297" s="50">
        <f t="shared" si="386"/>
        <v>11887</v>
      </c>
      <c r="CM297" s="50">
        <f t="shared" si="386"/>
        <v>12882.74</v>
      </c>
      <c r="CN297" s="50">
        <f t="shared" si="386"/>
        <v>10786.11</v>
      </c>
      <c r="CO297" s="50">
        <f t="shared" si="386"/>
        <v>10787.92</v>
      </c>
      <c r="CP297" s="50">
        <f t="shared" si="386"/>
        <v>12256.13</v>
      </c>
      <c r="CQ297" s="50">
        <f t="shared" si="386"/>
        <v>12898.8</v>
      </c>
      <c r="CR297" s="50">
        <f t="shared" si="386"/>
        <v>16925.080000000002</v>
      </c>
      <c r="CS297" s="50">
        <f t="shared" si="386"/>
        <v>14762.41</v>
      </c>
      <c r="CT297" s="50">
        <f t="shared" si="386"/>
        <v>21597.38</v>
      </c>
      <c r="CU297" s="50">
        <f t="shared" si="386"/>
        <v>14325.51</v>
      </c>
      <c r="CV297" s="50">
        <f t="shared" si="386"/>
        <v>20965.5</v>
      </c>
      <c r="CW297" s="50">
        <f t="shared" si="386"/>
        <v>17886.560000000001</v>
      </c>
      <c r="CX297" s="50">
        <f t="shared" si="386"/>
        <v>12570.9</v>
      </c>
      <c r="CY297" s="50">
        <f t="shared" si="386"/>
        <v>22793.7</v>
      </c>
      <c r="CZ297" s="50">
        <f t="shared" si="386"/>
        <v>11245.93</v>
      </c>
      <c r="DA297" s="50">
        <f t="shared" si="386"/>
        <v>17642.490000000002</v>
      </c>
      <c r="DB297" s="50">
        <f t="shared" si="386"/>
        <v>14630.03</v>
      </c>
      <c r="DC297" s="50">
        <f t="shared" si="386"/>
        <v>18376.419999999998</v>
      </c>
      <c r="DD297" s="50">
        <f t="shared" si="386"/>
        <v>20317.48</v>
      </c>
      <c r="DE297" s="50">
        <f t="shared" si="386"/>
        <v>15031.6</v>
      </c>
      <c r="DF297" s="50">
        <f t="shared" si="386"/>
        <v>10788.2</v>
      </c>
      <c r="DG297" s="50">
        <f t="shared" si="386"/>
        <v>22342.06</v>
      </c>
      <c r="DH297" s="50">
        <f t="shared" si="386"/>
        <v>11048.06</v>
      </c>
      <c r="DI297" s="50">
        <f t="shared" si="386"/>
        <v>10959.8</v>
      </c>
      <c r="DJ297" s="50">
        <f t="shared" si="386"/>
        <v>12267.02</v>
      </c>
      <c r="DK297" s="50">
        <f t="shared" si="386"/>
        <v>12585.01</v>
      </c>
      <c r="DL297" s="50">
        <f t="shared" si="386"/>
        <v>11363.89</v>
      </c>
      <c r="DM297" s="50">
        <f t="shared" si="386"/>
        <v>18115.25</v>
      </c>
      <c r="DN297" s="50">
        <f t="shared" si="386"/>
        <v>11978.51</v>
      </c>
      <c r="DO297" s="50">
        <f t="shared" si="386"/>
        <v>11449.47</v>
      </c>
      <c r="DP297" s="50">
        <f t="shared" si="386"/>
        <v>18763.849999999999</v>
      </c>
      <c r="DQ297" s="50">
        <f t="shared" si="386"/>
        <v>11873.82</v>
      </c>
      <c r="DR297" s="50">
        <f t="shared" si="386"/>
        <v>11920.89</v>
      </c>
      <c r="DS297" s="50">
        <f t="shared" si="386"/>
        <v>12810.9</v>
      </c>
      <c r="DT297" s="50">
        <f t="shared" si="386"/>
        <v>20029.82</v>
      </c>
      <c r="DU297" s="50">
        <f t="shared" si="386"/>
        <v>14074.84</v>
      </c>
      <c r="DV297" s="50">
        <f t="shared" si="386"/>
        <v>17653.03</v>
      </c>
      <c r="DW297" s="50">
        <f t="shared" si="386"/>
        <v>14959.94</v>
      </c>
      <c r="DX297" s="50">
        <f t="shared" si="386"/>
        <v>21722.32</v>
      </c>
      <c r="DY297" s="50">
        <f t="shared" si="386"/>
        <v>16174.64</v>
      </c>
      <c r="DZ297" s="50">
        <f t="shared" si="386"/>
        <v>12576.33</v>
      </c>
      <c r="EA297" s="50">
        <f t="shared" ref="EA297:FX297" si="387">ROUND(((EA288-EA292)-((EA168+EA172)*EA298))/EA94,2)</f>
        <v>12896.25</v>
      </c>
      <c r="EB297" s="50">
        <f t="shared" si="387"/>
        <v>12485.9</v>
      </c>
      <c r="EC297" s="50">
        <f t="shared" si="387"/>
        <v>14156.98</v>
      </c>
      <c r="ED297" s="50">
        <f t="shared" si="387"/>
        <v>14621.15</v>
      </c>
      <c r="EE297" s="50">
        <f t="shared" si="387"/>
        <v>18342.28</v>
      </c>
      <c r="EF297" s="50">
        <f t="shared" si="387"/>
        <v>11671.28</v>
      </c>
      <c r="EG297" s="50">
        <f t="shared" si="387"/>
        <v>15760.04</v>
      </c>
      <c r="EH297" s="50">
        <f t="shared" si="387"/>
        <v>15908.9</v>
      </c>
      <c r="EI297" s="50">
        <f t="shared" si="387"/>
        <v>11602.15</v>
      </c>
      <c r="EJ297" s="50">
        <f t="shared" si="387"/>
        <v>10786.36</v>
      </c>
      <c r="EK297" s="50">
        <f t="shared" si="387"/>
        <v>11761.59</v>
      </c>
      <c r="EL297" s="50">
        <f t="shared" si="387"/>
        <v>12117.82</v>
      </c>
      <c r="EM297" s="50">
        <f t="shared" si="387"/>
        <v>13593.35</v>
      </c>
      <c r="EN297" s="50">
        <f t="shared" si="387"/>
        <v>11809.46</v>
      </c>
      <c r="EO297" s="50">
        <f t="shared" si="387"/>
        <v>14554.11</v>
      </c>
      <c r="EP297" s="50">
        <f t="shared" si="387"/>
        <v>13821.74</v>
      </c>
      <c r="EQ297" s="50">
        <f t="shared" si="387"/>
        <v>11301.88</v>
      </c>
      <c r="ER297" s="50">
        <f t="shared" si="387"/>
        <v>15609.81</v>
      </c>
      <c r="ES297" s="50">
        <f t="shared" si="387"/>
        <v>18794.669999999998</v>
      </c>
      <c r="ET297" s="50">
        <f t="shared" si="387"/>
        <v>20894.72</v>
      </c>
      <c r="EU297" s="50">
        <f t="shared" si="387"/>
        <v>13028.41</v>
      </c>
      <c r="EV297" s="50">
        <f t="shared" si="387"/>
        <v>24100.080000000002</v>
      </c>
      <c r="EW297" s="50">
        <f t="shared" si="387"/>
        <v>15267.39</v>
      </c>
      <c r="EX297" s="50">
        <f t="shared" si="387"/>
        <v>20809.64</v>
      </c>
      <c r="EY297" s="50">
        <f t="shared" si="387"/>
        <v>13046.3</v>
      </c>
      <c r="EZ297" s="50">
        <f t="shared" si="387"/>
        <v>20635.990000000002</v>
      </c>
      <c r="FA297" s="50">
        <f t="shared" si="387"/>
        <v>11999.86</v>
      </c>
      <c r="FB297" s="50">
        <f t="shared" si="387"/>
        <v>15541.99</v>
      </c>
      <c r="FC297" s="50">
        <f t="shared" si="387"/>
        <v>11068.76</v>
      </c>
      <c r="FD297" s="50">
        <f t="shared" si="387"/>
        <v>13532.8</v>
      </c>
      <c r="FE297" s="50">
        <f t="shared" si="387"/>
        <v>22820.69</v>
      </c>
      <c r="FF297" s="50">
        <f t="shared" si="387"/>
        <v>18623.37</v>
      </c>
      <c r="FG297" s="50">
        <f t="shared" si="387"/>
        <v>21227.66</v>
      </c>
      <c r="FH297" s="50">
        <f t="shared" si="387"/>
        <v>22778.21</v>
      </c>
      <c r="FI297" s="50">
        <f t="shared" si="387"/>
        <v>11364.49</v>
      </c>
      <c r="FJ297" s="50">
        <f t="shared" si="387"/>
        <v>10867.08</v>
      </c>
      <c r="FK297" s="50">
        <f t="shared" si="387"/>
        <v>11167.7</v>
      </c>
      <c r="FL297" s="50">
        <f t="shared" si="387"/>
        <v>10788.4</v>
      </c>
      <c r="FM297" s="50">
        <f t="shared" si="387"/>
        <v>10788.28</v>
      </c>
      <c r="FN297" s="50">
        <f t="shared" si="387"/>
        <v>11465.98</v>
      </c>
      <c r="FO297" s="50">
        <f t="shared" si="387"/>
        <v>11680.84</v>
      </c>
      <c r="FP297" s="50">
        <f t="shared" si="387"/>
        <v>11411.58</v>
      </c>
      <c r="FQ297" s="50">
        <f t="shared" si="387"/>
        <v>11619.47</v>
      </c>
      <c r="FR297" s="50">
        <f t="shared" si="387"/>
        <v>19386.599999999999</v>
      </c>
      <c r="FS297" s="50">
        <f t="shared" si="387"/>
        <v>18664.29</v>
      </c>
      <c r="FT297" s="50">
        <f t="shared" si="387"/>
        <v>24253.43</v>
      </c>
      <c r="FU297" s="50">
        <f t="shared" si="387"/>
        <v>12797.42</v>
      </c>
      <c r="FV297" s="50">
        <f t="shared" si="387"/>
        <v>12164.68</v>
      </c>
      <c r="FW297" s="50">
        <f t="shared" si="387"/>
        <v>20146.68</v>
      </c>
      <c r="FX297" s="50">
        <f t="shared" si="387"/>
        <v>24596.87</v>
      </c>
      <c r="FY297" s="7"/>
      <c r="FZ297" s="11"/>
      <c r="GA297" s="7"/>
      <c r="GB297" s="7"/>
      <c r="GC297" s="7"/>
      <c r="GD297" s="7"/>
      <c r="GE297" s="7"/>
      <c r="GF297" s="7"/>
      <c r="GG297" s="7"/>
      <c r="GH297" s="7"/>
      <c r="GI297" s="7"/>
      <c r="GJ297" s="7"/>
      <c r="GK297" s="7"/>
      <c r="GL297" s="7"/>
      <c r="GM297" s="7"/>
    </row>
    <row r="298" spans="1:195" x14ac:dyDescent="0.35">
      <c r="A298" s="6" t="s">
        <v>867</v>
      </c>
      <c r="B298" s="7" t="s">
        <v>868</v>
      </c>
      <c r="C298" s="50">
        <f t="shared" ref="C298:H298" si="388">(C169+(C169*$GE$276))</f>
        <v>10335.004728993659</v>
      </c>
      <c r="D298" s="50">
        <f t="shared" si="388"/>
        <v>10335.004728993659</v>
      </c>
      <c r="E298" s="50">
        <f t="shared" si="388"/>
        <v>10335.004728993659</v>
      </c>
      <c r="F298" s="50">
        <f t="shared" si="388"/>
        <v>10335.004728993659</v>
      </c>
      <c r="G298" s="50">
        <f t="shared" si="388"/>
        <v>10335.004728993659</v>
      </c>
      <c r="H298" s="50">
        <f t="shared" si="388"/>
        <v>10335.004728993659</v>
      </c>
      <c r="I298" s="50">
        <f>ROUND((I169+(I169*$GE$276)),2)</f>
        <v>10335</v>
      </c>
      <c r="J298" s="50">
        <f t="shared" ref="J298:BU298" si="389">(J169+(J169*$GE$276))</f>
        <v>10335.004728993659</v>
      </c>
      <c r="K298" s="50">
        <f t="shared" si="389"/>
        <v>10335.004728993659</v>
      </c>
      <c r="L298" s="50">
        <f t="shared" si="389"/>
        <v>10335.004728993659</v>
      </c>
      <c r="M298" s="50">
        <f t="shared" si="389"/>
        <v>10335.004728993659</v>
      </c>
      <c r="N298" s="50">
        <f t="shared" si="389"/>
        <v>10335.004728993659</v>
      </c>
      <c r="O298" s="50">
        <f t="shared" si="389"/>
        <v>10335.004728993659</v>
      </c>
      <c r="P298" s="50">
        <f t="shared" si="389"/>
        <v>10335.004728993659</v>
      </c>
      <c r="Q298" s="50">
        <f t="shared" si="389"/>
        <v>10335.004728993659</v>
      </c>
      <c r="R298" s="50">
        <f t="shared" si="389"/>
        <v>10335.004728993659</v>
      </c>
      <c r="S298" s="50">
        <f t="shared" si="389"/>
        <v>10335.004728993659</v>
      </c>
      <c r="T298" s="50">
        <f t="shared" si="389"/>
        <v>10335.004728993659</v>
      </c>
      <c r="U298" s="50">
        <f t="shared" si="389"/>
        <v>10335.004728993659</v>
      </c>
      <c r="V298" s="50">
        <f t="shared" si="389"/>
        <v>10335.004728993659</v>
      </c>
      <c r="W298" s="50">
        <f t="shared" si="389"/>
        <v>10335.004728993659</v>
      </c>
      <c r="X298" s="50">
        <f t="shared" si="389"/>
        <v>10335.004728993659</v>
      </c>
      <c r="Y298" s="50">
        <f t="shared" si="389"/>
        <v>10335.004728993659</v>
      </c>
      <c r="Z298" s="50">
        <f t="shared" si="389"/>
        <v>10335.004728993659</v>
      </c>
      <c r="AA298" s="50">
        <f t="shared" si="389"/>
        <v>10335.004728993659</v>
      </c>
      <c r="AB298" s="50">
        <f t="shared" si="389"/>
        <v>10335.004728993659</v>
      </c>
      <c r="AC298" s="50">
        <f t="shared" si="389"/>
        <v>10335.004728993659</v>
      </c>
      <c r="AD298" s="50">
        <f t="shared" si="389"/>
        <v>10335.004728993659</v>
      </c>
      <c r="AE298" s="50">
        <f t="shared" si="389"/>
        <v>10335.004728993659</v>
      </c>
      <c r="AF298" s="50">
        <f t="shared" si="389"/>
        <v>10335.004728993659</v>
      </c>
      <c r="AG298" s="50">
        <f t="shared" si="389"/>
        <v>10335.004728993659</v>
      </c>
      <c r="AH298" s="50">
        <f t="shared" si="389"/>
        <v>10335.004728993659</v>
      </c>
      <c r="AI298" s="50">
        <f t="shared" si="389"/>
        <v>10335.004728993659</v>
      </c>
      <c r="AJ298" s="50">
        <f t="shared" si="389"/>
        <v>10335.004728993659</v>
      </c>
      <c r="AK298" s="50">
        <f t="shared" si="389"/>
        <v>10335.004728993659</v>
      </c>
      <c r="AL298" s="50">
        <f t="shared" si="389"/>
        <v>10335.004728993659</v>
      </c>
      <c r="AM298" s="50">
        <f t="shared" si="389"/>
        <v>10335.004728993659</v>
      </c>
      <c r="AN298" s="50">
        <f t="shared" si="389"/>
        <v>10335.004728993659</v>
      </c>
      <c r="AO298" s="50">
        <f t="shared" si="389"/>
        <v>10335.004728993659</v>
      </c>
      <c r="AP298" s="50">
        <f t="shared" si="389"/>
        <v>10335.004728993659</v>
      </c>
      <c r="AQ298" s="50">
        <f t="shared" si="389"/>
        <v>10335.004728993659</v>
      </c>
      <c r="AR298" s="50">
        <f t="shared" si="389"/>
        <v>10335.004728993659</v>
      </c>
      <c r="AS298" s="50">
        <f t="shared" si="389"/>
        <v>10335.004728993659</v>
      </c>
      <c r="AT298" s="50">
        <f t="shared" si="389"/>
        <v>10335.004728993659</v>
      </c>
      <c r="AU298" s="50">
        <f t="shared" si="389"/>
        <v>10335.004728993659</v>
      </c>
      <c r="AV298" s="50">
        <f t="shared" si="389"/>
        <v>10335.004728993659</v>
      </c>
      <c r="AW298" s="50">
        <f t="shared" si="389"/>
        <v>10335.004728993659</v>
      </c>
      <c r="AX298" s="50">
        <f t="shared" si="389"/>
        <v>10335.004728993659</v>
      </c>
      <c r="AY298" s="50">
        <f t="shared" si="389"/>
        <v>10335.004728993659</v>
      </c>
      <c r="AZ298" s="50">
        <f t="shared" si="389"/>
        <v>10335.004728993659</v>
      </c>
      <c r="BA298" s="50">
        <f t="shared" si="389"/>
        <v>10335.004728993659</v>
      </c>
      <c r="BB298" s="50">
        <f t="shared" si="389"/>
        <v>10335.004728993659</v>
      </c>
      <c r="BC298" s="50">
        <f t="shared" si="389"/>
        <v>10335.004728993659</v>
      </c>
      <c r="BD298" s="50">
        <f t="shared" si="389"/>
        <v>10335.004728993659</v>
      </c>
      <c r="BE298" s="50">
        <f t="shared" si="389"/>
        <v>10335.004728993659</v>
      </c>
      <c r="BF298" s="50">
        <f t="shared" si="389"/>
        <v>10335.004728993659</v>
      </c>
      <c r="BG298" s="50">
        <f t="shared" si="389"/>
        <v>10335.004728993659</v>
      </c>
      <c r="BH298" s="50">
        <f t="shared" si="389"/>
        <v>10335.004728993659</v>
      </c>
      <c r="BI298" s="50">
        <f t="shared" si="389"/>
        <v>10335.004728993659</v>
      </c>
      <c r="BJ298" s="50">
        <f t="shared" si="389"/>
        <v>10335.004728993659</v>
      </c>
      <c r="BK298" s="50">
        <f t="shared" si="389"/>
        <v>10335.004728993659</v>
      </c>
      <c r="BL298" s="50">
        <f t="shared" si="389"/>
        <v>10335.004728993659</v>
      </c>
      <c r="BM298" s="50">
        <f t="shared" si="389"/>
        <v>10335.004728993659</v>
      </c>
      <c r="BN298" s="50">
        <f t="shared" si="389"/>
        <v>10335.004728993659</v>
      </c>
      <c r="BO298" s="50">
        <f t="shared" si="389"/>
        <v>10335.004728993659</v>
      </c>
      <c r="BP298" s="50">
        <f t="shared" si="389"/>
        <v>10335.004728993659</v>
      </c>
      <c r="BQ298" s="50">
        <f t="shared" si="389"/>
        <v>10335.004728993659</v>
      </c>
      <c r="BR298" s="50">
        <f t="shared" si="389"/>
        <v>10335.004728993659</v>
      </c>
      <c r="BS298" s="50">
        <f t="shared" si="389"/>
        <v>10335.004728993659</v>
      </c>
      <c r="BT298" s="50">
        <f t="shared" si="389"/>
        <v>10335.004728993659</v>
      </c>
      <c r="BU298" s="50">
        <f t="shared" si="389"/>
        <v>10335.004728993659</v>
      </c>
      <c r="BV298" s="50">
        <f t="shared" ref="BV298:CM298" si="390">(BV169+(BV169*$GE$276))</f>
        <v>10335.004728993659</v>
      </c>
      <c r="BW298" s="50">
        <f t="shared" si="390"/>
        <v>10335.004728993659</v>
      </c>
      <c r="BX298" s="50">
        <f t="shared" si="390"/>
        <v>10335.004728993659</v>
      </c>
      <c r="BY298" s="50">
        <f t="shared" si="390"/>
        <v>10335.004728993659</v>
      </c>
      <c r="BZ298" s="50">
        <f t="shared" si="390"/>
        <v>10335.004728993659</v>
      </c>
      <c r="CA298" s="50">
        <f t="shared" si="390"/>
        <v>10335.004728993659</v>
      </c>
      <c r="CB298" s="50">
        <f t="shared" si="390"/>
        <v>10335.004728993659</v>
      </c>
      <c r="CC298" s="50">
        <f t="shared" si="390"/>
        <v>10335.004728993659</v>
      </c>
      <c r="CD298" s="50">
        <f t="shared" si="390"/>
        <v>10335.004728993659</v>
      </c>
      <c r="CE298" s="50">
        <f t="shared" si="390"/>
        <v>10335.004728993659</v>
      </c>
      <c r="CF298" s="50">
        <f t="shared" si="390"/>
        <v>10335.004728993659</v>
      </c>
      <c r="CG298" s="50">
        <f t="shared" si="390"/>
        <v>10335.004728993659</v>
      </c>
      <c r="CH298" s="50">
        <f t="shared" si="390"/>
        <v>10335.004728993659</v>
      </c>
      <c r="CI298" s="50">
        <f t="shared" si="390"/>
        <v>10335.004728993659</v>
      </c>
      <c r="CJ298" s="50">
        <f t="shared" si="390"/>
        <v>10335.004728993659</v>
      </c>
      <c r="CK298" s="50">
        <f t="shared" si="390"/>
        <v>10335.004728993659</v>
      </c>
      <c r="CL298" s="50">
        <f t="shared" si="390"/>
        <v>10335.004728993659</v>
      </c>
      <c r="CM298" s="50">
        <f t="shared" si="390"/>
        <v>10335.004728993659</v>
      </c>
      <c r="CN298" s="50">
        <f t="shared" ref="CN298:EY298" si="391">ROUND((CN169+(CN169*$GE$276)),2)</f>
        <v>10335</v>
      </c>
      <c r="CO298" s="50">
        <f t="shared" si="391"/>
        <v>10335</v>
      </c>
      <c r="CP298" s="50">
        <f t="shared" si="391"/>
        <v>10335</v>
      </c>
      <c r="CQ298" s="50">
        <f t="shared" si="391"/>
        <v>10335</v>
      </c>
      <c r="CR298" s="50">
        <f t="shared" si="391"/>
        <v>10335</v>
      </c>
      <c r="CS298" s="50">
        <f t="shared" si="391"/>
        <v>10335</v>
      </c>
      <c r="CT298" s="50">
        <f t="shared" si="391"/>
        <v>10335</v>
      </c>
      <c r="CU298" s="50">
        <f t="shared" si="391"/>
        <v>10335</v>
      </c>
      <c r="CV298" s="50">
        <f t="shared" si="391"/>
        <v>10335</v>
      </c>
      <c r="CW298" s="50">
        <f t="shared" si="391"/>
        <v>10335</v>
      </c>
      <c r="CX298" s="50">
        <f t="shared" si="391"/>
        <v>10335</v>
      </c>
      <c r="CY298" s="50">
        <f t="shared" si="391"/>
        <v>10335</v>
      </c>
      <c r="CZ298" s="50">
        <f t="shared" si="391"/>
        <v>10335</v>
      </c>
      <c r="DA298" s="50">
        <f t="shared" si="391"/>
        <v>10335</v>
      </c>
      <c r="DB298" s="50">
        <f t="shared" si="391"/>
        <v>10335</v>
      </c>
      <c r="DC298" s="50">
        <f t="shared" si="391"/>
        <v>10335</v>
      </c>
      <c r="DD298" s="50">
        <f t="shared" si="391"/>
        <v>10335</v>
      </c>
      <c r="DE298" s="50">
        <f t="shared" si="391"/>
        <v>10335</v>
      </c>
      <c r="DF298" s="50">
        <f t="shared" si="391"/>
        <v>10335</v>
      </c>
      <c r="DG298" s="50">
        <f t="shared" si="391"/>
        <v>10335</v>
      </c>
      <c r="DH298" s="50">
        <f t="shared" si="391"/>
        <v>10335</v>
      </c>
      <c r="DI298" s="50">
        <f t="shared" si="391"/>
        <v>10335</v>
      </c>
      <c r="DJ298" s="50">
        <f t="shared" si="391"/>
        <v>10335</v>
      </c>
      <c r="DK298" s="50">
        <f t="shared" si="391"/>
        <v>10335</v>
      </c>
      <c r="DL298" s="50">
        <f t="shared" si="391"/>
        <v>10335</v>
      </c>
      <c r="DM298" s="50">
        <f t="shared" si="391"/>
        <v>10335</v>
      </c>
      <c r="DN298" s="50">
        <f t="shared" si="391"/>
        <v>10335</v>
      </c>
      <c r="DO298" s="50">
        <f t="shared" si="391"/>
        <v>10335</v>
      </c>
      <c r="DP298" s="50">
        <f t="shared" si="391"/>
        <v>10335</v>
      </c>
      <c r="DQ298" s="50">
        <f t="shared" si="391"/>
        <v>10335</v>
      </c>
      <c r="DR298" s="50">
        <f t="shared" si="391"/>
        <v>10335</v>
      </c>
      <c r="DS298" s="50">
        <f t="shared" si="391"/>
        <v>10335</v>
      </c>
      <c r="DT298" s="50">
        <f t="shared" si="391"/>
        <v>10335</v>
      </c>
      <c r="DU298" s="50">
        <f t="shared" si="391"/>
        <v>10335</v>
      </c>
      <c r="DV298" s="50">
        <f t="shared" si="391"/>
        <v>10335</v>
      </c>
      <c r="DW298" s="50">
        <f t="shared" si="391"/>
        <v>10335</v>
      </c>
      <c r="DX298" s="50">
        <f t="shared" si="391"/>
        <v>10335</v>
      </c>
      <c r="DY298" s="50">
        <f t="shared" si="391"/>
        <v>10335</v>
      </c>
      <c r="DZ298" s="50">
        <f t="shared" si="391"/>
        <v>10335</v>
      </c>
      <c r="EA298" s="50">
        <f t="shared" si="391"/>
        <v>10335</v>
      </c>
      <c r="EB298" s="50">
        <f t="shared" si="391"/>
        <v>10335</v>
      </c>
      <c r="EC298" s="50">
        <f t="shared" si="391"/>
        <v>10335</v>
      </c>
      <c r="ED298" s="50">
        <f t="shared" si="391"/>
        <v>10335</v>
      </c>
      <c r="EE298" s="50">
        <f t="shared" si="391"/>
        <v>10335</v>
      </c>
      <c r="EF298" s="50">
        <f t="shared" si="391"/>
        <v>10335</v>
      </c>
      <c r="EG298" s="50">
        <f t="shared" si="391"/>
        <v>10335</v>
      </c>
      <c r="EH298" s="50">
        <f t="shared" si="391"/>
        <v>10335</v>
      </c>
      <c r="EI298" s="50">
        <f t="shared" si="391"/>
        <v>10335</v>
      </c>
      <c r="EJ298" s="50">
        <f t="shared" si="391"/>
        <v>10335</v>
      </c>
      <c r="EK298" s="50">
        <f t="shared" si="391"/>
        <v>10335</v>
      </c>
      <c r="EL298" s="50">
        <f t="shared" si="391"/>
        <v>10335</v>
      </c>
      <c r="EM298" s="50">
        <f t="shared" si="391"/>
        <v>10335</v>
      </c>
      <c r="EN298" s="50">
        <f t="shared" si="391"/>
        <v>10335</v>
      </c>
      <c r="EO298" s="50">
        <f t="shared" si="391"/>
        <v>10335</v>
      </c>
      <c r="EP298" s="50">
        <f t="shared" si="391"/>
        <v>10335</v>
      </c>
      <c r="EQ298" s="50">
        <f t="shared" si="391"/>
        <v>10335</v>
      </c>
      <c r="ER298" s="50">
        <f t="shared" si="391"/>
        <v>10335</v>
      </c>
      <c r="ES298" s="50">
        <f t="shared" si="391"/>
        <v>10335</v>
      </c>
      <c r="ET298" s="50">
        <f t="shared" si="391"/>
        <v>10335</v>
      </c>
      <c r="EU298" s="50">
        <f t="shared" si="391"/>
        <v>10335</v>
      </c>
      <c r="EV298" s="50">
        <f t="shared" si="391"/>
        <v>10335</v>
      </c>
      <c r="EW298" s="50">
        <f t="shared" si="391"/>
        <v>10335</v>
      </c>
      <c r="EX298" s="50">
        <f t="shared" si="391"/>
        <v>10335</v>
      </c>
      <c r="EY298" s="50">
        <f t="shared" si="391"/>
        <v>10335</v>
      </c>
      <c r="EZ298" s="50">
        <f t="shared" ref="EZ298:FX298" si="392">ROUND((EZ169+(EZ169*$GE$276)),2)</f>
        <v>10335</v>
      </c>
      <c r="FA298" s="50">
        <f t="shared" si="392"/>
        <v>10335</v>
      </c>
      <c r="FB298" s="50">
        <f t="shared" si="392"/>
        <v>10335</v>
      </c>
      <c r="FC298" s="50">
        <f t="shared" si="392"/>
        <v>10335</v>
      </c>
      <c r="FD298" s="50">
        <f t="shared" si="392"/>
        <v>10335</v>
      </c>
      <c r="FE298" s="50">
        <f t="shared" si="392"/>
        <v>10335</v>
      </c>
      <c r="FF298" s="50">
        <f t="shared" si="392"/>
        <v>10335</v>
      </c>
      <c r="FG298" s="50">
        <f t="shared" si="392"/>
        <v>10335</v>
      </c>
      <c r="FH298" s="50">
        <f t="shared" si="392"/>
        <v>10335</v>
      </c>
      <c r="FI298" s="50">
        <f t="shared" si="392"/>
        <v>10335</v>
      </c>
      <c r="FJ298" s="50">
        <f t="shared" si="392"/>
        <v>10335</v>
      </c>
      <c r="FK298" s="50">
        <f t="shared" si="392"/>
        <v>10335</v>
      </c>
      <c r="FL298" s="50">
        <f t="shared" si="392"/>
        <v>10335</v>
      </c>
      <c r="FM298" s="50">
        <f t="shared" si="392"/>
        <v>10335</v>
      </c>
      <c r="FN298" s="50">
        <f t="shared" si="392"/>
        <v>10335</v>
      </c>
      <c r="FO298" s="50">
        <f t="shared" si="392"/>
        <v>10335</v>
      </c>
      <c r="FP298" s="50">
        <f t="shared" si="392"/>
        <v>10335</v>
      </c>
      <c r="FQ298" s="50">
        <f t="shared" si="392"/>
        <v>10335</v>
      </c>
      <c r="FR298" s="50">
        <f t="shared" si="392"/>
        <v>10335</v>
      </c>
      <c r="FS298" s="50">
        <f t="shared" si="392"/>
        <v>10335</v>
      </c>
      <c r="FT298" s="50">
        <f t="shared" si="392"/>
        <v>10335</v>
      </c>
      <c r="FU298" s="50">
        <f t="shared" si="392"/>
        <v>10335</v>
      </c>
      <c r="FV298" s="50">
        <f t="shared" si="392"/>
        <v>10335</v>
      </c>
      <c r="FW298" s="50">
        <f t="shared" si="392"/>
        <v>10335</v>
      </c>
      <c r="FX298" s="50">
        <f t="shared" si="392"/>
        <v>10335</v>
      </c>
      <c r="FY298" s="7"/>
      <c r="FZ298" s="11"/>
      <c r="GA298" s="7"/>
      <c r="GB298" s="7"/>
      <c r="GC298" s="7"/>
      <c r="GD298" s="7"/>
      <c r="GE298" s="7"/>
      <c r="GF298" s="7"/>
      <c r="GG298" s="7"/>
      <c r="GH298" s="7"/>
      <c r="GI298" s="7"/>
      <c r="GJ298" s="7"/>
      <c r="GK298" s="7"/>
      <c r="GL298" s="7"/>
      <c r="GM298" s="7"/>
    </row>
    <row r="299" spans="1:195" x14ac:dyDescent="0.35">
      <c r="A299" s="6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  <c r="DV299" s="7"/>
      <c r="DW299" s="7"/>
      <c r="DX299" s="7"/>
      <c r="DY299" s="7"/>
      <c r="DZ299" s="7"/>
      <c r="EA299" s="7"/>
      <c r="EB299" s="7"/>
      <c r="EC299" s="7"/>
      <c r="ED299" s="7"/>
      <c r="EE299" s="7"/>
      <c r="EF299" s="7"/>
      <c r="EG299" s="7"/>
      <c r="EH299" s="7"/>
      <c r="EI299" s="7"/>
      <c r="EJ299" s="7"/>
      <c r="EK299" s="7"/>
      <c r="EL299" s="7"/>
      <c r="EM299" s="7"/>
      <c r="EN299" s="7"/>
      <c r="EO299" s="7"/>
      <c r="EP299" s="7"/>
      <c r="EQ299" s="7"/>
      <c r="ER299" s="7"/>
      <c r="ES299" s="7"/>
      <c r="ET299" s="7"/>
      <c r="EU299" s="7"/>
      <c r="EV299" s="7"/>
      <c r="EW299" s="7"/>
      <c r="EX299" s="7"/>
      <c r="EY299" s="7"/>
      <c r="EZ299" s="7"/>
      <c r="FA299" s="7"/>
      <c r="FB299" s="7"/>
      <c r="FC299" s="7"/>
      <c r="FD299" s="7"/>
      <c r="FE299" s="7"/>
      <c r="FF299" s="7"/>
      <c r="FG299" s="7"/>
      <c r="FH299" s="7"/>
      <c r="FI299" s="7"/>
      <c r="FJ299" s="7"/>
      <c r="FK299" s="7"/>
      <c r="FL299" s="7"/>
      <c r="FM299" s="7"/>
      <c r="FN299" s="7"/>
      <c r="FO299" s="7"/>
      <c r="FP299" s="7"/>
      <c r="FQ299" s="7"/>
      <c r="FR299" s="7"/>
      <c r="FS299" s="7"/>
      <c r="FT299" s="7"/>
      <c r="FU299" s="7"/>
      <c r="FV299" s="7"/>
      <c r="FW299" s="7"/>
      <c r="FX299" s="7"/>
      <c r="FY299" s="7"/>
      <c r="FZ299" s="11"/>
      <c r="GA299" s="7"/>
      <c r="GB299" s="7"/>
      <c r="GC299" s="7"/>
      <c r="GD299" s="7"/>
      <c r="GE299" s="7"/>
      <c r="GF299" s="7"/>
      <c r="GG299" s="7"/>
      <c r="GH299" s="7"/>
      <c r="GI299" s="7"/>
      <c r="GJ299" s="7"/>
      <c r="GK299" s="7"/>
      <c r="GL299" s="7"/>
      <c r="GM299" s="7"/>
    </row>
    <row r="300" spans="1:195" x14ac:dyDescent="0.35">
      <c r="A300" s="6" t="s">
        <v>869</v>
      </c>
      <c r="B300" s="7" t="s">
        <v>870</v>
      </c>
      <c r="C300" s="7">
        <f>((C297*(C92+C93)+(C298*(C98+C96)))*-1)</f>
        <v>0</v>
      </c>
      <c r="D300" s="7">
        <f t="shared" ref="D300:BO300" si="393">((D297*(D92+D93)+(D298*(D98+D96)))*-1)</f>
        <v>-53152691.054289937</v>
      </c>
      <c r="E300" s="7">
        <f t="shared" si="393"/>
        <v>-9840620.1319999993</v>
      </c>
      <c r="F300" s="7">
        <f t="shared" si="393"/>
        <v>-9823769.777999999</v>
      </c>
      <c r="G300" s="7">
        <f t="shared" si="393"/>
        <v>0</v>
      </c>
      <c r="H300" s="7">
        <f t="shared" si="393"/>
        <v>0</v>
      </c>
      <c r="I300" s="7">
        <f t="shared" si="393"/>
        <v>-11529208.262</v>
      </c>
      <c r="J300" s="7">
        <f t="shared" si="393"/>
        <v>0</v>
      </c>
      <c r="K300" s="7">
        <f t="shared" si="393"/>
        <v>0</v>
      </c>
      <c r="L300" s="7">
        <f t="shared" si="393"/>
        <v>0</v>
      </c>
      <c r="M300" s="7">
        <f t="shared" si="393"/>
        <v>0</v>
      </c>
      <c r="N300" s="7">
        <f t="shared" si="393"/>
        <v>0</v>
      </c>
      <c r="O300" s="7">
        <f t="shared" si="393"/>
        <v>0</v>
      </c>
      <c r="P300" s="7">
        <f t="shared" si="393"/>
        <v>0</v>
      </c>
      <c r="Q300" s="7">
        <f t="shared" si="393"/>
        <v>-13095341.18</v>
      </c>
      <c r="R300" s="7">
        <f t="shared" si="393"/>
        <v>0</v>
      </c>
      <c r="S300" s="7">
        <f t="shared" si="393"/>
        <v>0</v>
      </c>
      <c r="T300" s="7">
        <f t="shared" si="393"/>
        <v>0</v>
      </c>
      <c r="U300" s="7">
        <f t="shared" si="393"/>
        <v>0</v>
      </c>
      <c r="V300" s="7">
        <f t="shared" si="393"/>
        <v>0</v>
      </c>
      <c r="W300" s="7">
        <f t="shared" si="393"/>
        <v>0</v>
      </c>
      <c r="X300" s="7">
        <f t="shared" si="393"/>
        <v>0</v>
      </c>
      <c r="Y300" s="7">
        <f t="shared" si="393"/>
        <v>0</v>
      </c>
      <c r="Z300" s="7">
        <f t="shared" si="393"/>
        <v>0</v>
      </c>
      <c r="AA300" s="7">
        <f t="shared" si="393"/>
        <v>0</v>
      </c>
      <c r="AB300" s="7">
        <f t="shared" si="393"/>
        <v>0</v>
      </c>
      <c r="AC300" s="7">
        <f t="shared" si="393"/>
        <v>0</v>
      </c>
      <c r="AD300" s="7">
        <f t="shared" si="393"/>
        <v>-1674420.88</v>
      </c>
      <c r="AE300" s="7">
        <f t="shared" si="393"/>
        <v>0</v>
      </c>
      <c r="AF300" s="7">
        <f t="shared" si="393"/>
        <v>0</v>
      </c>
      <c r="AG300" s="7">
        <f t="shared" si="393"/>
        <v>0</v>
      </c>
      <c r="AH300" s="7">
        <f t="shared" si="393"/>
        <v>0</v>
      </c>
      <c r="AI300" s="7">
        <f t="shared" si="393"/>
        <v>0</v>
      </c>
      <c r="AJ300" s="7">
        <f t="shared" si="393"/>
        <v>0</v>
      </c>
      <c r="AK300" s="7">
        <f t="shared" si="393"/>
        <v>0</v>
      </c>
      <c r="AL300" s="7">
        <f t="shared" si="393"/>
        <v>0</v>
      </c>
      <c r="AM300" s="7">
        <f t="shared" si="393"/>
        <v>0</v>
      </c>
      <c r="AN300" s="7">
        <f t="shared" si="393"/>
        <v>0</v>
      </c>
      <c r="AO300" s="7">
        <f t="shared" si="393"/>
        <v>0</v>
      </c>
      <c r="AP300" s="7">
        <f t="shared" si="393"/>
        <v>0</v>
      </c>
      <c r="AQ300" s="7">
        <f t="shared" si="393"/>
        <v>0</v>
      </c>
      <c r="AR300" s="7">
        <f t="shared" si="393"/>
        <v>-24119679.149999999</v>
      </c>
      <c r="AS300" s="7">
        <f t="shared" si="393"/>
        <v>-3661999.5320000001</v>
      </c>
      <c r="AT300" s="7">
        <f t="shared" si="393"/>
        <v>0</v>
      </c>
      <c r="AU300" s="7">
        <f t="shared" si="393"/>
        <v>0</v>
      </c>
      <c r="AV300" s="7">
        <f t="shared" si="393"/>
        <v>0</v>
      </c>
      <c r="AW300" s="7">
        <f t="shared" si="393"/>
        <v>0</v>
      </c>
      <c r="AX300" s="7">
        <f t="shared" si="393"/>
        <v>0</v>
      </c>
      <c r="AY300" s="7">
        <f t="shared" si="393"/>
        <v>0</v>
      </c>
      <c r="AZ300" s="7">
        <f t="shared" si="393"/>
        <v>0</v>
      </c>
      <c r="BA300" s="7">
        <f t="shared" si="393"/>
        <v>0</v>
      </c>
      <c r="BB300" s="7">
        <f t="shared" si="393"/>
        <v>0</v>
      </c>
      <c r="BC300" s="7">
        <f t="shared" si="393"/>
        <v>-43726809.390000001</v>
      </c>
      <c r="BD300" s="7">
        <f t="shared" si="393"/>
        <v>0</v>
      </c>
      <c r="BE300" s="7">
        <f t="shared" si="393"/>
        <v>0</v>
      </c>
      <c r="BF300" s="7">
        <f t="shared" si="393"/>
        <v>0</v>
      </c>
      <c r="BG300" s="7">
        <f t="shared" si="393"/>
        <v>0</v>
      </c>
      <c r="BH300" s="7">
        <f t="shared" si="393"/>
        <v>0</v>
      </c>
      <c r="BI300" s="7">
        <f t="shared" si="393"/>
        <v>0</v>
      </c>
      <c r="BJ300" s="7">
        <f t="shared" si="393"/>
        <v>0</v>
      </c>
      <c r="BK300" s="7">
        <f t="shared" si="393"/>
        <v>0</v>
      </c>
      <c r="BL300" s="7">
        <f t="shared" si="393"/>
        <v>0</v>
      </c>
      <c r="BM300" s="7">
        <f t="shared" si="393"/>
        <v>0</v>
      </c>
      <c r="BN300" s="7">
        <f t="shared" si="393"/>
        <v>0</v>
      </c>
      <c r="BO300" s="7">
        <f t="shared" si="393"/>
        <v>0</v>
      </c>
      <c r="BP300" s="7">
        <f t="shared" ref="BP300:EA300" si="394">((BP297*(BP92+BP93)+(BP298*(BP98+BP96)))*-1)</f>
        <v>0</v>
      </c>
      <c r="BQ300" s="7">
        <f t="shared" si="394"/>
        <v>-3306483.44</v>
      </c>
      <c r="BR300" s="7">
        <f t="shared" si="394"/>
        <v>0</v>
      </c>
      <c r="BS300" s="7">
        <f t="shared" si="394"/>
        <v>0</v>
      </c>
      <c r="BT300" s="7">
        <f t="shared" si="394"/>
        <v>0</v>
      </c>
      <c r="BU300" s="7">
        <f t="shared" si="394"/>
        <v>0</v>
      </c>
      <c r="BV300" s="7">
        <f t="shared" si="394"/>
        <v>0</v>
      </c>
      <c r="BW300" s="7">
        <f t="shared" si="394"/>
        <v>0</v>
      </c>
      <c r="BX300" s="7">
        <f t="shared" si="394"/>
        <v>0</v>
      </c>
      <c r="BY300" s="7">
        <f t="shared" si="394"/>
        <v>0</v>
      </c>
      <c r="BZ300" s="7">
        <f t="shared" si="394"/>
        <v>0</v>
      </c>
      <c r="CA300" s="7">
        <f t="shared" si="394"/>
        <v>0</v>
      </c>
      <c r="CB300" s="7">
        <f t="shared" si="394"/>
        <v>-9115874.0719999988</v>
      </c>
      <c r="CC300" s="7">
        <f t="shared" si="394"/>
        <v>0</v>
      </c>
      <c r="CD300" s="7">
        <f t="shared" si="394"/>
        <v>0</v>
      </c>
      <c r="CE300" s="7">
        <f t="shared" si="394"/>
        <v>0</v>
      </c>
      <c r="CF300" s="7">
        <f t="shared" si="394"/>
        <v>0</v>
      </c>
      <c r="CG300" s="7">
        <f t="shared" si="394"/>
        <v>0</v>
      </c>
      <c r="CH300" s="7">
        <f t="shared" si="394"/>
        <v>0</v>
      </c>
      <c r="CI300" s="7">
        <f t="shared" si="394"/>
        <v>0</v>
      </c>
      <c r="CJ300" s="7">
        <f t="shared" si="394"/>
        <v>0</v>
      </c>
      <c r="CK300" s="7">
        <f t="shared" si="394"/>
        <v>-6571859.4900000002</v>
      </c>
      <c r="CL300" s="7">
        <f t="shared" si="394"/>
        <v>0</v>
      </c>
      <c r="CM300" s="7">
        <f t="shared" si="394"/>
        <v>0</v>
      </c>
      <c r="CN300" s="7">
        <f t="shared" si="394"/>
        <v>-35737618.263000004</v>
      </c>
      <c r="CO300" s="7">
        <f t="shared" si="394"/>
        <v>0</v>
      </c>
      <c r="CP300" s="7">
        <f t="shared" si="394"/>
        <v>0</v>
      </c>
      <c r="CQ300" s="7">
        <f t="shared" si="394"/>
        <v>0</v>
      </c>
      <c r="CR300" s="7">
        <f t="shared" si="394"/>
        <v>0</v>
      </c>
      <c r="CS300" s="7">
        <f t="shared" si="394"/>
        <v>0</v>
      </c>
      <c r="CT300" s="7">
        <f t="shared" si="394"/>
        <v>0</v>
      </c>
      <c r="CU300" s="7">
        <f t="shared" si="394"/>
        <v>0</v>
      </c>
      <c r="CV300" s="7">
        <f t="shared" si="394"/>
        <v>0</v>
      </c>
      <c r="CW300" s="7">
        <f t="shared" si="394"/>
        <v>0</v>
      </c>
      <c r="CX300" s="7">
        <f t="shared" si="394"/>
        <v>0</v>
      </c>
      <c r="CY300" s="7">
        <f t="shared" si="394"/>
        <v>0</v>
      </c>
      <c r="CZ300" s="7">
        <f t="shared" si="394"/>
        <v>0</v>
      </c>
      <c r="DA300" s="7">
        <f t="shared" si="394"/>
        <v>0</v>
      </c>
      <c r="DB300" s="7">
        <f t="shared" si="394"/>
        <v>0</v>
      </c>
      <c r="DC300" s="7">
        <f t="shared" si="394"/>
        <v>0</v>
      </c>
      <c r="DD300" s="7">
        <f t="shared" si="394"/>
        <v>0</v>
      </c>
      <c r="DE300" s="7">
        <f t="shared" si="394"/>
        <v>0</v>
      </c>
      <c r="DF300" s="7">
        <f t="shared" si="394"/>
        <v>-13758191.460000001</v>
      </c>
      <c r="DG300" s="7">
        <f t="shared" si="394"/>
        <v>0</v>
      </c>
      <c r="DH300" s="7">
        <f t="shared" si="394"/>
        <v>0</v>
      </c>
      <c r="DI300" s="7">
        <f t="shared" si="394"/>
        <v>-602789</v>
      </c>
      <c r="DJ300" s="7">
        <f t="shared" si="394"/>
        <v>0</v>
      </c>
      <c r="DK300" s="7">
        <f t="shared" si="394"/>
        <v>0</v>
      </c>
      <c r="DL300" s="7">
        <f t="shared" si="394"/>
        <v>0</v>
      </c>
      <c r="DM300" s="7">
        <f t="shared" si="394"/>
        <v>0</v>
      </c>
      <c r="DN300" s="7">
        <f t="shared" si="394"/>
        <v>0</v>
      </c>
      <c r="DO300" s="7">
        <f t="shared" si="394"/>
        <v>0</v>
      </c>
      <c r="DP300" s="7">
        <f t="shared" si="394"/>
        <v>0</v>
      </c>
      <c r="DQ300" s="7">
        <f t="shared" si="394"/>
        <v>0</v>
      </c>
      <c r="DR300" s="7">
        <f t="shared" si="394"/>
        <v>0</v>
      </c>
      <c r="DS300" s="7">
        <f t="shared" si="394"/>
        <v>0</v>
      </c>
      <c r="DT300" s="7">
        <f t="shared" si="394"/>
        <v>0</v>
      </c>
      <c r="DU300" s="7">
        <f t="shared" si="394"/>
        <v>0</v>
      </c>
      <c r="DV300" s="7">
        <f t="shared" si="394"/>
        <v>0</v>
      </c>
      <c r="DW300" s="7">
        <f t="shared" si="394"/>
        <v>0</v>
      </c>
      <c r="DX300" s="7">
        <f t="shared" si="394"/>
        <v>0</v>
      </c>
      <c r="DY300" s="7">
        <f t="shared" si="394"/>
        <v>0</v>
      </c>
      <c r="DZ300" s="7">
        <f t="shared" si="394"/>
        <v>0</v>
      </c>
      <c r="EA300" s="7">
        <f t="shared" si="394"/>
        <v>0</v>
      </c>
      <c r="EB300" s="7">
        <f t="shared" ref="EB300:FX300" si="395">((EB297*(EB92+EB93)+(EB298*(EB98+EB96)))*-1)</f>
        <v>0</v>
      </c>
      <c r="EC300" s="7">
        <f t="shared" si="395"/>
        <v>0</v>
      </c>
      <c r="ED300" s="7">
        <f t="shared" si="395"/>
        <v>0</v>
      </c>
      <c r="EE300" s="7">
        <f t="shared" si="395"/>
        <v>0</v>
      </c>
      <c r="EF300" s="7">
        <f t="shared" si="395"/>
        <v>0</v>
      </c>
      <c r="EG300" s="7">
        <f t="shared" si="395"/>
        <v>0</v>
      </c>
      <c r="EH300" s="7">
        <f t="shared" si="395"/>
        <v>0</v>
      </c>
      <c r="EI300" s="7">
        <f t="shared" si="395"/>
        <v>0</v>
      </c>
      <c r="EJ300" s="7">
        <f t="shared" si="395"/>
        <v>0</v>
      </c>
      <c r="EK300" s="7">
        <f t="shared" si="395"/>
        <v>0</v>
      </c>
      <c r="EL300" s="7">
        <f t="shared" si="395"/>
        <v>0</v>
      </c>
      <c r="EM300" s="7">
        <f t="shared" si="395"/>
        <v>0</v>
      </c>
      <c r="EN300" s="7">
        <f t="shared" si="395"/>
        <v>0</v>
      </c>
      <c r="EO300" s="7">
        <f t="shared" si="395"/>
        <v>0</v>
      </c>
      <c r="EP300" s="7">
        <f t="shared" si="395"/>
        <v>0</v>
      </c>
      <c r="EQ300" s="7">
        <f t="shared" si="395"/>
        <v>-1446640.6399999999</v>
      </c>
      <c r="ER300" s="7">
        <f t="shared" si="395"/>
        <v>0</v>
      </c>
      <c r="ES300" s="7">
        <f t="shared" si="395"/>
        <v>0</v>
      </c>
      <c r="ET300" s="7">
        <f t="shared" si="395"/>
        <v>0</v>
      </c>
      <c r="EU300" s="7">
        <f t="shared" si="395"/>
        <v>0</v>
      </c>
      <c r="EV300" s="7">
        <f t="shared" si="395"/>
        <v>0</v>
      </c>
      <c r="EW300" s="7">
        <f t="shared" si="395"/>
        <v>0</v>
      </c>
      <c r="EX300" s="7">
        <f t="shared" si="395"/>
        <v>0</v>
      </c>
      <c r="EY300" s="7">
        <f t="shared" si="395"/>
        <v>0</v>
      </c>
      <c r="EZ300" s="7">
        <f t="shared" si="395"/>
        <v>0</v>
      </c>
      <c r="FA300" s="7">
        <f t="shared" si="395"/>
        <v>0</v>
      </c>
      <c r="FB300" s="7">
        <f t="shared" si="395"/>
        <v>0</v>
      </c>
      <c r="FC300" s="7">
        <f t="shared" si="395"/>
        <v>0</v>
      </c>
      <c r="FD300" s="7">
        <f t="shared" si="395"/>
        <v>0</v>
      </c>
      <c r="FE300" s="7">
        <f t="shared" si="395"/>
        <v>0</v>
      </c>
      <c r="FF300" s="7">
        <f t="shared" si="395"/>
        <v>0</v>
      </c>
      <c r="FG300" s="7">
        <f t="shared" si="395"/>
        <v>0</v>
      </c>
      <c r="FH300" s="7">
        <f t="shared" si="395"/>
        <v>0</v>
      </c>
      <c r="FI300" s="7">
        <f t="shared" si="395"/>
        <v>0</v>
      </c>
      <c r="FJ300" s="7">
        <f t="shared" si="395"/>
        <v>0</v>
      </c>
      <c r="FK300" s="7">
        <f t="shared" si="395"/>
        <v>0</v>
      </c>
      <c r="FL300" s="7">
        <f t="shared" si="395"/>
        <v>0</v>
      </c>
      <c r="FM300" s="7">
        <f t="shared" si="395"/>
        <v>0</v>
      </c>
      <c r="FN300" s="7">
        <f t="shared" si="395"/>
        <v>0</v>
      </c>
      <c r="FO300" s="7">
        <f t="shared" si="395"/>
        <v>0</v>
      </c>
      <c r="FP300" s="7">
        <f t="shared" si="395"/>
        <v>0</v>
      </c>
      <c r="FQ300" s="7">
        <f t="shared" si="395"/>
        <v>0</v>
      </c>
      <c r="FR300" s="7">
        <f t="shared" si="395"/>
        <v>0</v>
      </c>
      <c r="FS300" s="7">
        <f t="shared" si="395"/>
        <v>0</v>
      </c>
      <c r="FT300" s="7">
        <f t="shared" si="395"/>
        <v>0</v>
      </c>
      <c r="FU300" s="7">
        <f t="shared" si="395"/>
        <v>0</v>
      </c>
      <c r="FV300" s="7">
        <f t="shared" si="395"/>
        <v>0</v>
      </c>
      <c r="FW300" s="7">
        <f t="shared" si="395"/>
        <v>0</v>
      </c>
      <c r="FX300" s="7">
        <f t="shared" si="395"/>
        <v>0</v>
      </c>
      <c r="FY300" s="7">
        <f>SUM(C300:FX300)</f>
        <v>-241163995.72328997</v>
      </c>
      <c r="FZ300" s="7"/>
      <c r="GA300" s="7"/>
      <c r="GB300" s="7"/>
      <c r="GC300" s="7"/>
      <c r="GD300" s="7"/>
      <c r="GE300" s="7"/>
      <c r="GF300" s="7"/>
      <c r="GG300" s="7"/>
      <c r="GH300" s="7"/>
      <c r="GI300" s="7"/>
      <c r="GJ300" s="7"/>
      <c r="GK300" s="7"/>
      <c r="GL300" s="7"/>
      <c r="GM300" s="7"/>
    </row>
    <row r="301" spans="1:195" x14ac:dyDescent="0.35">
      <c r="A301" s="6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  <c r="DV301" s="7"/>
      <c r="DW301" s="7"/>
      <c r="DX301" s="7"/>
      <c r="DY301" s="7"/>
      <c r="DZ301" s="7"/>
      <c r="EA301" s="7"/>
      <c r="EB301" s="7"/>
      <c r="EC301" s="7"/>
      <c r="ED301" s="7"/>
      <c r="EE301" s="7"/>
      <c r="EF301" s="7"/>
      <c r="EG301" s="7"/>
      <c r="EH301" s="7"/>
      <c r="EI301" s="7"/>
      <c r="EJ301" s="7"/>
      <c r="EK301" s="7"/>
      <c r="EL301" s="7"/>
      <c r="EM301" s="7"/>
      <c r="EN301" s="7"/>
      <c r="EO301" s="7"/>
      <c r="EP301" s="7"/>
      <c r="EQ301" s="7"/>
      <c r="ER301" s="7"/>
      <c r="ES301" s="7"/>
      <c r="ET301" s="7"/>
      <c r="EU301" s="7"/>
      <c r="EV301" s="7"/>
      <c r="EW301" s="7"/>
      <c r="EX301" s="7"/>
      <c r="EY301" s="7"/>
      <c r="EZ301" s="7"/>
      <c r="FA301" s="7"/>
      <c r="FB301" s="7"/>
      <c r="FC301" s="7"/>
      <c r="FD301" s="7"/>
      <c r="FE301" s="7"/>
      <c r="FF301" s="7"/>
      <c r="FG301" s="7"/>
      <c r="FH301" s="7"/>
      <c r="FI301" s="7"/>
      <c r="FJ301" s="7"/>
      <c r="FK301" s="7"/>
      <c r="FL301" s="7"/>
      <c r="FM301" s="7"/>
      <c r="FN301" s="7"/>
      <c r="FO301" s="7"/>
      <c r="FP301" s="7"/>
      <c r="FQ301" s="7"/>
      <c r="FR301" s="7"/>
      <c r="FS301" s="7"/>
      <c r="FT301" s="7"/>
      <c r="FU301" s="7"/>
      <c r="FV301" s="7"/>
      <c r="FW301" s="7"/>
      <c r="FX301" s="7"/>
      <c r="FY301" s="7"/>
      <c r="FZ301" s="7"/>
      <c r="GA301" s="7"/>
      <c r="GB301" s="7"/>
      <c r="GC301" s="7"/>
      <c r="GD301" s="7"/>
      <c r="GE301" s="7"/>
      <c r="GF301" s="7"/>
      <c r="GG301" s="7"/>
      <c r="GH301" s="7"/>
      <c r="GI301" s="7"/>
      <c r="GJ301" s="7"/>
      <c r="GK301" s="7"/>
      <c r="GL301" s="7"/>
      <c r="GM301" s="7"/>
    </row>
    <row r="302" spans="1:195" x14ac:dyDescent="0.35">
      <c r="A302" s="6" t="s">
        <v>871</v>
      </c>
      <c r="B302" s="7" t="s">
        <v>872</v>
      </c>
      <c r="C302" s="7">
        <f t="shared" ref="C302:BN302" si="396">C288+C300</f>
        <v>78224503.629999995</v>
      </c>
      <c r="D302" s="7">
        <f t="shared" si="396"/>
        <v>388317830.52571005</v>
      </c>
      <c r="E302" s="7">
        <f t="shared" si="396"/>
        <v>62916490.577999994</v>
      </c>
      <c r="F302" s="7">
        <f t="shared" si="396"/>
        <v>253090618.98199999</v>
      </c>
      <c r="G302" s="7">
        <f t="shared" si="396"/>
        <v>17994612.98</v>
      </c>
      <c r="H302" s="7">
        <f t="shared" si="396"/>
        <v>13083631.59</v>
      </c>
      <c r="I302" s="7">
        <f t="shared" si="396"/>
        <v>87518398.678000003</v>
      </c>
      <c r="J302" s="7">
        <f t="shared" si="396"/>
        <v>23646688.870000001</v>
      </c>
      <c r="K302" s="7">
        <f t="shared" si="396"/>
        <v>4249030.7699999996</v>
      </c>
      <c r="L302" s="7">
        <f t="shared" si="396"/>
        <v>26177048.280000001</v>
      </c>
      <c r="M302" s="7">
        <f t="shared" si="396"/>
        <v>13487551.43</v>
      </c>
      <c r="N302" s="7">
        <f t="shared" si="396"/>
        <v>580935484.51999998</v>
      </c>
      <c r="O302" s="7">
        <f t="shared" si="396"/>
        <v>143477593.81999999</v>
      </c>
      <c r="P302" s="7">
        <f t="shared" si="396"/>
        <v>5323465.26</v>
      </c>
      <c r="Q302" s="7">
        <f t="shared" si="396"/>
        <v>454774698.12</v>
      </c>
      <c r="R302" s="7">
        <f t="shared" si="396"/>
        <v>66886792.979999997</v>
      </c>
      <c r="S302" s="7">
        <f t="shared" si="396"/>
        <v>18639281.030000001</v>
      </c>
      <c r="T302" s="7">
        <f t="shared" si="396"/>
        <v>3180571.47</v>
      </c>
      <c r="U302" s="7">
        <f t="shared" si="396"/>
        <v>1210359.06</v>
      </c>
      <c r="V302" s="7">
        <f t="shared" si="396"/>
        <v>4111253.61</v>
      </c>
      <c r="W302" s="7">
        <f t="shared" si="396"/>
        <v>3589031.04</v>
      </c>
      <c r="X302" s="7">
        <f t="shared" si="396"/>
        <v>1119109.24</v>
      </c>
      <c r="Y302" s="7">
        <f t="shared" si="396"/>
        <v>11051532.24</v>
      </c>
      <c r="Z302" s="7">
        <f t="shared" si="396"/>
        <v>3704039.66</v>
      </c>
      <c r="AA302" s="7">
        <f t="shared" si="396"/>
        <v>343861569.27999997</v>
      </c>
      <c r="AB302" s="7">
        <f t="shared" si="396"/>
        <v>307259743.58999997</v>
      </c>
      <c r="AC302" s="7">
        <f t="shared" si="396"/>
        <v>10840917.699999999</v>
      </c>
      <c r="AD302" s="7">
        <f t="shared" si="396"/>
        <v>13976911.390000001</v>
      </c>
      <c r="AE302" s="7">
        <f t="shared" si="396"/>
        <v>2002521.44</v>
      </c>
      <c r="AF302" s="7">
        <f t="shared" si="396"/>
        <v>3317701.57</v>
      </c>
      <c r="AG302" s="7">
        <f t="shared" si="396"/>
        <v>7675370.4800000004</v>
      </c>
      <c r="AH302" s="7">
        <f t="shared" si="396"/>
        <v>11215024.539999999</v>
      </c>
      <c r="AI302" s="7">
        <f t="shared" si="396"/>
        <v>5315984.83</v>
      </c>
      <c r="AJ302" s="7">
        <f t="shared" si="396"/>
        <v>3321162.94</v>
      </c>
      <c r="AK302" s="7">
        <f t="shared" si="396"/>
        <v>3337264.26</v>
      </c>
      <c r="AL302" s="7">
        <f t="shared" si="396"/>
        <v>4398791.17</v>
      </c>
      <c r="AM302" s="7">
        <f t="shared" si="396"/>
        <v>5147904.09</v>
      </c>
      <c r="AN302" s="7">
        <f t="shared" si="396"/>
        <v>4702440.05</v>
      </c>
      <c r="AO302" s="7">
        <f t="shared" si="396"/>
        <v>48410200.450000003</v>
      </c>
      <c r="AP302" s="7">
        <f t="shared" si="396"/>
        <v>983855382.49000001</v>
      </c>
      <c r="AQ302" s="7">
        <f t="shared" si="396"/>
        <v>4139800.83</v>
      </c>
      <c r="AR302" s="7">
        <f t="shared" si="396"/>
        <v>664149198.34000003</v>
      </c>
      <c r="AS302" s="7">
        <f t="shared" si="396"/>
        <v>75084065.037999988</v>
      </c>
      <c r="AT302" s="7">
        <f t="shared" si="396"/>
        <v>29527491.399999999</v>
      </c>
      <c r="AU302" s="7">
        <f t="shared" si="396"/>
        <v>4796748.93</v>
      </c>
      <c r="AV302" s="7">
        <f t="shared" si="396"/>
        <v>4855763.05</v>
      </c>
      <c r="AW302" s="7">
        <f t="shared" si="396"/>
        <v>4296219.3600000003</v>
      </c>
      <c r="AX302" s="7">
        <f t="shared" si="396"/>
        <v>1597596.48</v>
      </c>
      <c r="AY302" s="7">
        <f t="shared" si="396"/>
        <v>5861442</v>
      </c>
      <c r="AZ302" s="7">
        <f t="shared" si="396"/>
        <v>142156367.77000001</v>
      </c>
      <c r="BA302" s="7">
        <f t="shared" si="396"/>
        <v>99159671.230000004</v>
      </c>
      <c r="BB302" s="7">
        <f t="shared" si="396"/>
        <v>82441914.719999999</v>
      </c>
      <c r="BC302" s="7">
        <f t="shared" si="396"/>
        <v>246550941.15000004</v>
      </c>
      <c r="BD302" s="7">
        <f t="shared" si="396"/>
        <v>39213112</v>
      </c>
      <c r="BE302" s="7">
        <f t="shared" si="396"/>
        <v>14653499.359999999</v>
      </c>
      <c r="BF302" s="7">
        <f t="shared" si="396"/>
        <v>276247640.07999998</v>
      </c>
      <c r="BG302" s="7">
        <f t="shared" si="396"/>
        <v>11148030.289999999</v>
      </c>
      <c r="BH302" s="7">
        <f t="shared" si="396"/>
        <v>7392168.54</v>
      </c>
      <c r="BI302" s="7">
        <f t="shared" si="396"/>
        <v>4413156.0999999996</v>
      </c>
      <c r="BJ302" s="7">
        <f t="shared" si="396"/>
        <v>67989456.120000005</v>
      </c>
      <c r="BK302" s="7">
        <f t="shared" si="396"/>
        <v>337261596.94</v>
      </c>
      <c r="BL302" s="7">
        <f t="shared" si="396"/>
        <v>2137957.75</v>
      </c>
      <c r="BM302" s="7">
        <f t="shared" si="396"/>
        <v>5738052.3499999996</v>
      </c>
      <c r="BN302" s="7">
        <f t="shared" si="396"/>
        <v>34810530.009999998</v>
      </c>
      <c r="BO302" s="7">
        <f t="shared" ref="BO302:DZ302" si="397">BO288+BO300</f>
        <v>14500008.41</v>
      </c>
      <c r="BP302" s="7">
        <f t="shared" si="397"/>
        <v>3324608.32</v>
      </c>
      <c r="BQ302" s="7">
        <f t="shared" si="397"/>
        <v>68322728.469999999</v>
      </c>
      <c r="BR302" s="7">
        <f t="shared" si="397"/>
        <v>49101998.600000001</v>
      </c>
      <c r="BS302" s="7">
        <f t="shared" si="397"/>
        <v>13920377.970000001</v>
      </c>
      <c r="BT302" s="7">
        <f t="shared" si="397"/>
        <v>5587631.6900000004</v>
      </c>
      <c r="BU302" s="7">
        <f t="shared" si="397"/>
        <v>5849818.0499999998</v>
      </c>
      <c r="BV302" s="7">
        <f t="shared" si="397"/>
        <v>14122440.060000001</v>
      </c>
      <c r="BW302" s="7">
        <f t="shared" si="397"/>
        <v>22501707.109999999</v>
      </c>
      <c r="BX302" s="7">
        <f t="shared" si="397"/>
        <v>1693810.78</v>
      </c>
      <c r="BY302" s="7">
        <f t="shared" si="397"/>
        <v>5681028.0700000003</v>
      </c>
      <c r="BZ302" s="7">
        <f t="shared" si="397"/>
        <v>3570222.23</v>
      </c>
      <c r="CA302" s="7">
        <f t="shared" si="397"/>
        <v>3055462.16</v>
      </c>
      <c r="CB302" s="7">
        <f t="shared" si="397"/>
        <v>816772803.08799994</v>
      </c>
      <c r="CC302" s="7">
        <f t="shared" si="397"/>
        <v>3403040.55</v>
      </c>
      <c r="CD302" s="7">
        <f t="shared" si="397"/>
        <v>3375014.13</v>
      </c>
      <c r="CE302" s="7">
        <f t="shared" si="397"/>
        <v>2931667.9</v>
      </c>
      <c r="CF302" s="7">
        <f t="shared" si="397"/>
        <v>2237551.13</v>
      </c>
      <c r="CG302" s="7">
        <f t="shared" si="397"/>
        <v>3560352.66</v>
      </c>
      <c r="CH302" s="7">
        <f t="shared" si="397"/>
        <v>2210973.67</v>
      </c>
      <c r="CI302" s="7">
        <f t="shared" si="397"/>
        <v>8266047.3399999999</v>
      </c>
      <c r="CJ302" s="7">
        <f t="shared" si="397"/>
        <v>10924683.199999999</v>
      </c>
      <c r="CK302" s="7">
        <f t="shared" si="397"/>
        <v>56912382.299999997</v>
      </c>
      <c r="CL302" s="7">
        <f t="shared" si="397"/>
        <v>15214039.17</v>
      </c>
      <c r="CM302" s="7">
        <f t="shared" si="397"/>
        <v>9371670.8399999999</v>
      </c>
      <c r="CN302" s="7">
        <f t="shared" si="397"/>
        <v>315329952.85699999</v>
      </c>
      <c r="CO302" s="7">
        <f t="shared" si="397"/>
        <v>156823040.44</v>
      </c>
      <c r="CP302" s="7">
        <f t="shared" si="397"/>
        <v>11896320.029999999</v>
      </c>
      <c r="CQ302" s="7">
        <f t="shared" si="397"/>
        <v>9965645.2300000004</v>
      </c>
      <c r="CR302" s="7">
        <f t="shared" si="397"/>
        <v>3946928.05</v>
      </c>
      <c r="CS302" s="7">
        <f t="shared" si="397"/>
        <v>4452342.58</v>
      </c>
      <c r="CT302" s="7">
        <f t="shared" si="397"/>
        <v>2241807.96</v>
      </c>
      <c r="CU302" s="7">
        <f t="shared" si="397"/>
        <v>4497037.74</v>
      </c>
      <c r="CV302" s="7">
        <f t="shared" si="397"/>
        <v>1048275.01</v>
      </c>
      <c r="CW302" s="7">
        <f t="shared" si="397"/>
        <v>3684630.47</v>
      </c>
      <c r="CX302" s="7">
        <f t="shared" si="397"/>
        <v>5814040.9699999997</v>
      </c>
      <c r="CY302" s="7">
        <f t="shared" si="397"/>
        <v>1139684.8999999999</v>
      </c>
      <c r="CZ302" s="7">
        <f t="shared" si="397"/>
        <v>20729617.379999999</v>
      </c>
      <c r="DA302" s="7">
        <f t="shared" si="397"/>
        <v>3512368.75</v>
      </c>
      <c r="DB302" s="7">
        <f t="shared" si="397"/>
        <v>4688925.26</v>
      </c>
      <c r="DC302" s="7">
        <f t="shared" si="397"/>
        <v>3362885.21</v>
      </c>
      <c r="DD302" s="7">
        <f t="shared" si="397"/>
        <v>3169526.74</v>
      </c>
      <c r="DE302" s="7">
        <f t="shared" si="397"/>
        <v>4477913.34</v>
      </c>
      <c r="DF302" s="7">
        <f t="shared" si="397"/>
        <v>213482246.17999998</v>
      </c>
      <c r="DG302" s="7">
        <f t="shared" si="397"/>
        <v>2323573.89</v>
      </c>
      <c r="DH302" s="7">
        <f t="shared" si="397"/>
        <v>20556024.73</v>
      </c>
      <c r="DI302" s="7">
        <f t="shared" si="397"/>
        <v>26647179.359999999</v>
      </c>
      <c r="DJ302" s="7">
        <f t="shared" si="397"/>
        <v>7842824.6299999999</v>
      </c>
      <c r="DK302" s="7">
        <f t="shared" si="397"/>
        <v>6292506.5700000003</v>
      </c>
      <c r="DL302" s="7">
        <f t="shared" si="397"/>
        <v>65067754.960000001</v>
      </c>
      <c r="DM302" s="7">
        <f t="shared" si="397"/>
        <v>4216866.99</v>
      </c>
      <c r="DN302" s="7">
        <f t="shared" si="397"/>
        <v>15808341.449999999</v>
      </c>
      <c r="DO302" s="7">
        <f t="shared" si="397"/>
        <v>37186771.049999997</v>
      </c>
      <c r="DP302" s="7">
        <f t="shared" si="397"/>
        <v>3720871.08</v>
      </c>
      <c r="DQ302" s="7">
        <f t="shared" si="397"/>
        <v>9902761.9199999999</v>
      </c>
      <c r="DR302" s="7">
        <f t="shared" si="397"/>
        <v>16016902.73</v>
      </c>
      <c r="DS302" s="7">
        <f t="shared" si="397"/>
        <v>8186166.7999999998</v>
      </c>
      <c r="DT302" s="7">
        <f t="shared" si="397"/>
        <v>3505217.69</v>
      </c>
      <c r="DU302" s="7">
        <f t="shared" si="397"/>
        <v>5081016.83</v>
      </c>
      <c r="DV302" s="7">
        <f t="shared" si="397"/>
        <v>3777749.31</v>
      </c>
      <c r="DW302" s="7">
        <f t="shared" si="397"/>
        <v>4603172.4800000004</v>
      </c>
      <c r="DX302" s="7">
        <f t="shared" si="397"/>
        <v>3566804.21</v>
      </c>
      <c r="DY302" s="7">
        <f t="shared" si="397"/>
        <v>4938118.93</v>
      </c>
      <c r="DZ302" s="7">
        <f t="shared" si="397"/>
        <v>9005197.3300000001</v>
      </c>
      <c r="EA302" s="7">
        <f t="shared" ref="EA302:FX302" si="398">EA288+EA300</f>
        <v>6846652.5</v>
      </c>
      <c r="EB302" s="7">
        <f t="shared" si="398"/>
        <v>7069160.1299999999</v>
      </c>
      <c r="EC302" s="7">
        <f t="shared" si="398"/>
        <v>4198394.21</v>
      </c>
      <c r="ED302" s="7">
        <f t="shared" si="398"/>
        <v>22844077.91</v>
      </c>
      <c r="EE302" s="7">
        <f t="shared" si="398"/>
        <v>3488701.8</v>
      </c>
      <c r="EF302" s="7">
        <f t="shared" si="398"/>
        <v>16391976.949999999</v>
      </c>
      <c r="EG302" s="7">
        <f t="shared" si="398"/>
        <v>3933008.74</v>
      </c>
      <c r="EH302" s="7">
        <f t="shared" si="398"/>
        <v>3939833.04</v>
      </c>
      <c r="EI302" s="7">
        <f t="shared" si="398"/>
        <v>164489851.91</v>
      </c>
      <c r="EJ302" s="7">
        <f t="shared" si="398"/>
        <v>110802205.59999999</v>
      </c>
      <c r="EK302" s="7">
        <f t="shared" si="398"/>
        <v>8030814.5199999996</v>
      </c>
      <c r="EL302" s="7">
        <f t="shared" si="398"/>
        <v>5749905.0700000003</v>
      </c>
      <c r="EM302" s="7">
        <f t="shared" si="398"/>
        <v>5249492.1399999997</v>
      </c>
      <c r="EN302" s="7">
        <f t="shared" si="398"/>
        <v>11489817.02</v>
      </c>
      <c r="EO302" s="7">
        <f t="shared" si="398"/>
        <v>4572900.6500000004</v>
      </c>
      <c r="EP302" s="7">
        <f t="shared" si="398"/>
        <v>5800985.3899999997</v>
      </c>
      <c r="EQ302" s="7">
        <f t="shared" si="398"/>
        <v>28603926.829999998</v>
      </c>
      <c r="ER302" s="7">
        <f t="shared" si="398"/>
        <v>4932698.54</v>
      </c>
      <c r="ES302" s="7">
        <f t="shared" si="398"/>
        <v>3408977.85</v>
      </c>
      <c r="ET302" s="7">
        <f t="shared" si="398"/>
        <v>3995070.51</v>
      </c>
      <c r="EU302" s="7">
        <f t="shared" si="398"/>
        <v>7480736.6699999999</v>
      </c>
      <c r="EV302" s="7">
        <f t="shared" si="398"/>
        <v>1830260.88</v>
      </c>
      <c r="EW302" s="7">
        <f t="shared" si="398"/>
        <v>12809338.689999999</v>
      </c>
      <c r="EX302" s="7">
        <f t="shared" si="398"/>
        <v>3523072.51</v>
      </c>
      <c r="EY302" s="7">
        <f t="shared" si="398"/>
        <v>8631182.8699999992</v>
      </c>
      <c r="EZ302" s="7">
        <f t="shared" si="398"/>
        <v>2651725.0699999998</v>
      </c>
      <c r="FA302" s="7">
        <f t="shared" si="398"/>
        <v>41444895.049999997</v>
      </c>
      <c r="FB302" s="7">
        <f t="shared" si="398"/>
        <v>4592658.74</v>
      </c>
      <c r="FC302" s="7">
        <f t="shared" si="398"/>
        <v>21734500.02</v>
      </c>
      <c r="FD302" s="7">
        <f t="shared" si="398"/>
        <v>5481644.5599999996</v>
      </c>
      <c r="FE302" s="7">
        <f t="shared" si="398"/>
        <v>1903245.54</v>
      </c>
      <c r="FF302" s="7">
        <f t="shared" si="398"/>
        <v>3639006.87</v>
      </c>
      <c r="FG302" s="7">
        <f t="shared" si="398"/>
        <v>2691667.9</v>
      </c>
      <c r="FH302" s="7">
        <f t="shared" si="398"/>
        <v>1587641.15</v>
      </c>
      <c r="FI302" s="7">
        <f t="shared" si="398"/>
        <v>19763981.190000001</v>
      </c>
      <c r="FJ302" s="7">
        <f t="shared" si="398"/>
        <v>22092773.859999999</v>
      </c>
      <c r="FK302" s="7">
        <f t="shared" si="398"/>
        <v>28740069.890000001</v>
      </c>
      <c r="FL302" s="7">
        <f t="shared" si="398"/>
        <v>89478989.599999994</v>
      </c>
      <c r="FM302" s="7">
        <f t="shared" si="398"/>
        <v>41921000.399999999</v>
      </c>
      <c r="FN302" s="7">
        <f t="shared" si="398"/>
        <v>254024736.38</v>
      </c>
      <c r="FO302" s="7">
        <f t="shared" si="398"/>
        <v>12720261.67</v>
      </c>
      <c r="FP302" s="7">
        <f t="shared" si="398"/>
        <v>26018394.789999999</v>
      </c>
      <c r="FQ302" s="7">
        <f t="shared" si="398"/>
        <v>11467258.84</v>
      </c>
      <c r="FR302" s="7">
        <f t="shared" si="398"/>
        <v>3284089.51</v>
      </c>
      <c r="FS302" s="7">
        <f t="shared" si="398"/>
        <v>3357705.04</v>
      </c>
      <c r="FT302" s="7">
        <f t="shared" si="398"/>
        <v>1430952.34</v>
      </c>
      <c r="FU302" s="7">
        <f t="shared" si="398"/>
        <v>10413261.060000001</v>
      </c>
      <c r="FV302" s="7">
        <f t="shared" si="398"/>
        <v>9533446.9100000001</v>
      </c>
      <c r="FW302" s="7">
        <f t="shared" si="398"/>
        <v>3207351.27</v>
      </c>
      <c r="FX302" s="7">
        <f t="shared" si="398"/>
        <v>1406941.06</v>
      </c>
      <c r="FY302" s="7">
        <f>-(FY288+FY300)</f>
        <v>241163995.72328997</v>
      </c>
      <c r="FZ302" s="7">
        <f>SUM(C302:FY302)</f>
        <v>9695757245.7700005</v>
      </c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</row>
    <row r="303" spans="1:195" x14ac:dyDescent="0.35">
      <c r="A303" s="6" t="s">
        <v>873</v>
      </c>
      <c r="B303" s="7" t="s">
        <v>874</v>
      </c>
      <c r="C303" s="7">
        <f t="shared" ref="C303:BN304" si="399">C289</f>
        <v>35253798.540554166</v>
      </c>
      <c r="D303" s="7">
        <f t="shared" si="399"/>
        <v>128229657.98821996</v>
      </c>
      <c r="E303" s="7">
        <f t="shared" si="399"/>
        <v>35963805.524029709</v>
      </c>
      <c r="F303" s="7">
        <f t="shared" si="399"/>
        <v>91861217.670198485</v>
      </c>
      <c r="G303" s="7">
        <f t="shared" si="399"/>
        <v>14041905.375152614</v>
      </c>
      <c r="H303" s="7">
        <f t="shared" si="399"/>
        <v>4010866.7744518542</v>
      </c>
      <c r="I303" s="7">
        <f t="shared" si="399"/>
        <v>33618950.421450086</v>
      </c>
      <c r="J303" s="7">
        <f t="shared" si="399"/>
        <v>5258155.7746904334</v>
      </c>
      <c r="K303" s="7">
        <f t="shared" si="399"/>
        <v>1373420.2249569031</v>
      </c>
      <c r="L303" s="7">
        <f t="shared" si="399"/>
        <v>23803341.999421168</v>
      </c>
      <c r="M303" s="7">
        <f t="shared" si="399"/>
        <v>8872055.0667070299</v>
      </c>
      <c r="N303" s="7">
        <f t="shared" si="399"/>
        <v>183177269.96864021</v>
      </c>
      <c r="O303" s="7">
        <f t="shared" si="399"/>
        <v>74099086.926608339</v>
      </c>
      <c r="P303" s="7">
        <f t="shared" si="399"/>
        <v>1557973.5128213479</v>
      </c>
      <c r="Q303" s="7">
        <f t="shared" si="399"/>
        <v>159254145.28772166</v>
      </c>
      <c r="R303" s="7">
        <f t="shared" si="399"/>
        <v>2046066.1098450595</v>
      </c>
      <c r="S303" s="7">
        <f t="shared" si="399"/>
        <v>16119708.626638984</v>
      </c>
      <c r="T303" s="7">
        <f t="shared" si="399"/>
        <v>648188.49994890962</v>
      </c>
      <c r="U303" s="7">
        <f t="shared" si="399"/>
        <v>737004.56624226843</v>
      </c>
      <c r="V303" s="7">
        <f t="shared" si="399"/>
        <v>1057600.3818665161</v>
      </c>
      <c r="W303" s="7">
        <f t="shared" si="399"/>
        <v>188028.74100294587</v>
      </c>
      <c r="X303" s="7">
        <f t="shared" si="399"/>
        <v>288177.32620773971</v>
      </c>
      <c r="Y303" s="7">
        <f t="shared" si="399"/>
        <v>1906066.8602718078</v>
      </c>
      <c r="Z303" s="7">
        <f t="shared" si="399"/>
        <v>639125.62254097313</v>
      </c>
      <c r="AA303" s="7">
        <f t="shared" si="399"/>
        <v>181808711.27667764</v>
      </c>
      <c r="AB303" s="7">
        <f t="shared" si="399"/>
        <v>282104893.29125261</v>
      </c>
      <c r="AC303" s="7">
        <f t="shared" si="399"/>
        <v>9287753.8735153116</v>
      </c>
      <c r="AD303" s="7">
        <f t="shared" si="399"/>
        <v>9616354.1312326975</v>
      </c>
      <c r="AE303" s="7">
        <f t="shared" si="399"/>
        <v>606536.67515341402</v>
      </c>
      <c r="AF303" s="7">
        <f t="shared" si="399"/>
        <v>1035004.2861338131</v>
      </c>
      <c r="AG303" s="7">
        <f t="shared" si="399"/>
        <v>4573381.573305794</v>
      </c>
      <c r="AH303" s="7">
        <f t="shared" si="399"/>
        <v>1001138.0726092531</v>
      </c>
      <c r="AI303" s="7">
        <f t="shared" si="399"/>
        <v>329720.2781396659</v>
      </c>
      <c r="AJ303" s="7">
        <f t="shared" si="399"/>
        <v>954901.13381936064</v>
      </c>
      <c r="AK303" s="7">
        <f t="shared" si="399"/>
        <v>1451019.7727747855</v>
      </c>
      <c r="AL303" s="7">
        <f t="shared" si="399"/>
        <v>2627354.7674582163</v>
      </c>
      <c r="AM303" s="7">
        <f t="shared" si="399"/>
        <v>1345938.8400217153</v>
      </c>
      <c r="AN303" s="7">
        <f t="shared" si="399"/>
        <v>4300507.9399999995</v>
      </c>
      <c r="AO303" s="7">
        <f t="shared" si="399"/>
        <v>15857741.499898082</v>
      </c>
      <c r="AP303" s="7">
        <f t="shared" si="399"/>
        <v>743135171.56106412</v>
      </c>
      <c r="AQ303" s="7">
        <f t="shared" si="399"/>
        <v>1809897.3026800284</v>
      </c>
      <c r="AR303" s="7">
        <f t="shared" si="399"/>
        <v>310272053.46982086</v>
      </c>
      <c r="AS303" s="7">
        <f t="shared" si="399"/>
        <v>60204882.073984198</v>
      </c>
      <c r="AT303" s="7">
        <f t="shared" si="399"/>
        <v>11539371.05343595</v>
      </c>
      <c r="AU303" s="7">
        <f t="shared" si="399"/>
        <v>1757715.501162977</v>
      </c>
      <c r="AV303" s="7">
        <f t="shared" si="399"/>
        <v>1296312.824599874</v>
      </c>
      <c r="AW303" s="7">
        <f t="shared" si="399"/>
        <v>1014386.1303660375</v>
      </c>
      <c r="AX303" s="7">
        <f t="shared" si="399"/>
        <v>659140.29288256809</v>
      </c>
      <c r="AY303" s="7">
        <f t="shared" si="399"/>
        <v>1714714.2618439649</v>
      </c>
      <c r="AZ303" s="7">
        <f t="shared" si="399"/>
        <v>17601034.543541301</v>
      </c>
      <c r="BA303" s="7">
        <f t="shared" si="399"/>
        <v>25681103.034686949</v>
      </c>
      <c r="BB303" s="7">
        <f t="shared" si="399"/>
        <v>6672323.0615810156</v>
      </c>
      <c r="BC303" s="7">
        <f t="shared" si="399"/>
        <v>97184625.461721823</v>
      </c>
      <c r="BD303" s="7">
        <f t="shared" si="399"/>
        <v>16439229.770821597</v>
      </c>
      <c r="BE303" s="7">
        <f t="shared" si="399"/>
        <v>5646226.173322483</v>
      </c>
      <c r="BF303" s="7">
        <f t="shared" si="399"/>
        <v>84136602.481668785</v>
      </c>
      <c r="BG303" s="7">
        <f t="shared" si="399"/>
        <v>1851147.8606126299</v>
      </c>
      <c r="BH303" s="7">
        <f t="shared" si="399"/>
        <v>2176949.1489782399</v>
      </c>
      <c r="BI303" s="7">
        <f t="shared" si="399"/>
        <v>716296.58517669805</v>
      </c>
      <c r="BJ303" s="7">
        <f t="shared" si="399"/>
        <v>28038761.339993056</v>
      </c>
      <c r="BK303" s="7">
        <f t="shared" si="399"/>
        <v>54766145.283444978</v>
      </c>
      <c r="BL303" s="7">
        <f t="shared" si="399"/>
        <v>225587.77077551596</v>
      </c>
      <c r="BM303" s="7">
        <f t="shared" si="399"/>
        <v>1126510.536941048</v>
      </c>
      <c r="BN303" s="7">
        <f t="shared" si="399"/>
        <v>10610202.88422305</v>
      </c>
      <c r="BO303" s="7">
        <f t="shared" ref="BO303:DZ304" si="400">BO289</f>
        <v>4089518.9878254728</v>
      </c>
      <c r="BP303" s="7">
        <f t="shared" si="400"/>
        <v>2664472.6173484898</v>
      </c>
      <c r="BQ303" s="7">
        <f t="shared" si="400"/>
        <v>51671092.897542462</v>
      </c>
      <c r="BR303" s="7">
        <f t="shared" si="400"/>
        <v>10311880.054110514</v>
      </c>
      <c r="BS303" s="7">
        <f t="shared" si="400"/>
        <v>4084254.1730383243</v>
      </c>
      <c r="BT303" s="7">
        <f t="shared" si="400"/>
        <v>3279943.3391271606</v>
      </c>
      <c r="BU303" s="7">
        <f t="shared" si="400"/>
        <v>2443960.3146244111</v>
      </c>
      <c r="BV303" s="7">
        <f t="shared" si="400"/>
        <v>13328556.682017479</v>
      </c>
      <c r="BW303" s="7">
        <f t="shared" si="400"/>
        <v>18638420.922287412</v>
      </c>
      <c r="BX303" s="7">
        <f t="shared" si="400"/>
        <v>1239671.0647408476</v>
      </c>
      <c r="BY303" s="7">
        <f t="shared" si="400"/>
        <v>3830510.7910474292</v>
      </c>
      <c r="BZ303" s="7">
        <f t="shared" si="400"/>
        <v>1205979.2542702756</v>
      </c>
      <c r="CA303" s="7">
        <f t="shared" si="400"/>
        <v>2421868.8191735288</v>
      </c>
      <c r="CB303" s="7">
        <f t="shared" si="400"/>
        <v>407484574.95720559</v>
      </c>
      <c r="CC303" s="7">
        <f t="shared" si="400"/>
        <v>572756.62930633</v>
      </c>
      <c r="CD303" s="7">
        <f t="shared" si="400"/>
        <v>465740.53092221858</v>
      </c>
      <c r="CE303" s="7">
        <f t="shared" si="400"/>
        <v>1223320.7120838149</v>
      </c>
      <c r="CF303" s="7">
        <f t="shared" si="400"/>
        <v>783104.09616008739</v>
      </c>
      <c r="CG303" s="7">
        <f t="shared" si="400"/>
        <v>713468.02064942487</v>
      </c>
      <c r="CH303" s="7">
        <f t="shared" si="400"/>
        <v>500629.23427780427</v>
      </c>
      <c r="CI303" s="7">
        <f t="shared" si="400"/>
        <v>3457298.6269873558</v>
      </c>
      <c r="CJ303" s="7">
        <f t="shared" si="400"/>
        <v>10619965.879999999</v>
      </c>
      <c r="CK303" s="7">
        <f t="shared" si="400"/>
        <v>18289999.383109245</v>
      </c>
      <c r="CL303" s="7">
        <f t="shared" si="400"/>
        <v>3303301.9023739682</v>
      </c>
      <c r="CM303" s="7">
        <f t="shared" si="400"/>
        <v>1811676.9984258218</v>
      </c>
      <c r="CN303" s="7">
        <f t="shared" si="400"/>
        <v>148459369.55211762</v>
      </c>
      <c r="CO303" s="7">
        <f t="shared" si="400"/>
        <v>96249848.148484319</v>
      </c>
      <c r="CP303" s="7">
        <f t="shared" si="400"/>
        <v>11183515.119999999</v>
      </c>
      <c r="CQ303" s="7">
        <f t="shared" si="400"/>
        <v>3028708.1822238164</v>
      </c>
      <c r="CR303" s="7">
        <f t="shared" si="400"/>
        <v>696047.72234226018</v>
      </c>
      <c r="CS303" s="7">
        <f t="shared" si="400"/>
        <v>1605625.7750297501</v>
      </c>
      <c r="CT303" s="7">
        <f t="shared" si="400"/>
        <v>833582.70387287368</v>
      </c>
      <c r="CU303" s="7">
        <f t="shared" si="400"/>
        <v>481257.39109779493</v>
      </c>
      <c r="CV303" s="7">
        <f t="shared" si="400"/>
        <v>388308.28920853988</v>
      </c>
      <c r="CW303" s="7">
        <f t="shared" si="400"/>
        <v>1333214.7276245405</v>
      </c>
      <c r="CX303" s="7">
        <f t="shared" si="400"/>
        <v>2380759.2227618322</v>
      </c>
      <c r="CY303" s="7">
        <f t="shared" si="400"/>
        <v>183805.80868446073</v>
      </c>
      <c r="CZ303" s="7">
        <f t="shared" si="400"/>
        <v>7221794.6543975212</v>
      </c>
      <c r="DA303" s="7">
        <f t="shared" si="400"/>
        <v>1363252.8331010048</v>
      </c>
      <c r="DB303" s="7">
        <f t="shared" si="400"/>
        <v>1212882.1014778237</v>
      </c>
      <c r="DC303" s="7">
        <f t="shared" si="400"/>
        <v>1355920.2463473477</v>
      </c>
      <c r="DD303" s="7">
        <f t="shared" si="400"/>
        <v>1028064.2691205827</v>
      </c>
      <c r="DE303" s="7">
        <f t="shared" si="400"/>
        <v>2106117.3752637953</v>
      </c>
      <c r="DF303" s="7">
        <f t="shared" si="400"/>
        <v>77315647.924715459</v>
      </c>
      <c r="DG303" s="7">
        <f t="shared" si="400"/>
        <v>1574636.3851741247</v>
      </c>
      <c r="DH303" s="7">
        <f t="shared" si="400"/>
        <v>10649969.613069352</v>
      </c>
      <c r="DI303" s="7">
        <f t="shared" si="400"/>
        <v>14082469.626916558</v>
      </c>
      <c r="DJ303" s="7">
        <f t="shared" si="400"/>
        <v>1761102.9385874607</v>
      </c>
      <c r="DK303" s="7">
        <f t="shared" si="400"/>
        <v>1300649.8095633748</v>
      </c>
      <c r="DL303" s="7">
        <f t="shared" si="400"/>
        <v>23973351.979063943</v>
      </c>
      <c r="DM303" s="7">
        <f t="shared" si="400"/>
        <v>678587.38171821821</v>
      </c>
      <c r="DN303" s="7">
        <f t="shared" si="400"/>
        <v>7783941.8948601969</v>
      </c>
      <c r="DO303" s="7">
        <f t="shared" si="400"/>
        <v>10506645.64777107</v>
      </c>
      <c r="DP303" s="7">
        <f t="shared" si="400"/>
        <v>929800.15351989411</v>
      </c>
      <c r="DQ303" s="7">
        <f t="shared" si="400"/>
        <v>9504761.7538441736</v>
      </c>
      <c r="DR303" s="7">
        <f t="shared" si="400"/>
        <v>2691333.5387806473</v>
      </c>
      <c r="DS303" s="7">
        <f t="shared" si="400"/>
        <v>1247846.8177005996</v>
      </c>
      <c r="DT303" s="7">
        <f t="shared" si="400"/>
        <v>320798.19500301237</v>
      </c>
      <c r="DU303" s="7">
        <f t="shared" si="400"/>
        <v>883534.84425521479</v>
      </c>
      <c r="DV303" s="7">
        <f t="shared" si="400"/>
        <v>266777.42896753491</v>
      </c>
      <c r="DW303" s="7">
        <f t="shared" si="400"/>
        <v>634099.50488561043</v>
      </c>
      <c r="DX303" s="7">
        <f t="shared" si="400"/>
        <v>2598694.4736028961</v>
      </c>
      <c r="DY303" s="7">
        <f t="shared" si="400"/>
        <v>3619410.683453551</v>
      </c>
      <c r="DZ303" s="7">
        <f t="shared" si="400"/>
        <v>5769014.8207273595</v>
      </c>
      <c r="EA303" s="7">
        <f t="shared" ref="EA303:FY304" si="401">EA289</f>
        <v>6257559.5833161473</v>
      </c>
      <c r="EB303" s="7">
        <f t="shared" si="401"/>
        <v>2470091.7549102847</v>
      </c>
      <c r="EC303" s="7">
        <f t="shared" si="401"/>
        <v>1050192.8938622694</v>
      </c>
      <c r="ED303" s="7">
        <f t="shared" si="401"/>
        <v>22254417.141377572</v>
      </c>
      <c r="EE303" s="7">
        <f t="shared" si="401"/>
        <v>504332.87384134391</v>
      </c>
      <c r="EF303" s="7">
        <f t="shared" si="401"/>
        <v>2571328.4525209232</v>
      </c>
      <c r="EG303" s="7">
        <f t="shared" si="401"/>
        <v>868849.11805075197</v>
      </c>
      <c r="EH303" s="7">
        <f t="shared" si="401"/>
        <v>413101.67248662794</v>
      </c>
      <c r="EI303" s="7">
        <f t="shared" si="401"/>
        <v>40203696.862650633</v>
      </c>
      <c r="EJ303" s="7">
        <f t="shared" si="401"/>
        <v>31376157.475633226</v>
      </c>
      <c r="EK303" s="7">
        <f t="shared" si="401"/>
        <v>3612257.8993960274</v>
      </c>
      <c r="EL303" s="7">
        <f t="shared" si="401"/>
        <v>1851291.6751363499</v>
      </c>
      <c r="EM303" s="7">
        <f t="shared" si="401"/>
        <v>2722200.4941474297</v>
      </c>
      <c r="EN303" s="7">
        <f t="shared" si="401"/>
        <v>2366524.35700572</v>
      </c>
      <c r="EO303" s="7">
        <f t="shared" si="401"/>
        <v>1271172.0273581806</v>
      </c>
      <c r="EP303" s="7">
        <f t="shared" si="401"/>
        <v>3872633.9378254237</v>
      </c>
      <c r="EQ303" s="7">
        <f t="shared" si="401"/>
        <v>10290537.678643214</v>
      </c>
      <c r="ER303" s="7">
        <f t="shared" si="401"/>
        <v>3118698.2636639993</v>
      </c>
      <c r="ES303" s="7">
        <f t="shared" si="401"/>
        <v>1028126.6498641075</v>
      </c>
      <c r="ET303" s="7">
        <f t="shared" si="401"/>
        <v>1400734.8616667718</v>
      </c>
      <c r="EU303" s="7">
        <f t="shared" si="401"/>
        <v>1252819.2134579793</v>
      </c>
      <c r="EV303" s="7">
        <f t="shared" si="401"/>
        <v>1243158.6205034626</v>
      </c>
      <c r="EW303" s="7">
        <f t="shared" si="401"/>
        <v>9461342.5434755199</v>
      </c>
      <c r="EX303" s="7">
        <f t="shared" si="401"/>
        <v>463196.60472377657</v>
      </c>
      <c r="EY303" s="7">
        <f t="shared" si="401"/>
        <v>935870.77853859751</v>
      </c>
      <c r="EZ303" s="7">
        <f t="shared" si="401"/>
        <v>813355.90467574692</v>
      </c>
      <c r="FA303" s="7">
        <f t="shared" si="401"/>
        <v>39921718.089510217</v>
      </c>
      <c r="FB303" s="7">
        <f t="shared" si="401"/>
        <v>4136727.0600000005</v>
      </c>
      <c r="FC303" s="7">
        <f t="shared" si="401"/>
        <v>12760901.304481095</v>
      </c>
      <c r="FD303" s="7">
        <f t="shared" si="401"/>
        <v>1498160.0657999592</v>
      </c>
      <c r="FE303" s="7">
        <f t="shared" si="401"/>
        <v>609250.40598811454</v>
      </c>
      <c r="FF303" s="7">
        <f t="shared" si="401"/>
        <v>679164.13406070846</v>
      </c>
      <c r="FG303" s="7">
        <f t="shared" si="401"/>
        <v>854140.35730145231</v>
      </c>
      <c r="FH303" s="7">
        <f t="shared" si="401"/>
        <v>897413.73805556574</v>
      </c>
      <c r="FI303" s="7">
        <f t="shared" si="401"/>
        <v>13744643.852007139</v>
      </c>
      <c r="FJ303" s="7">
        <f t="shared" si="401"/>
        <v>20789986.079602659</v>
      </c>
      <c r="FK303" s="7">
        <f t="shared" si="401"/>
        <v>22251378.39798601</v>
      </c>
      <c r="FL303" s="7">
        <f t="shared" si="401"/>
        <v>58955219.078848727</v>
      </c>
      <c r="FM303" s="7">
        <f t="shared" si="401"/>
        <v>24859859.680954706</v>
      </c>
      <c r="FN303" s="7">
        <f t="shared" si="401"/>
        <v>80105817.560036466</v>
      </c>
      <c r="FO303" s="7">
        <f t="shared" si="401"/>
        <v>12108525.340516472</v>
      </c>
      <c r="FP303" s="7">
        <f t="shared" si="401"/>
        <v>18098828.682035714</v>
      </c>
      <c r="FQ303" s="7">
        <f t="shared" si="401"/>
        <v>11069356.869999999</v>
      </c>
      <c r="FR303" s="7">
        <f t="shared" si="401"/>
        <v>3112105.5799999996</v>
      </c>
      <c r="FS303" s="7">
        <f t="shared" si="401"/>
        <v>2076126.3770441501</v>
      </c>
      <c r="FT303" s="7">
        <f t="shared" si="401"/>
        <v>1324683.4400000002</v>
      </c>
      <c r="FU303" s="7">
        <f t="shared" si="401"/>
        <v>3936142.4488232448</v>
      </c>
      <c r="FV303" s="7">
        <f t="shared" si="401"/>
        <v>2786066.552301113</v>
      </c>
      <c r="FW303" s="7">
        <f t="shared" si="401"/>
        <v>529262.15540898801</v>
      </c>
      <c r="FX303" s="7">
        <f t="shared" si="401"/>
        <v>417333.07500636915</v>
      </c>
      <c r="FY303" s="7">
        <f t="shared" si="401"/>
        <v>0</v>
      </c>
      <c r="FZ303" s="7">
        <f>SUM(C303:FY303)</f>
        <v>4346020541.7040014</v>
      </c>
      <c r="GA303" s="7"/>
      <c r="GB303" s="7"/>
      <c r="GC303" s="7"/>
      <c r="GD303" s="7"/>
      <c r="GE303" s="7"/>
      <c r="GF303" s="7"/>
      <c r="GG303" s="7"/>
      <c r="GH303" s="7"/>
      <c r="GI303" s="7"/>
      <c r="GJ303" s="7"/>
      <c r="GK303" s="7"/>
      <c r="GL303" s="7"/>
      <c r="GM303" s="7"/>
    </row>
    <row r="304" spans="1:195" x14ac:dyDescent="0.35">
      <c r="A304" s="6" t="s">
        <v>875</v>
      </c>
      <c r="B304" s="7" t="s">
        <v>876</v>
      </c>
      <c r="C304" s="7">
        <f t="shared" si="399"/>
        <v>1571551.38</v>
      </c>
      <c r="D304" s="7">
        <f t="shared" si="399"/>
        <v>5891825.6799999997</v>
      </c>
      <c r="E304" s="7">
        <f t="shared" si="399"/>
        <v>1402059.47</v>
      </c>
      <c r="F304" s="7">
        <f t="shared" si="399"/>
        <v>2122414.0099999998</v>
      </c>
      <c r="G304" s="7">
        <f t="shared" si="399"/>
        <v>416370.91</v>
      </c>
      <c r="H304" s="7">
        <f t="shared" si="399"/>
        <v>179594.77</v>
      </c>
      <c r="I304" s="7">
        <f t="shared" si="399"/>
        <v>1756720.2</v>
      </c>
      <c r="J304" s="7">
        <f t="shared" si="399"/>
        <v>582873.21</v>
      </c>
      <c r="K304" s="7">
        <f t="shared" si="399"/>
        <v>145057.79</v>
      </c>
      <c r="L304" s="7">
        <f t="shared" si="399"/>
        <v>1248477.73</v>
      </c>
      <c r="M304" s="7">
        <f t="shared" si="399"/>
        <v>481296.04</v>
      </c>
      <c r="N304" s="7">
        <f t="shared" si="399"/>
        <v>12518003.27</v>
      </c>
      <c r="O304" s="7">
        <f t="shared" si="399"/>
        <v>5033894.09</v>
      </c>
      <c r="P304" s="7">
        <f t="shared" si="399"/>
        <v>95177.919999999998</v>
      </c>
      <c r="Q304" s="7">
        <f t="shared" si="399"/>
        <v>6780650.7199999997</v>
      </c>
      <c r="R304" s="7">
        <f t="shared" si="399"/>
        <v>113968.89</v>
      </c>
      <c r="S304" s="7">
        <f t="shared" si="399"/>
        <v>913618.61</v>
      </c>
      <c r="T304" s="7">
        <f t="shared" si="399"/>
        <v>49295.81</v>
      </c>
      <c r="U304" s="7">
        <f t="shared" si="399"/>
        <v>50012.93</v>
      </c>
      <c r="V304" s="7">
        <f t="shared" si="399"/>
        <v>88788.87</v>
      </c>
      <c r="W304" s="7">
        <f t="shared" si="399"/>
        <v>19888.419999999998</v>
      </c>
      <c r="X304" s="7">
        <f t="shared" si="399"/>
        <v>22818.9</v>
      </c>
      <c r="Y304" s="7">
        <f t="shared" si="399"/>
        <v>141119.24</v>
      </c>
      <c r="Z304" s="7">
        <f t="shared" si="399"/>
        <v>61875.24</v>
      </c>
      <c r="AA304" s="7">
        <f t="shared" si="399"/>
        <v>6604117.9199999999</v>
      </c>
      <c r="AB304" s="7">
        <f t="shared" si="399"/>
        <v>11894214.49</v>
      </c>
      <c r="AC304" s="7">
        <f t="shared" si="399"/>
        <v>561458.46</v>
      </c>
      <c r="AD304" s="7">
        <f t="shared" si="399"/>
        <v>682715.08</v>
      </c>
      <c r="AE304" s="7">
        <f t="shared" si="399"/>
        <v>47201.09</v>
      </c>
      <c r="AF304" s="7">
        <f t="shared" si="399"/>
        <v>84283.1</v>
      </c>
      <c r="AG304" s="7">
        <f t="shared" si="399"/>
        <v>313551.83</v>
      </c>
      <c r="AH304" s="7">
        <f t="shared" si="399"/>
        <v>167628.9</v>
      </c>
      <c r="AI304" s="7">
        <f t="shared" si="399"/>
        <v>51575.21</v>
      </c>
      <c r="AJ304" s="7">
        <f t="shared" si="399"/>
        <v>124430.11</v>
      </c>
      <c r="AK304" s="7">
        <f t="shared" si="399"/>
        <v>72430.179999999993</v>
      </c>
      <c r="AL304" s="7">
        <f t="shared" si="399"/>
        <v>95522.73</v>
      </c>
      <c r="AM304" s="7">
        <f t="shared" si="399"/>
        <v>112017.04</v>
      </c>
      <c r="AN304" s="7">
        <f t="shared" si="399"/>
        <v>401932.11</v>
      </c>
      <c r="AO304" s="7">
        <f t="shared" si="399"/>
        <v>1628093.62</v>
      </c>
      <c r="AP304" s="7">
        <f t="shared" si="399"/>
        <v>36602070.200000003</v>
      </c>
      <c r="AQ304" s="7">
        <f t="shared" si="399"/>
        <v>94590.83</v>
      </c>
      <c r="AR304" s="7">
        <f t="shared" si="399"/>
        <v>21243656.5</v>
      </c>
      <c r="AS304" s="7">
        <f t="shared" si="399"/>
        <v>2440060.58</v>
      </c>
      <c r="AT304" s="7">
        <f t="shared" si="399"/>
        <v>1133113.94</v>
      </c>
      <c r="AU304" s="7">
        <f t="shared" si="399"/>
        <v>173594.73</v>
      </c>
      <c r="AV304" s="7">
        <f t="shared" si="399"/>
        <v>173821.12</v>
      </c>
      <c r="AW304" s="7">
        <f t="shared" si="399"/>
        <v>99601.88</v>
      </c>
      <c r="AX304" s="7">
        <f t="shared" si="399"/>
        <v>76112.820000000007</v>
      </c>
      <c r="AY304" s="7">
        <f t="shared" si="399"/>
        <v>123539.77</v>
      </c>
      <c r="AZ304" s="7">
        <f t="shared" si="399"/>
        <v>1468336.63</v>
      </c>
      <c r="BA304" s="7">
        <f t="shared" si="399"/>
        <v>2124211.2200000002</v>
      </c>
      <c r="BB304" s="7">
        <f t="shared" si="399"/>
        <v>471622.86</v>
      </c>
      <c r="BC304" s="7">
        <f t="shared" si="399"/>
        <v>8290955.8700000001</v>
      </c>
      <c r="BD304" s="7">
        <f t="shared" si="399"/>
        <v>1368268.68</v>
      </c>
      <c r="BE304" s="7">
        <f t="shared" si="399"/>
        <v>412716.85</v>
      </c>
      <c r="BF304" s="7">
        <f t="shared" si="399"/>
        <v>6776142.7800000003</v>
      </c>
      <c r="BG304" s="7">
        <f t="shared" si="399"/>
        <v>112213.16</v>
      </c>
      <c r="BH304" s="7">
        <f t="shared" si="399"/>
        <v>143362.25</v>
      </c>
      <c r="BI304" s="7">
        <f t="shared" si="399"/>
        <v>54240.93</v>
      </c>
      <c r="BJ304" s="7">
        <f t="shared" si="399"/>
        <v>1877850.74</v>
      </c>
      <c r="BK304" s="7">
        <f t="shared" si="399"/>
        <v>1001138.86</v>
      </c>
      <c r="BL304" s="7">
        <f t="shared" si="399"/>
        <v>17665.37</v>
      </c>
      <c r="BM304" s="7">
        <f t="shared" si="399"/>
        <v>89316.4</v>
      </c>
      <c r="BN304" s="7">
        <f t="shared" si="399"/>
        <v>1106659</v>
      </c>
      <c r="BO304" s="7">
        <f t="shared" si="400"/>
        <v>384843.3</v>
      </c>
      <c r="BP304" s="7">
        <f t="shared" si="400"/>
        <v>238832.28</v>
      </c>
      <c r="BQ304" s="7">
        <f t="shared" si="400"/>
        <v>1683219.75</v>
      </c>
      <c r="BR304" s="7">
        <f t="shared" si="400"/>
        <v>445647.79</v>
      </c>
      <c r="BS304" s="7">
        <f t="shared" si="400"/>
        <v>251402.09</v>
      </c>
      <c r="BT304" s="7">
        <f t="shared" si="400"/>
        <v>145040.91</v>
      </c>
      <c r="BU304" s="7">
        <f t="shared" si="400"/>
        <v>106177.51</v>
      </c>
      <c r="BV304" s="7">
        <f t="shared" si="400"/>
        <v>793787.58</v>
      </c>
      <c r="BW304" s="7">
        <f t="shared" si="400"/>
        <v>690926.44</v>
      </c>
      <c r="BX304" s="7">
        <f t="shared" si="400"/>
        <v>97032.79</v>
      </c>
      <c r="BY304" s="7">
        <f t="shared" si="400"/>
        <v>187763.57</v>
      </c>
      <c r="BZ304" s="7">
        <f t="shared" si="400"/>
        <v>96958.43</v>
      </c>
      <c r="CA304" s="7">
        <f t="shared" si="400"/>
        <v>383123.12</v>
      </c>
      <c r="CB304" s="7">
        <f t="shared" si="400"/>
        <v>24047453.739999998</v>
      </c>
      <c r="CC304" s="7">
        <f t="shared" si="400"/>
        <v>88410.42</v>
      </c>
      <c r="CD304" s="7">
        <f t="shared" si="400"/>
        <v>70795.820000000007</v>
      </c>
      <c r="CE304" s="7">
        <f t="shared" si="400"/>
        <v>101444.46</v>
      </c>
      <c r="CF304" s="7">
        <f t="shared" si="400"/>
        <v>83737.119999999995</v>
      </c>
      <c r="CG304" s="7">
        <f t="shared" si="400"/>
        <v>72258.929999999993</v>
      </c>
      <c r="CH304" s="7">
        <f t="shared" si="400"/>
        <v>32470</v>
      </c>
      <c r="CI304" s="7">
        <f t="shared" si="400"/>
        <v>311447.21999999997</v>
      </c>
      <c r="CJ304" s="7">
        <f t="shared" si="400"/>
        <v>304717.32</v>
      </c>
      <c r="CK304" s="7">
        <f t="shared" si="400"/>
        <v>1475639.43</v>
      </c>
      <c r="CL304" s="7">
        <f t="shared" si="400"/>
        <v>226813.62</v>
      </c>
      <c r="CM304" s="7">
        <f t="shared" si="400"/>
        <v>110576.29</v>
      </c>
      <c r="CN304" s="7">
        <f t="shared" si="400"/>
        <v>8354450.8799999999</v>
      </c>
      <c r="CO304" s="7">
        <f t="shared" si="400"/>
        <v>5003295.2300000004</v>
      </c>
      <c r="CP304" s="7">
        <f t="shared" si="400"/>
        <v>712804.91</v>
      </c>
      <c r="CQ304" s="7">
        <f t="shared" si="400"/>
        <v>375171.52</v>
      </c>
      <c r="CR304" s="7">
        <f t="shared" si="400"/>
        <v>78141.490000000005</v>
      </c>
      <c r="CS304" s="7">
        <f t="shared" si="400"/>
        <v>240994.83</v>
      </c>
      <c r="CT304" s="7">
        <f t="shared" si="400"/>
        <v>83455.19</v>
      </c>
      <c r="CU304" s="7">
        <f t="shared" si="400"/>
        <v>56659.8</v>
      </c>
      <c r="CV304" s="7">
        <f t="shared" si="400"/>
        <v>46464.75</v>
      </c>
      <c r="CW304" s="7">
        <f t="shared" si="400"/>
        <v>130209.35</v>
      </c>
      <c r="CX304" s="7">
        <f t="shared" si="400"/>
        <v>236614.89</v>
      </c>
      <c r="CY304" s="7">
        <f t="shared" si="400"/>
        <v>18418.2</v>
      </c>
      <c r="CZ304" s="7">
        <f t="shared" si="400"/>
        <v>611552.81000000006</v>
      </c>
      <c r="DA304" s="7">
        <f t="shared" si="400"/>
        <v>119902.84</v>
      </c>
      <c r="DB304" s="7">
        <f t="shared" si="400"/>
        <v>98442.17</v>
      </c>
      <c r="DC304" s="7">
        <f t="shared" si="400"/>
        <v>108815.98</v>
      </c>
      <c r="DD304" s="7">
        <f t="shared" si="400"/>
        <v>95092.160000000003</v>
      </c>
      <c r="DE304" s="7">
        <f t="shared" si="400"/>
        <v>280000.14</v>
      </c>
      <c r="DF304" s="7">
        <f t="shared" si="400"/>
        <v>7589856.1399999997</v>
      </c>
      <c r="DG304" s="7">
        <f t="shared" si="400"/>
        <v>114732.09</v>
      </c>
      <c r="DH304" s="7">
        <f t="shared" si="400"/>
        <v>973344.63</v>
      </c>
      <c r="DI304" s="7">
        <f t="shared" si="400"/>
        <v>1135354.81</v>
      </c>
      <c r="DJ304" s="7">
        <f t="shared" si="400"/>
        <v>164899.51</v>
      </c>
      <c r="DK304" s="7">
        <f t="shared" si="400"/>
        <v>85577.18</v>
      </c>
      <c r="DL304" s="7">
        <f t="shared" si="400"/>
        <v>2349569.46</v>
      </c>
      <c r="DM304" s="7">
        <f t="shared" si="400"/>
        <v>75524.81</v>
      </c>
      <c r="DN304" s="7">
        <f t="shared" si="400"/>
        <v>610111.31999999995</v>
      </c>
      <c r="DO304" s="7">
        <f t="shared" si="400"/>
        <v>739086.14</v>
      </c>
      <c r="DP304" s="7">
        <f t="shared" si="400"/>
        <v>75167.67</v>
      </c>
      <c r="DQ304" s="7">
        <f t="shared" si="400"/>
        <v>397780.74</v>
      </c>
      <c r="DR304" s="7">
        <f t="shared" si="400"/>
        <v>461879.11</v>
      </c>
      <c r="DS304" s="7">
        <f t="shared" si="400"/>
        <v>192707.77</v>
      </c>
      <c r="DT304" s="7">
        <f t="shared" si="400"/>
        <v>51538.85</v>
      </c>
      <c r="DU304" s="7">
        <f t="shared" si="400"/>
        <v>124519.54</v>
      </c>
      <c r="DV304" s="7">
        <f t="shared" si="400"/>
        <v>47613.23</v>
      </c>
      <c r="DW304" s="7">
        <f t="shared" si="400"/>
        <v>102737.64</v>
      </c>
      <c r="DX304" s="7">
        <f t="shared" si="400"/>
        <v>160703.32</v>
      </c>
      <c r="DY304" s="7">
        <f t="shared" si="400"/>
        <v>205678.91</v>
      </c>
      <c r="DZ304" s="7">
        <f t="shared" si="400"/>
        <v>427511.79</v>
      </c>
      <c r="EA304" s="7">
        <f t="shared" si="401"/>
        <v>589008.71</v>
      </c>
      <c r="EB304" s="7">
        <f t="shared" si="401"/>
        <v>257265.85</v>
      </c>
      <c r="EC304" s="7">
        <f t="shared" si="401"/>
        <v>108928.44</v>
      </c>
      <c r="ED304" s="7">
        <f t="shared" si="401"/>
        <v>588825.92000000004</v>
      </c>
      <c r="EE304" s="7">
        <f t="shared" si="401"/>
        <v>67348.02</v>
      </c>
      <c r="EF304" s="7">
        <f t="shared" si="401"/>
        <v>318091.12</v>
      </c>
      <c r="EG304" s="7">
        <f t="shared" si="401"/>
        <v>117163.07</v>
      </c>
      <c r="EH304" s="7">
        <f t="shared" si="401"/>
        <v>49716.29</v>
      </c>
      <c r="EI304" s="7">
        <f t="shared" si="401"/>
        <v>3226427.96</v>
      </c>
      <c r="EJ304" s="7">
        <f t="shared" si="401"/>
        <v>1996504.21</v>
      </c>
      <c r="EK304" s="7">
        <f t="shared" si="401"/>
        <v>133124.13</v>
      </c>
      <c r="EL304" s="7">
        <f t="shared" si="401"/>
        <v>35644.22</v>
      </c>
      <c r="EM304" s="7">
        <f t="shared" si="401"/>
        <v>240421.89</v>
      </c>
      <c r="EN304" s="7">
        <f t="shared" si="401"/>
        <v>276884.05</v>
      </c>
      <c r="EO304" s="7">
        <f t="shared" si="401"/>
        <v>140715.45000000001</v>
      </c>
      <c r="EP304" s="7">
        <f t="shared" si="401"/>
        <v>216670.19</v>
      </c>
      <c r="EQ304" s="7">
        <f t="shared" si="401"/>
        <v>994434.47</v>
      </c>
      <c r="ER304" s="7">
        <f t="shared" si="401"/>
        <v>203079.47</v>
      </c>
      <c r="ES304" s="7">
        <f t="shared" si="401"/>
        <v>103570.89</v>
      </c>
      <c r="ET304" s="7">
        <f t="shared" si="401"/>
        <v>130038.67</v>
      </c>
      <c r="EU304" s="7">
        <f t="shared" si="401"/>
        <v>183859.64</v>
      </c>
      <c r="EV304" s="7">
        <f t="shared" si="401"/>
        <v>42198.99</v>
      </c>
      <c r="EW304" s="7">
        <f t="shared" si="401"/>
        <v>331889.78000000003</v>
      </c>
      <c r="EX304" s="7">
        <f t="shared" si="401"/>
        <v>19212.05</v>
      </c>
      <c r="EY304" s="7">
        <f t="shared" si="401"/>
        <v>103092.08</v>
      </c>
      <c r="EZ304" s="7">
        <f t="shared" si="401"/>
        <v>89563.44</v>
      </c>
      <c r="FA304" s="7">
        <f t="shared" si="401"/>
        <v>1522315.17</v>
      </c>
      <c r="FB304" s="7">
        <f t="shared" si="401"/>
        <v>455931.68</v>
      </c>
      <c r="FC304" s="7">
        <f t="shared" si="401"/>
        <v>899627.18</v>
      </c>
      <c r="FD304" s="7">
        <f t="shared" si="401"/>
        <v>153118.03</v>
      </c>
      <c r="FE304" s="7">
        <f t="shared" si="401"/>
        <v>62925.33</v>
      </c>
      <c r="FF304" s="7">
        <f t="shared" si="401"/>
        <v>68487.77</v>
      </c>
      <c r="FG304" s="7">
        <f t="shared" si="401"/>
        <v>69406.48</v>
      </c>
      <c r="FH304" s="7">
        <f t="shared" si="401"/>
        <v>108930.72</v>
      </c>
      <c r="FI304" s="7">
        <f t="shared" si="401"/>
        <v>542348.28</v>
      </c>
      <c r="FJ304" s="7">
        <f t="shared" si="401"/>
        <v>836381.7</v>
      </c>
      <c r="FK304" s="7">
        <f t="shared" si="401"/>
        <v>900117.46</v>
      </c>
      <c r="FL304" s="7">
        <f t="shared" si="401"/>
        <v>1775900.84</v>
      </c>
      <c r="FM304" s="7">
        <f t="shared" si="401"/>
        <v>516897.45</v>
      </c>
      <c r="FN304" s="7">
        <f t="shared" si="401"/>
        <v>3429327.89</v>
      </c>
      <c r="FO304" s="7">
        <f t="shared" si="401"/>
        <v>610850.93000000005</v>
      </c>
      <c r="FP304" s="7">
        <f t="shared" si="401"/>
        <v>730138.31</v>
      </c>
      <c r="FQ304" s="7">
        <f t="shared" si="401"/>
        <v>397901.97</v>
      </c>
      <c r="FR304" s="7">
        <f t="shared" si="401"/>
        <v>171983.93</v>
      </c>
      <c r="FS304" s="7">
        <f t="shared" si="401"/>
        <v>70738.2</v>
      </c>
      <c r="FT304" s="7">
        <f t="shared" si="401"/>
        <v>106268.9</v>
      </c>
      <c r="FU304" s="7">
        <f t="shared" si="401"/>
        <v>288766.2</v>
      </c>
      <c r="FV304" s="7">
        <f t="shared" si="401"/>
        <v>189342.5</v>
      </c>
      <c r="FW304" s="7">
        <f t="shared" si="401"/>
        <v>47020.12</v>
      </c>
      <c r="FX304" s="7">
        <f t="shared" si="401"/>
        <v>37968.07</v>
      </c>
      <c r="FY304" s="7">
        <f t="shared" si="401"/>
        <v>0</v>
      </c>
      <c r="FZ304" s="7">
        <f>SUM(C304:FY304)</f>
        <v>241726665.77999988</v>
      </c>
      <c r="GB304" s="7"/>
      <c r="GC304" s="7"/>
      <c r="GD304" s="7"/>
      <c r="GE304" s="15"/>
      <c r="GF304" s="15"/>
      <c r="GG304" s="15"/>
      <c r="GH304" s="7"/>
      <c r="GI304" s="7"/>
      <c r="GJ304" s="7"/>
      <c r="GK304" s="7"/>
      <c r="GL304" s="7"/>
      <c r="GM304" s="7"/>
    </row>
    <row r="305" spans="1:195" x14ac:dyDescent="0.35">
      <c r="A305" s="6" t="s">
        <v>877</v>
      </c>
      <c r="B305" s="7" t="s">
        <v>878</v>
      </c>
      <c r="C305" s="7">
        <f t="shared" ref="C305:BN305" si="402">C291+C300</f>
        <v>41399153.709445827</v>
      </c>
      <c r="D305" s="7">
        <f t="shared" si="402"/>
        <v>254196346.85749006</v>
      </c>
      <c r="E305" s="7">
        <f t="shared" si="402"/>
        <v>25550625.583970286</v>
      </c>
      <c r="F305" s="7">
        <f t="shared" si="402"/>
        <v>159106987.3018015</v>
      </c>
      <c r="G305" s="7">
        <f t="shared" si="402"/>
        <v>3536336.6948473863</v>
      </c>
      <c r="H305" s="7">
        <f t="shared" si="402"/>
        <v>8893170.0455481466</v>
      </c>
      <c r="I305" s="7">
        <f t="shared" si="402"/>
        <v>52142728.056549907</v>
      </c>
      <c r="J305" s="7">
        <f t="shared" si="402"/>
        <v>17805659.885309566</v>
      </c>
      <c r="K305" s="7">
        <f t="shared" si="402"/>
        <v>2730552.7550430964</v>
      </c>
      <c r="L305" s="7">
        <f t="shared" si="402"/>
        <v>1125228.5505788331</v>
      </c>
      <c r="M305" s="7">
        <f t="shared" si="402"/>
        <v>4134200.3232929697</v>
      </c>
      <c r="N305" s="7">
        <f t="shared" si="402"/>
        <v>385240211.28135979</v>
      </c>
      <c r="O305" s="7">
        <f t="shared" si="402"/>
        <v>64344612.80339165</v>
      </c>
      <c r="P305" s="7">
        <f t="shared" si="402"/>
        <v>3670313.8271786519</v>
      </c>
      <c r="Q305" s="7">
        <f t="shared" si="402"/>
        <v>288739902.11227828</v>
      </c>
      <c r="R305" s="7">
        <f t="shared" si="402"/>
        <v>64726757.980154939</v>
      </c>
      <c r="S305" s="7">
        <f t="shared" si="402"/>
        <v>1605953.793361017</v>
      </c>
      <c r="T305" s="7">
        <f t="shared" si="402"/>
        <v>2483087.1600510906</v>
      </c>
      <c r="U305" s="7">
        <f t="shared" si="402"/>
        <v>423341.56375773164</v>
      </c>
      <c r="V305" s="7">
        <f t="shared" si="402"/>
        <v>2964864.3581334837</v>
      </c>
      <c r="W305" s="7">
        <f t="shared" si="402"/>
        <v>3381113.8789970544</v>
      </c>
      <c r="X305" s="7">
        <f t="shared" si="402"/>
        <v>808113.0137922602</v>
      </c>
      <c r="Y305" s="7">
        <f t="shared" si="402"/>
        <v>9004346.1397281922</v>
      </c>
      <c r="Z305" s="7">
        <f t="shared" si="402"/>
        <v>3003038.7974590268</v>
      </c>
      <c r="AA305" s="7">
        <f t="shared" si="402"/>
        <v>155448740.08332235</v>
      </c>
      <c r="AB305" s="7">
        <f t="shared" si="402"/>
        <v>13260635.80874736</v>
      </c>
      <c r="AC305" s="7">
        <f t="shared" si="402"/>
        <v>991705.36648468766</v>
      </c>
      <c r="AD305" s="7">
        <f t="shared" si="402"/>
        <v>3677842.1787673021</v>
      </c>
      <c r="AE305" s="7">
        <f t="shared" si="402"/>
        <v>1348783.6748465858</v>
      </c>
      <c r="AF305" s="7">
        <f t="shared" si="402"/>
        <v>2198414.1838661865</v>
      </c>
      <c r="AG305" s="7">
        <f t="shared" si="402"/>
        <v>2788437.0766942063</v>
      </c>
      <c r="AH305" s="7">
        <f t="shared" si="402"/>
        <v>10046257.567390746</v>
      </c>
      <c r="AI305" s="7">
        <f t="shared" si="402"/>
        <v>4934689.3418603344</v>
      </c>
      <c r="AJ305" s="7">
        <f t="shared" si="402"/>
        <v>2241831.6961806393</v>
      </c>
      <c r="AK305" s="7">
        <f t="shared" si="402"/>
        <v>1813814.3072252143</v>
      </c>
      <c r="AL305" s="7">
        <f t="shared" si="402"/>
        <v>1675913.6725417837</v>
      </c>
      <c r="AM305" s="7">
        <f t="shared" si="402"/>
        <v>3689948.2099782843</v>
      </c>
      <c r="AN305" s="7">
        <f t="shared" si="402"/>
        <v>3.4924596548080444E-10</v>
      </c>
      <c r="AO305" s="7">
        <f t="shared" si="402"/>
        <v>30924365.330101918</v>
      </c>
      <c r="AP305" s="7">
        <f t="shared" si="402"/>
        <v>204118140.7289359</v>
      </c>
      <c r="AQ305" s="7">
        <f t="shared" si="402"/>
        <v>2235312.6973199714</v>
      </c>
      <c r="AR305" s="7">
        <f t="shared" si="402"/>
        <v>332633488.37017918</v>
      </c>
      <c r="AS305" s="7">
        <f t="shared" si="402"/>
        <v>12439122.384015795</v>
      </c>
      <c r="AT305" s="7">
        <f t="shared" si="402"/>
        <v>16855006.406564046</v>
      </c>
      <c r="AU305" s="7">
        <f t="shared" si="402"/>
        <v>2865438.6988370228</v>
      </c>
      <c r="AV305" s="7">
        <f t="shared" si="402"/>
        <v>3385629.1054001255</v>
      </c>
      <c r="AW305" s="7">
        <f t="shared" si="402"/>
        <v>3182231.3496339628</v>
      </c>
      <c r="AX305" s="7">
        <f t="shared" si="402"/>
        <v>862343.36711743195</v>
      </c>
      <c r="AY305" s="7">
        <f t="shared" si="402"/>
        <v>4023187.9681560351</v>
      </c>
      <c r="AZ305" s="7">
        <f t="shared" si="402"/>
        <v>123086996.59645872</v>
      </c>
      <c r="BA305" s="7">
        <f t="shared" si="402"/>
        <v>71354356.975313053</v>
      </c>
      <c r="BB305" s="7">
        <f t="shared" si="402"/>
        <v>75297968.798418984</v>
      </c>
      <c r="BC305" s="7">
        <f t="shared" si="402"/>
        <v>141075359.81827819</v>
      </c>
      <c r="BD305" s="7">
        <f t="shared" si="402"/>
        <v>21405613.549178403</v>
      </c>
      <c r="BE305" s="7">
        <f t="shared" si="402"/>
        <v>8594556.3366775159</v>
      </c>
      <c r="BF305" s="7">
        <f t="shared" si="402"/>
        <v>185334894.81833121</v>
      </c>
      <c r="BG305" s="7">
        <f t="shared" si="402"/>
        <v>9184669.2693873681</v>
      </c>
      <c r="BH305" s="7">
        <f t="shared" si="402"/>
        <v>5071857.1410217602</v>
      </c>
      <c r="BI305" s="7">
        <f t="shared" si="402"/>
        <v>3642618.5848233015</v>
      </c>
      <c r="BJ305" s="7">
        <f t="shared" si="402"/>
        <v>38072844.040006943</v>
      </c>
      <c r="BK305" s="7">
        <f t="shared" si="402"/>
        <v>281494312.79655498</v>
      </c>
      <c r="BL305" s="7">
        <f t="shared" si="402"/>
        <v>1894704.6092244838</v>
      </c>
      <c r="BM305" s="7">
        <f t="shared" si="402"/>
        <v>4522225.4130589515</v>
      </c>
      <c r="BN305" s="7">
        <f t="shared" si="402"/>
        <v>23093668.125776947</v>
      </c>
      <c r="BO305" s="7">
        <f t="shared" ref="BO305:DZ305" si="403">BO291+BO300</f>
        <v>10025646.122174527</v>
      </c>
      <c r="BP305" s="7">
        <f t="shared" si="403"/>
        <v>421303.42265150999</v>
      </c>
      <c r="BQ305" s="7">
        <f t="shared" si="403"/>
        <v>14968415.822457535</v>
      </c>
      <c r="BR305" s="7">
        <f t="shared" si="403"/>
        <v>38344470.75588949</v>
      </c>
      <c r="BS305" s="7">
        <f t="shared" si="403"/>
        <v>9584721.7069616765</v>
      </c>
      <c r="BT305" s="7">
        <f t="shared" si="403"/>
        <v>2162647.4408728397</v>
      </c>
      <c r="BU305" s="7">
        <f t="shared" si="403"/>
        <v>3299680.225375589</v>
      </c>
      <c r="BV305" s="7">
        <f t="shared" si="403"/>
        <v>95.797982521471567</v>
      </c>
      <c r="BW305" s="7">
        <f t="shared" si="403"/>
        <v>3172359.7477125875</v>
      </c>
      <c r="BX305" s="7">
        <f t="shared" si="403"/>
        <v>357106.92525915249</v>
      </c>
      <c r="BY305" s="7">
        <f t="shared" si="403"/>
        <v>1662753.708952571</v>
      </c>
      <c r="BZ305" s="7">
        <f t="shared" si="403"/>
        <v>2267284.5457297242</v>
      </c>
      <c r="CA305" s="7">
        <f t="shared" si="403"/>
        <v>250470.22082647134</v>
      </c>
      <c r="CB305" s="7">
        <f t="shared" si="403"/>
        <v>385240774.39079434</v>
      </c>
      <c r="CC305" s="7">
        <f t="shared" si="403"/>
        <v>2741873.50069367</v>
      </c>
      <c r="CD305" s="7">
        <f t="shared" si="403"/>
        <v>2838477.7790777814</v>
      </c>
      <c r="CE305" s="7">
        <f t="shared" si="403"/>
        <v>1606902.727916185</v>
      </c>
      <c r="CF305" s="7">
        <f t="shared" si="403"/>
        <v>1370709.9138399125</v>
      </c>
      <c r="CG305" s="7">
        <f t="shared" si="403"/>
        <v>2774625.7093505752</v>
      </c>
      <c r="CH305" s="7">
        <f t="shared" si="403"/>
        <v>1677874.4357221955</v>
      </c>
      <c r="CI305" s="7">
        <f t="shared" si="403"/>
        <v>4497301.4930126444</v>
      </c>
      <c r="CJ305" s="7">
        <f t="shared" si="403"/>
        <v>2.9103830456733704E-10</v>
      </c>
      <c r="CK305" s="7">
        <f t="shared" si="403"/>
        <v>37146743.486890748</v>
      </c>
      <c r="CL305" s="7">
        <f t="shared" si="403"/>
        <v>11683923.647626033</v>
      </c>
      <c r="CM305" s="7">
        <f t="shared" si="403"/>
        <v>7449417.551574178</v>
      </c>
      <c r="CN305" s="7">
        <f t="shared" si="403"/>
        <v>158516132.42488238</v>
      </c>
      <c r="CO305" s="7">
        <f t="shared" si="403"/>
        <v>55569897.061515674</v>
      </c>
      <c r="CP305" s="7">
        <f t="shared" si="403"/>
        <v>1.1641532182693481E-10</v>
      </c>
      <c r="CQ305" s="7">
        <f t="shared" si="403"/>
        <v>6561765.5277761836</v>
      </c>
      <c r="CR305" s="7">
        <f t="shared" si="403"/>
        <v>3172738.8376577394</v>
      </c>
      <c r="CS305" s="7">
        <f t="shared" si="403"/>
        <v>2605721.9749702499</v>
      </c>
      <c r="CT305" s="7">
        <f t="shared" si="403"/>
        <v>1324770.0661271263</v>
      </c>
      <c r="CU305" s="7">
        <f t="shared" si="403"/>
        <v>3959120.5489022057</v>
      </c>
      <c r="CV305" s="7">
        <f t="shared" si="403"/>
        <v>613501.97079146013</v>
      </c>
      <c r="CW305" s="7">
        <f t="shared" si="403"/>
        <v>2221206.3923754594</v>
      </c>
      <c r="CX305" s="7">
        <f t="shared" si="403"/>
        <v>3196666.8572381674</v>
      </c>
      <c r="CY305" s="7">
        <f t="shared" si="403"/>
        <v>937460.89131553925</v>
      </c>
      <c r="CZ305" s="7">
        <f t="shared" si="403"/>
        <v>12896269.915602477</v>
      </c>
      <c r="DA305" s="7">
        <f t="shared" si="403"/>
        <v>2029213.0768989951</v>
      </c>
      <c r="DB305" s="7">
        <f t="shared" si="403"/>
        <v>3377600.9885221762</v>
      </c>
      <c r="DC305" s="7">
        <f t="shared" si="403"/>
        <v>1898148.9836526522</v>
      </c>
      <c r="DD305" s="7">
        <f t="shared" si="403"/>
        <v>2046370.3108794175</v>
      </c>
      <c r="DE305" s="7">
        <f t="shared" si="403"/>
        <v>2091795.8247362045</v>
      </c>
      <c r="DF305" s="7">
        <f t="shared" si="403"/>
        <v>128576742.11528453</v>
      </c>
      <c r="DG305" s="7">
        <f t="shared" si="403"/>
        <v>634205.41482587543</v>
      </c>
      <c r="DH305" s="7">
        <f t="shared" si="403"/>
        <v>8932710.4869306479</v>
      </c>
      <c r="DI305" s="7">
        <f t="shared" si="403"/>
        <v>11429354.923083441</v>
      </c>
      <c r="DJ305" s="7">
        <f t="shared" si="403"/>
        <v>5916822.1814125394</v>
      </c>
      <c r="DK305" s="7">
        <f t="shared" si="403"/>
        <v>4906279.5804366255</v>
      </c>
      <c r="DL305" s="7">
        <f t="shared" si="403"/>
        <v>38744833.520936057</v>
      </c>
      <c r="DM305" s="7">
        <f t="shared" si="403"/>
        <v>3462754.7982817818</v>
      </c>
      <c r="DN305" s="7">
        <f t="shared" si="403"/>
        <v>7414288.2351398021</v>
      </c>
      <c r="DO305" s="7">
        <f t="shared" si="403"/>
        <v>25941039.262228929</v>
      </c>
      <c r="DP305" s="7">
        <f t="shared" si="403"/>
        <v>2715903.2564801062</v>
      </c>
      <c r="DQ305" s="7">
        <f t="shared" si="403"/>
        <v>219.4261558263097</v>
      </c>
      <c r="DR305" s="7">
        <f t="shared" si="403"/>
        <v>12863690.081219353</v>
      </c>
      <c r="DS305" s="7">
        <f t="shared" si="403"/>
        <v>6745612.2122994009</v>
      </c>
      <c r="DT305" s="7">
        <f t="shared" si="403"/>
        <v>3132880.6449969877</v>
      </c>
      <c r="DU305" s="7">
        <f t="shared" si="403"/>
        <v>4072962.4457447855</v>
      </c>
      <c r="DV305" s="7">
        <f t="shared" si="403"/>
        <v>3463358.651032465</v>
      </c>
      <c r="DW305" s="7">
        <f t="shared" si="403"/>
        <v>3866335.3351143901</v>
      </c>
      <c r="DX305" s="7">
        <f t="shared" si="403"/>
        <v>807406.41639710381</v>
      </c>
      <c r="DY305" s="7">
        <f t="shared" si="403"/>
        <v>1113029.3365464488</v>
      </c>
      <c r="DZ305" s="7">
        <f t="shared" si="403"/>
        <v>2808670.7192726405</v>
      </c>
      <c r="EA305" s="7">
        <f t="shared" ref="EA305:FX305" si="404">EA291+EA300</f>
        <v>84.20668385270983</v>
      </c>
      <c r="EB305" s="7">
        <f t="shared" si="404"/>
        <v>4341802.5250897156</v>
      </c>
      <c r="EC305" s="7">
        <f t="shared" si="404"/>
        <v>3039272.8761377307</v>
      </c>
      <c r="ED305" s="7">
        <f t="shared" si="404"/>
        <v>834.84862242813688</v>
      </c>
      <c r="EE305" s="7">
        <f t="shared" si="404"/>
        <v>2917020.9061586559</v>
      </c>
      <c r="EF305" s="7">
        <f t="shared" si="404"/>
        <v>13502557.377479076</v>
      </c>
      <c r="EG305" s="7">
        <f t="shared" si="404"/>
        <v>2946996.5519492482</v>
      </c>
      <c r="EH305" s="7">
        <f t="shared" si="404"/>
        <v>3477015.0775133721</v>
      </c>
      <c r="EI305" s="7">
        <f t="shared" si="404"/>
        <v>121059727.08734937</v>
      </c>
      <c r="EJ305" s="7">
        <f t="shared" si="404"/>
        <v>77429543.914366767</v>
      </c>
      <c r="EK305" s="7">
        <f t="shared" si="404"/>
        <v>4285432.4906039722</v>
      </c>
      <c r="EL305" s="7">
        <f t="shared" si="404"/>
        <v>3862969.17486365</v>
      </c>
      <c r="EM305" s="7">
        <f t="shared" si="404"/>
        <v>2286869.7558525698</v>
      </c>
      <c r="EN305" s="7">
        <f t="shared" si="404"/>
        <v>8846408.6129942797</v>
      </c>
      <c r="EO305" s="7">
        <f t="shared" si="404"/>
        <v>3161013.1726418193</v>
      </c>
      <c r="EP305" s="7">
        <f t="shared" si="404"/>
        <v>1711681.2621745761</v>
      </c>
      <c r="EQ305" s="7">
        <f t="shared" si="404"/>
        <v>17318954.681356788</v>
      </c>
      <c r="ER305" s="7">
        <f t="shared" si="404"/>
        <v>1610920.8063360008</v>
      </c>
      <c r="ES305" s="7">
        <f t="shared" si="404"/>
        <v>2277280.3101358926</v>
      </c>
      <c r="ET305" s="7">
        <f t="shared" si="404"/>
        <v>2464296.9783332283</v>
      </c>
      <c r="EU305" s="7">
        <f t="shared" si="404"/>
        <v>6044057.816542021</v>
      </c>
      <c r="EV305" s="7">
        <f t="shared" si="404"/>
        <v>544903.26949653728</v>
      </c>
      <c r="EW305" s="7">
        <f t="shared" si="404"/>
        <v>3016106.3665244794</v>
      </c>
      <c r="EX305" s="7">
        <f t="shared" si="404"/>
        <v>3040663.8552762233</v>
      </c>
      <c r="EY305" s="7">
        <f t="shared" si="404"/>
        <v>7592220.0114614014</v>
      </c>
      <c r="EZ305" s="7">
        <f t="shared" si="404"/>
        <v>1748805.7253242531</v>
      </c>
      <c r="FA305" s="7">
        <f t="shared" si="404"/>
        <v>861.79048977978528</v>
      </c>
      <c r="FB305" s="7">
        <f t="shared" si="404"/>
        <v>0</v>
      </c>
      <c r="FC305" s="7">
        <f t="shared" si="404"/>
        <v>8073971.5355189051</v>
      </c>
      <c r="FD305" s="7">
        <f t="shared" si="404"/>
        <v>3830366.4642000408</v>
      </c>
      <c r="FE305" s="7">
        <f t="shared" si="404"/>
        <v>1231069.8040118855</v>
      </c>
      <c r="FF305" s="7">
        <f t="shared" si="404"/>
        <v>2891354.9659392918</v>
      </c>
      <c r="FG305" s="7">
        <f t="shared" si="404"/>
        <v>1768121.0626985477</v>
      </c>
      <c r="FH305" s="7">
        <f t="shared" si="404"/>
        <v>581296.69194443419</v>
      </c>
      <c r="FI305" s="7">
        <f t="shared" si="404"/>
        <v>5476989.0579928616</v>
      </c>
      <c r="FJ305" s="7">
        <f t="shared" si="404"/>
        <v>466406.0803973407</v>
      </c>
      <c r="FK305" s="7">
        <f t="shared" si="404"/>
        <v>5588574.0320139909</v>
      </c>
      <c r="FL305" s="7">
        <f t="shared" si="404"/>
        <v>28747869.681151267</v>
      </c>
      <c r="FM305" s="7">
        <f t="shared" si="404"/>
        <v>16544243.269045293</v>
      </c>
      <c r="FN305" s="7">
        <f t="shared" si="404"/>
        <v>170489590.92996353</v>
      </c>
      <c r="FO305" s="7">
        <f t="shared" si="404"/>
        <v>885.39948352763895</v>
      </c>
      <c r="FP305" s="7">
        <f t="shared" si="404"/>
        <v>7189427.7979642842</v>
      </c>
      <c r="FQ305" s="7">
        <f t="shared" si="404"/>
        <v>6.9849193096160889E-10</v>
      </c>
      <c r="FR305" s="7">
        <f t="shared" si="404"/>
        <v>1.7462298274040222E-10</v>
      </c>
      <c r="FS305" s="7">
        <f t="shared" si="404"/>
        <v>1210840.4629558499</v>
      </c>
      <c r="FT305" s="7">
        <f t="shared" si="404"/>
        <v>0</v>
      </c>
      <c r="FU305" s="7">
        <f t="shared" si="404"/>
        <v>6188352.4111767551</v>
      </c>
      <c r="FV305" s="7">
        <f t="shared" si="404"/>
        <v>6558037.8576988876</v>
      </c>
      <c r="FW305" s="7">
        <f t="shared" si="404"/>
        <v>2631068.9945910117</v>
      </c>
      <c r="FX305" s="7">
        <f t="shared" si="404"/>
        <v>951639.91499363095</v>
      </c>
      <c r="FY305" s="7">
        <f>FY291-FY300</f>
        <v>241163995.72328997</v>
      </c>
      <c r="FZ305" s="7">
        <f>SUM(C305:FY305)</f>
        <v>5108010038.2859955</v>
      </c>
      <c r="GB305" s="7"/>
      <c r="GC305" s="7"/>
      <c r="GD305" s="7"/>
      <c r="GE305" s="7"/>
      <c r="GF305" s="7"/>
      <c r="GG305" s="7"/>
      <c r="GH305" s="7"/>
      <c r="GI305" s="7"/>
      <c r="GJ305" s="7"/>
      <c r="GK305" s="7"/>
      <c r="GL305" s="7"/>
      <c r="GM305" s="7"/>
    </row>
    <row r="306" spans="1:195" x14ac:dyDescent="0.35">
      <c r="A306" s="7"/>
      <c r="B306" s="7" t="s">
        <v>879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  <c r="DV306" s="7"/>
      <c r="DW306" s="7"/>
      <c r="DX306" s="7"/>
      <c r="DY306" s="7"/>
      <c r="DZ306" s="7"/>
      <c r="EA306" s="7"/>
      <c r="EB306" s="7"/>
      <c r="EC306" s="7"/>
      <c r="ED306" s="7"/>
      <c r="EE306" s="7"/>
      <c r="EF306" s="7"/>
      <c r="EG306" s="7"/>
      <c r="EH306" s="7"/>
      <c r="EI306" s="7"/>
      <c r="EJ306" s="7"/>
      <c r="EK306" s="7"/>
      <c r="EL306" s="7"/>
      <c r="EM306" s="7"/>
      <c r="EN306" s="7"/>
      <c r="EO306" s="7"/>
      <c r="EP306" s="7"/>
      <c r="EQ306" s="7"/>
      <c r="ER306" s="7"/>
      <c r="ES306" s="7"/>
      <c r="ET306" s="7"/>
      <c r="EU306" s="7"/>
      <c r="EV306" s="7"/>
      <c r="EW306" s="7"/>
      <c r="EX306" s="7"/>
      <c r="EY306" s="7"/>
      <c r="EZ306" s="7"/>
      <c r="FA306" s="7"/>
      <c r="FB306" s="7"/>
      <c r="FC306" s="7"/>
      <c r="FD306" s="7"/>
      <c r="FE306" s="7"/>
      <c r="FF306" s="7"/>
      <c r="FG306" s="7"/>
      <c r="FH306" s="7"/>
      <c r="FI306" s="7"/>
      <c r="FJ306" s="7"/>
      <c r="FK306" s="7"/>
      <c r="FL306" s="7"/>
      <c r="FM306" s="7"/>
      <c r="FN306" s="7"/>
      <c r="FO306" s="7"/>
      <c r="FP306" s="7"/>
      <c r="FQ306" s="7"/>
      <c r="FR306" s="7"/>
      <c r="FS306" s="7"/>
      <c r="FT306" s="7"/>
      <c r="FU306" s="7"/>
      <c r="FV306" s="7"/>
      <c r="FW306" s="7"/>
      <c r="FX306" s="7"/>
      <c r="FY306" s="7"/>
      <c r="FZ306" s="7"/>
      <c r="GB306" s="7"/>
      <c r="GC306" s="7"/>
      <c r="GD306" s="7"/>
      <c r="GE306" s="7"/>
      <c r="GF306" s="7"/>
      <c r="GG306" s="7"/>
      <c r="GH306" s="7"/>
      <c r="GI306" s="7"/>
      <c r="GJ306" s="7"/>
      <c r="GK306" s="7"/>
      <c r="GL306" s="7"/>
      <c r="GM306" s="7"/>
    </row>
    <row r="307" spans="1:195" x14ac:dyDescent="0.35">
      <c r="A307" s="7"/>
      <c r="B307" s="7" t="s">
        <v>880</v>
      </c>
      <c r="C307" s="7">
        <f t="shared" ref="C307:BN307" si="405">-C292</f>
        <v>0</v>
      </c>
      <c r="D307" s="7">
        <f t="shared" si="405"/>
        <v>0</v>
      </c>
      <c r="E307" s="7">
        <f t="shared" si="405"/>
        <v>0</v>
      </c>
      <c r="F307" s="7">
        <f t="shared" si="405"/>
        <v>0</v>
      </c>
      <c r="G307" s="7">
        <f t="shared" si="405"/>
        <v>0</v>
      </c>
      <c r="H307" s="7">
        <f t="shared" si="405"/>
        <v>0</v>
      </c>
      <c r="I307" s="7">
        <f t="shared" si="405"/>
        <v>0</v>
      </c>
      <c r="J307" s="7">
        <f t="shared" si="405"/>
        <v>0</v>
      </c>
      <c r="K307" s="7">
        <f t="shared" si="405"/>
        <v>0</v>
      </c>
      <c r="L307" s="7">
        <f t="shared" si="405"/>
        <v>0</v>
      </c>
      <c r="M307" s="7">
        <f t="shared" si="405"/>
        <v>0</v>
      </c>
      <c r="N307" s="7">
        <f t="shared" si="405"/>
        <v>0</v>
      </c>
      <c r="O307" s="7">
        <f t="shared" si="405"/>
        <v>0</v>
      </c>
      <c r="P307" s="7">
        <f t="shared" si="405"/>
        <v>0</v>
      </c>
      <c r="Q307" s="7">
        <f t="shared" si="405"/>
        <v>0</v>
      </c>
      <c r="R307" s="7">
        <f t="shared" si="405"/>
        <v>0</v>
      </c>
      <c r="S307" s="7">
        <f t="shared" si="405"/>
        <v>0</v>
      </c>
      <c r="T307" s="7">
        <f t="shared" si="405"/>
        <v>0</v>
      </c>
      <c r="U307" s="7">
        <f t="shared" si="405"/>
        <v>0</v>
      </c>
      <c r="V307" s="7">
        <f t="shared" si="405"/>
        <v>0</v>
      </c>
      <c r="W307" s="7">
        <f t="shared" si="405"/>
        <v>0</v>
      </c>
      <c r="X307" s="7">
        <f t="shared" si="405"/>
        <v>0</v>
      </c>
      <c r="Y307" s="7">
        <f t="shared" si="405"/>
        <v>0</v>
      </c>
      <c r="Z307" s="7">
        <f t="shared" si="405"/>
        <v>0</v>
      </c>
      <c r="AA307" s="7">
        <f t="shared" si="405"/>
        <v>0</v>
      </c>
      <c r="AB307" s="7">
        <f t="shared" si="405"/>
        <v>0</v>
      </c>
      <c r="AC307" s="7">
        <f t="shared" si="405"/>
        <v>0</v>
      </c>
      <c r="AD307" s="7">
        <f t="shared" si="405"/>
        <v>0</v>
      </c>
      <c r="AE307" s="7">
        <f t="shared" si="405"/>
        <v>0</v>
      </c>
      <c r="AF307" s="7">
        <f t="shared" si="405"/>
        <v>0</v>
      </c>
      <c r="AG307" s="7">
        <f t="shared" si="405"/>
        <v>0</v>
      </c>
      <c r="AH307" s="7">
        <f t="shared" si="405"/>
        <v>0</v>
      </c>
      <c r="AI307" s="7">
        <f t="shared" si="405"/>
        <v>0</v>
      </c>
      <c r="AJ307" s="7">
        <f t="shared" si="405"/>
        <v>0</v>
      </c>
      <c r="AK307" s="7">
        <f t="shared" si="405"/>
        <v>0</v>
      </c>
      <c r="AL307" s="7">
        <f t="shared" si="405"/>
        <v>0</v>
      </c>
      <c r="AM307" s="7">
        <f t="shared" si="405"/>
        <v>0</v>
      </c>
      <c r="AN307" s="7">
        <f t="shared" si="405"/>
        <v>0</v>
      </c>
      <c r="AO307" s="7">
        <f t="shared" si="405"/>
        <v>0</v>
      </c>
      <c r="AP307" s="7">
        <f t="shared" si="405"/>
        <v>0</v>
      </c>
      <c r="AQ307" s="7">
        <f t="shared" si="405"/>
        <v>0</v>
      </c>
      <c r="AR307" s="7">
        <f t="shared" si="405"/>
        <v>0</v>
      </c>
      <c r="AS307" s="7">
        <f t="shared" si="405"/>
        <v>0</v>
      </c>
      <c r="AT307" s="7">
        <f t="shared" si="405"/>
        <v>0</v>
      </c>
      <c r="AU307" s="7">
        <f t="shared" si="405"/>
        <v>0</v>
      </c>
      <c r="AV307" s="7">
        <f t="shared" si="405"/>
        <v>0</v>
      </c>
      <c r="AW307" s="7">
        <f t="shared" si="405"/>
        <v>0</v>
      </c>
      <c r="AX307" s="7">
        <f t="shared" si="405"/>
        <v>0</v>
      </c>
      <c r="AY307" s="7">
        <f t="shared" si="405"/>
        <v>0</v>
      </c>
      <c r="AZ307" s="7">
        <f t="shared" si="405"/>
        <v>0</v>
      </c>
      <c r="BA307" s="7">
        <f t="shared" si="405"/>
        <v>0</v>
      </c>
      <c r="BB307" s="7">
        <f t="shared" si="405"/>
        <v>0</v>
      </c>
      <c r="BC307" s="7">
        <f t="shared" si="405"/>
        <v>0</v>
      </c>
      <c r="BD307" s="7">
        <f t="shared" si="405"/>
        <v>0</v>
      </c>
      <c r="BE307" s="7">
        <f t="shared" si="405"/>
        <v>0</v>
      </c>
      <c r="BF307" s="7">
        <f t="shared" si="405"/>
        <v>0</v>
      </c>
      <c r="BG307" s="7">
        <f t="shared" si="405"/>
        <v>0</v>
      </c>
      <c r="BH307" s="7">
        <f t="shared" si="405"/>
        <v>0</v>
      </c>
      <c r="BI307" s="7">
        <f t="shared" si="405"/>
        <v>0</v>
      </c>
      <c r="BJ307" s="7">
        <f t="shared" si="405"/>
        <v>0</v>
      </c>
      <c r="BK307" s="7">
        <f t="shared" si="405"/>
        <v>0</v>
      </c>
      <c r="BL307" s="7">
        <f t="shared" si="405"/>
        <v>0</v>
      </c>
      <c r="BM307" s="7">
        <f t="shared" si="405"/>
        <v>0</v>
      </c>
      <c r="BN307" s="7">
        <f t="shared" si="405"/>
        <v>0</v>
      </c>
      <c r="BO307" s="7">
        <f t="shared" ref="BO307:DZ307" si="406">-BO292</f>
        <v>0</v>
      </c>
      <c r="BP307" s="7">
        <f t="shared" si="406"/>
        <v>0</v>
      </c>
      <c r="BQ307" s="7">
        <f t="shared" si="406"/>
        <v>0</v>
      </c>
      <c r="BR307" s="7">
        <f t="shared" si="406"/>
        <v>0</v>
      </c>
      <c r="BS307" s="7">
        <f t="shared" si="406"/>
        <v>0</v>
      </c>
      <c r="BT307" s="7">
        <f t="shared" si="406"/>
        <v>0</v>
      </c>
      <c r="BU307" s="7">
        <f t="shared" si="406"/>
        <v>0</v>
      </c>
      <c r="BV307" s="7">
        <f t="shared" si="406"/>
        <v>0</v>
      </c>
      <c r="BW307" s="7">
        <f t="shared" si="406"/>
        <v>0</v>
      </c>
      <c r="BX307" s="7">
        <f t="shared" si="406"/>
        <v>0</v>
      </c>
      <c r="BY307" s="7">
        <f t="shared" si="406"/>
        <v>0</v>
      </c>
      <c r="BZ307" s="7">
        <f t="shared" si="406"/>
        <v>0</v>
      </c>
      <c r="CA307" s="7">
        <f t="shared" si="406"/>
        <v>0</v>
      </c>
      <c r="CB307" s="7">
        <f t="shared" si="406"/>
        <v>0</v>
      </c>
      <c r="CC307" s="7">
        <f t="shared" si="406"/>
        <v>0</v>
      </c>
      <c r="CD307" s="7">
        <f t="shared" si="406"/>
        <v>0</v>
      </c>
      <c r="CE307" s="7">
        <f t="shared" si="406"/>
        <v>0</v>
      </c>
      <c r="CF307" s="7">
        <f t="shared" si="406"/>
        <v>0</v>
      </c>
      <c r="CG307" s="7">
        <f t="shared" si="406"/>
        <v>0</v>
      </c>
      <c r="CH307" s="7">
        <f t="shared" si="406"/>
        <v>0</v>
      </c>
      <c r="CI307" s="7">
        <f t="shared" si="406"/>
        <v>0</v>
      </c>
      <c r="CJ307" s="7">
        <f t="shared" si="406"/>
        <v>0</v>
      </c>
      <c r="CK307" s="7">
        <f t="shared" si="406"/>
        <v>0</v>
      </c>
      <c r="CL307" s="7">
        <f t="shared" si="406"/>
        <v>0</v>
      </c>
      <c r="CM307" s="7">
        <f t="shared" si="406"/>
        <v>0</v>
      </c>
      <c r="CN307" s="7">
        <f t="shared" si="406"/>
        <v>0</v>
      </c>
      <c r="CO307" s="7">
        <f t="shared" si="406"/>
        <v>0</v>
      </c>
      <c r="CP307" s="7">
        <f t="shared" si="406"/>
        <v>0</v>
      </c>
      <c r="CQ307" s="7">
        <f t="shared" si="406"/>
        <v>0</v>
      </c>
      <c r="CR307" s="7">
        <f t="shared" si="406"/>
        <v>0</v>
      </c>
      <c r="CS307" s="7">
        <f t="shared" si="406"/>
        <v>0</v>
      </c>
      <c r="CT307" s="7">
        <f t="shared" si="406"/>
        <v>0</v>
      </c>
      <c r="CU307" s="7">
        <f t="shared" si="406"/>
        <v>0</v>
      </c>
      <c r="CV307" s="7">
        <f t="shared" si="406"/>
        <v>0</v>
      </c>
      <c r="CW307" s="7">
        <f t="shared" si="406"/>
        <v>0</v>
      </c>
      <c r="CX307" s="7">
        <f t="shared" si="406"/>
        <v>0</v>
      </c>
      <c r="CY307" s="7">
        <f t="shared" si="406"/>
        <v>0</v>
      </c>
      <c r="CZ307" s="7">
        <f t="shared" si="406"/>
        <v>0</v>
      </c>
      <c r="DA307" s="7">
        <f t="shared" si="406"/>
        <v>0</v>
      </c>
      <c r="DB307" s="7">
        <f t="shared" si="406"/>
        <v>0</v>
      </c>
      <c r="DC307" s="7">
        <f t="shared" si="406"/>
        <v>0</v>
      </c>
      <c r="DD307" s="7">
        <f t="shared" si="406"/>
        <v>0</v>
      </c>
      <c r="DE307" s="7">
        <f t="shared" si="406"/>
        <v>0</v>
      </c>
      <c r="DF307" s="7">
        <f t="shared" si="406"/>
        <v>0</v>
      </c>
      <c r="DG307" s="7">
        <f t="shared" si="406"/>
        <v>0</v>
      </c>
      <c r="DH307" s="7">
        <f t="shared" si="406"/>
        <v>0</v>
      </c>
      <c r="DI307" s="7">
        <f t="shared" si="406"/>
        <v>0</v>
      </c>
      <c r="DJ307" s="7">
        <f t="shared" si="406"/>
        <v>0</v>
      </c>
      <c r="DK307" s="7">
        <f t="shared" si="406"/>
        <v>0</v>
      </c>
      <c r="DL307" s="7">
        <f t="shared" si="406"/>
        <v>0</v>
      </c>
      <c r="DM307" s="7">
        <f t="shared" si="406"/>
        <v>0</v>
      </c>
      <c r="DN307" s="7">
        <f t="shared" si="406"/>
        <v>0</v>
      </c>
      <c r="DO307" s="7">
        <f t="shared" si="406"/>
        <v>0</v>
      </c>
      <c r="DP307" s="7">
        <f t="shared" si="406"/>
        <v>0</v>
      </c>
      <c r="DQ307" s="7">
        <f t="shared" si="406"/>
        <v>0</v>
      </c>
      <c r="DR307" s="7">
        <f t="shared" si="406"/>
        <v>0</v>
      </c>
      <c r="DS307" s="7">
        <f t="shared" si="406"/>
        <v>0</v>
      </c>
      <c r="DT307" s="7">
        <f t="shared" si="406"/>
        <v>0</v>
      </c>
      <c r="DU307" s="7">
        <f t="shared" si="406"/>
        <v>0</v>
      </c>
      <c r="DV307" s="7">
        <f t="shared" si="406"/>
        <v>0</v>
      </c>
      <c r="DW307" s="7">
        <f t="shared" si="406"/>
        <v>0</v>
      </c>
      <c r="DX307" s="7">
        <f t="shared" si="406"/>
        <v>0</v>
      </c>
      <c r="DY307" s="7">
        <f t="shared" si="406"/>
        <v>0</v>
      </c>
      <c r="DZ307" s="7">
        <f t="shared" si="406"/>
        <v>0</v>
      </c>
      <c r="EA307" s="7">
        <f t="shared" ref="EA307:FY307" si="407">-EA292</f>
        <v>0</v>
      </c>
      <c r="EB307" s="7">
        <f t="shared" si="407"/>
        <v>0</v>
      </c>
      <c r="EC307" s="7">
        <f t="shared" si="407"/>
        <v>0</v>
      </c>
      <c r="ED307" s="7">
        <f t="shared" si="407"/>
        <v>0</v>
      </c>
      <c r="EE307" s="7">
        <f t="shared" si="407"/>
        <v>0</v>
      </c>
      <c r="EF307" s="7">
        <f t="shared" si="407"/>
        <v>0</v>
      </c>
      <c r="EG307" s="7">
        <f t="shared" si="407"/>
        <v>0</v>
      </c>
      <c r="EH307" s="7">
        <f t="shared" si="407"/>
        <v>0</v>
      </c>
      <c r="EI307" s="7">
        <f t="shared" si="407"/>
        <v>0</v>
      </c>
      <c r="EJ307" s="7">
        <f t="shared" si="407"/>
        <v>0</v>
      </c>
      <c r="EK307" s="7">
        <f t="shared" si="407"/>
        <v>0</v>
      </c>
      <c r="EL307" s="7">
        <f t="shared" si="407"/>
        <v>0</v>
      </c>
      <c r="EM307" s="7">
        <f t="shared" si="407"/>
        <v>0</v>
      </c>
      <c r="EN307" s="7">
        <f t="shared" si="407"/>
        <v>0</v>
      </c>
      <c r="EO307" s="7">
        <f t="shared" si="407"/>
        <v>0</v>
      </c>
      <c r="EP307" s="7">
        <f t="shared" si="407"/>
        <v>0</v>
      </c>
      <c r="EQ307" s="7">
        <f t="shared" si="407"/>
        <v>0</v>
      </c>
      <c r="ER307" s="7">
        <f t="shared" si="407"/>
        <v>0</v>
      </c>
      <c r="ES307" s="7">
        <f t="shared" si="407"/>
        <v>0</v>
      </c>
      <c r="ET307" s="7">
        <f t="shared" si="407"/>
        <v>0</v>
      </c>
      <c r="EU307" s="7">
        <f t="shared" si="407"/>
        <v>0</v>
      </c>
      <c r="EV307" s="7">
        <f t="shared" si="407"/>
        <v>0</v>
      </c>
      <c r="EW307" s="7">
        <f t="shared" si="407"/>
        <v>0</v>
      </c>
      <c r="EX307" s="7">
        <f t="shared" si="407"/>
        <v>0</v>
      </c>
      <c r="EY307" s="7">
        <f t="shared" si="407"/>
        <v>0</v>
      </c>
      <c r="EZ307" s="7">
        <f t="shared" si="407"/>
        <v>0</v>
      </c>
      <c r="FA307" s="7">
        <f t="shared" si="407"/>
        <v>0</v>
      </c>
      <c r="FB307" s="7">
        <f t="shared" si="407"/>
        <v>0</v>
      </c>
      <c r="FC307" s="7">
        <f t="shared" si="407"/>
        <v>0</v>
      </c>
      <c r="FD307" s="7">
        <f t="shared" si="407"/>
        <v>0</v>
      </c>
      <c r="FE307" s="7">
        <f t="shared" si="407"/>
        <v>0</v>
      </c>
      <c r="FF307" s="7">
        <f t="shared" si="407"/>
        <v>0</v>
      </c>
      <c r="FG307" s="7">
        <f t="shared" si="407"/>
        <v>0</v>
      </c>
      <c r="FH307" s="7">
        <f t="shared" si="407"/>
        <v>0</v>
      </c>
      <c r="FI307" s="7">
        <f t="shared" si="407"/>
        <v>0</v>
      </c>
      <c r="FJ307" s="7">
        <f t="shared" si="407"/>
        <v>0</v>
      </c>
      <c r="FK307" s="7">
        <f t="shared" si="407"/>
        <v>0</v>
      </c>
      <c r="FL307" s="7">
        <f t="shared" si="407"/>
        <v>0</v>
      </c>
      <c r="FM307" s="7">
        <f t="shared" si="407"/>
        <v>0</v>
      </c>
      <c r="FN307" s="7">
        <f t="shared" si="407"/>
        <v>0</v>
      </c>
      <c r="FO307" s="7">
        <f t="shared" si="407"/>
        <v>0</v>
      </c>
      <c r="FP307" s="7">
        <f t="shared" si="407"/>
        <v>0</v>
      </c>
      <c r="FQ307" s="7">
        <f t="shared" si="407"/>
        <v>0</v>
      </c>
      <c r="FR307" s="7">
        <f t="shared" si="407"/>
        <v>0</v>
      </c>
      <c r="FS307" s="7">
        <f t="shared" si="407"/>
        <v>0</v>
      </c>
      <c r="FT307" s="7">
        <f t="shared" si="407"/>
        <v>0</v>
      </c>
      <c r="FU307" s="7">
        <f t="shared" si="407"/>
        <v>0</v>
      </c>
      <c r="FV307" s="7">
        <f t="shared" si="407"/>
        <v>0</v>
      </c>
      <c r="FW307" s="7">
        <f t="shared" si="407"/>
        <v>0</v>
      </c>
      <c r="FX307" s="7">
        <f t="shared" si="407"/>
        <v>0</v>
      </c>
      <c r="FY307" s="7">
        <f t="shared" si="407"/>
        <v>0</v>
      </c>
      <c r="FZ307" s="7">
        <f>SUM(C307:FY307)</f>
        <v>0</v>
      </c>
      <c r="GA307" s="7"/>
      <c r="GB307" s="7"/>
      <c r="GC307" s="7"/>
      <c r="GD307" s="7"/>
      <c r="GE307" s="7"/>
      <c r="GF307" s="7"/>
      <c r="GG307" s="7"/>
      <c r="GH307" s="7"/>
      <c r="GI307" s="7"/>
      <c r="GJ307" s="7"/>
      <c r="GK307" s="7"/>
      <c r="GL307" s="7"/>
      <c r="GM307" s="7"/>
    </row>
    <row r="308" spans="1:195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  <c r="DV308" s="7"/>
      <c r="DW308" s="7"/>
      <c r="DX308" s="7"/>
      <c r="DY308" s="7"/>
      <c r="DZ308" s="7"/>
      <c r="EA308" s="7"/>
      <c r="EB308" s="7"/>
      <c r="EC308" s="7"/>
      <c r="ED308" s="7"/>
      <c r="EE308" s="7"/>
      <c r="EF308" s="7"/>
      <c r="EG308" s="7"/>
      <c r="EH308" s="7"/>
      <c r="EI308" s="7"/>
      <c r="EJ308" s="7"/>
      <c r="EK308" s="7"/>
      <c r="EL308" s="7"/>
      <c r="EM308" s="7"/>
      <c r="EN308" s="7"/>
      <c r="EO308" s="7"/>
      <c r="EP308" s="7"/>
      <c r="EQ308" s="7"/>
      <c r="ER308" s="7"/>
      <c r="ES308" s="7"/>
      <c r="ET308" s="7"/>
      <c r="EU308" s="7"/>
      <c r="EV308" s="7"/>
      <c r="EW308" s="7"/>
      <c r="EX308" s="7"/>
      <c r="EY308" s="7"/>
      <c r="EZ308" s="7"/>
      <c r="FA308" s="7"/>
      <c r="FB308" s="7"/>
      <c r="FC308" s="7"/>
      <c r="FD308" s="7"/>
      <c r="FE308" s="7"/>
      <c r="FF308" s="7"/>
      <c r="FG308" s="7"/>
      <c r="FH308" s="7"/>
      <c r="FI308" s="7"/>
      <c r="FJ308" s="7"/>
      <c r="FK308" s="7"/>
      <c r="FL308" s="7"/>
      <c r="FM308" s="7"/>
      <c r="FN308" s="7"/>
      <c r="FO308" s="7"/>
      <c r="FP308" s="7"/>
      <c r="FQ308" s="7"/>
      <c r="FR308" s="7"/>
      <c r="FS308" s="7"/>
      <c r="FT308" s="7">
        <f>FT303+FT304</f>
        <v>1430952.34</v>
      </c>
      <c r="FU308" s="7"/>
      <c r="FV308" s="7"/>
      <c r="FW308" s="7"/>
      <c r="FX308" s="7"/>
      <c r="FY308" s="7"/>
      <c r="FZ308" s="7"/>
      <c r="GB308" s="7"/>
      <c r="GC308" s="7"/>
      <c r="GD308" s="7"/>
      <c r="GE308" s="7"/>
      <c r="GF308" s="7"/>
      <c r="GG308" s="83"/>
      <c r="GH308" s="7"/>
      <c r="GI308" s="7"/>
      <c r="GJ308" s="7"/>
      <c r="GK308" s="7"/>
      <c r="GL308" s="7"/>
      <c r="GM308" s="7"/>
    </row>
    <row r="309" spans="1:195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  <c r="DV309" s="7"/>
      <c r="DW309" s="7"/>
      <c r="DX309" s="7"/>
      <c r="DY309" s="7"/>
      <c r="DZ309" s="7"/>
      <c r="EA309" s="7"/>
      <c r="EB309" s="7"/>
      <c r="EC309" s="7"/>
      <c r="ED309" s="7"/>
      <c r="EE309" s="7"/>
      <c r="EF309" s="7"/>
      <c r="EG309" s="7"/>
      <c r="EH309" s="7"/>
      <c r="EI309" s="7"/>
      <c r="EJ309" s="7"/>
      <c r="EK309" s="7"/>
      <c r="EL309" s="7"/>
      <c r="EM309" s="7"/>
      <c r="EN309" s="7"/>
      <c r="EO309" s="7"/>
      <c r="EP309" s="7"/>
      <c r="EQ309" s="7"/>
      <c r="ER309" s="7"/>
      <c r="ES309" s="7"/>
      <c r="ET309" s="7"/>
      <c r="EU309" s="7"/>
      <c r="EV309" s="7"/>
      <c r="EW309" s="7"/>
      <c r="EX309" s="7"/>
      <c r="EY309" s="7"/>
      <c r="EZ309" s="7"/>
      <c r="FA309" s="7"/>
      <c r="FB309" s="7"/>
      <c r="FC309" s="7"/>
      <c r="FD309" s="7"/>
      <c r="FE309" s="7"/>
      <c r="FF309" s="7"/>
      <c r="FG309" s="7"/>
      <c r="FH309" s="7"/>
      <c r="FI309" s="7"/>
      <c r="FJ309" s="7"/>
      <c r="FK309" s="7"/>
      <c r="FL309" s="7"/>
      <c r="FM309" s="7"/>
      <c r="FN309" s="7"/>
      <c r="FO309" s="7"/>
      <c r="FP309" s="7"/>
      <c r="FQ309" s="7"/>
      <c r="FR309" s="7"/>
      <c r="FS309" s="7"/>
      <c r="FT309" s="7"/>
      <c r="FU309" s="7"/>
      <c r="FV309" s="7"/>
      <c r="FW309" s="7"/>
      <c r="FX309" s="7"/>
      <c r="FY309" s="7"/>
      <c r="FZ309" s="7"/>
      <c r="GB309" s="7"/>
      <c r="GC309" s="7"/>
      <c r="GD309" s="7"/>
      <c r="GE309" s="7"/>
      <c r="GF309" s="7"/>
      <c r="GG309" s="7"/>
      <c r="GH309" s="7"/>
      <c r="GI309" s="7"/>
      <c r="GJ309" s="7"/>
      <c r="GK309" s="7"/>
      <c r="GL309" s="7"/>
      <c r="GM309" s="7"/>
    </row>
    <row r="310" spans="1:195" x14ac:dyDescent="0.35">
      <c r="A310" s="6" t="s">
        <v>594</v>
      </c>
      <c r="B310" s="43" t="s">
        <v>881</v>
      </c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  <c r="EF310" s="46"/>
      <c r="EG310" s="46"/>
      <c r="EH310" s="46"/>
      <c r="EI310" s="46"/>
      <c r="EJ310" s="46"/>
      <c r="EK310" s="46"/>
      <c r="EL310" s="46"/>
      <c r="EM310" s="46"/>
      <c r="EN310" s="46"/>
      <c r="EO310" s="46"/>
      <c r="EP310" s="46"/>
      <c r="EQ310" s="46"/>
      <c r="ER310" s="46"/>
      <c r="ES310" s="46"/>
      <c r="ET310" s="46"/>
      <c r="EU310" s="46"/>
      <c r="EV310" s="46"/>
      <c r="EW310" s="46"/>
      <c r="EX310" s="46"/>
      <c r="EY310" s="46"/>
      <c r="EZ310" s="46"/>
      <c r="FA310" s="46"/>
      <c r="FB310" s="46"/>
      <c r="FC310" s="46"/>
      <c r="FD310" s="46"/>
      <c r="FE310" s="46"/>
      <c r="FF310" s="46"/>
      <c r="FG310" s="46"/>
      <c r="FH310" s="46"/>
      <c r="FI310" s="46"/>
      <c r="FJ310" s="46"/>
      <c r="FK310" s="46"/>
      <c r="FL310" s="46"/>
      <c r="FM310" s="46"/>
      <c r="FN310" s="46"/>
      <c r="FO310" s="46"/>
      <c r="FP310" s="46"/>
      <c r="FQ310" s="46"/>
      <c r="FR310" s="46"/>
      <c r="FS310" s="46"/>
      <c r="FT310" s="46"/>
      <c r="FU310" s="46"/>
      <c r="FV310" s="46"/>
      <c r="FW310" s="46"/>
      <c r="FX310" s="46"/>
      <c r="FY310" s="46"/>
      <c r="FZ310" s="7"/>
      <c r="GB310" s="7"/>
      <c r="GC310" s="7"/>
      <c r="GD310" s="7"/>
      <c r="GE310" s="7"/>
      <c r="GF310" s="7"/>
      <c r="GG310" s="7"/>
      <c r="GH310" s="7"/>
      <c r="GI310" s="7"/>
      <c r="GJ310" s="7"/>
      <c r="GK310" s="7"/>
      <c r="GL310" s="7"/>
      <c r="GM310" s="7"/>
    </row>
    <row r="311" spans="1:195" x14ac:dyDescent="0.35">
      <c r="A311" s="6" t="s">
        <v>882</v>
      </c>
      <c r="B311" s="7" t="s">
        <v>883</v>
      </c>
      <c r="C311" s="42">
        <f t="shared" ref="C311:BN311" si="408">+C259</f>
        <v>2.7E-2</v>
      </c>
      <c r="D311" s="42">
        <f t="shared" si="408"/>
        <v>2.7E-2</v>
      </c>
      <c r="E311" s="42">
        <f t="shared" si="408"/>
        <v>2.7E-2</v>
      </c>
      <c r="F311" s="42">
        <f t="shared" si="408"/>
        <v>2.7E-2</v>
      </c>
      <c r="G311" s="42">
        <f t="shared" si="408"/>
        <v>2.5264999999999999E-2</v>
      </c>
      <c r="H311" s="42">
        <f t="shared" si="408"/>
        <v>2.7E-2</v>
      </c>
      <c r="I311" s="42">
        <f t="shared" si="408"/>
        <v>2.7E-2</v>
      </c>
      <c r="J311" s="42">
        <f t="shared" si="408"/>
        <v>2.7E-2</v>
      </c>
      <c r="K311" s="42">
        <f t="shared" si="408"/>
        <v>2.7E-2</v>
      </c>
      <c r="L311" s="42">
        <f t="shared" si="408"/>
        <v>2.5895000000000001E-2</v>
      </c>
      <c r="M311" s="42">
        <f t="shared" si="408"/>
        <v>2.4947E-2</v>
      </c>
      <c r="N311" s="42">
        <f t="shared" si="408"/>
        <v>1.8755999999999998E-2</v>
      </c>
      <c r="O311" s="42">
        <f t="shared" si="408"/>
        <v>2.7E-2</v>
      </c>
      <c r="P311" s="42">
        <f t="shared" si="408"/>
        <v>2.7E-2</v>
      </c>
      <c r="Q311" s="42">
        <f t="shared" si="408"/>
        <v>2.7E-2</v>
      </c>
      <c r="R311" s="42">
        <f t="shared" si="408"/>
        <v>2.7E-2</v>
      </c>
      <c r="S311" s="42">
        <f t="shared" si="408"/>
        <v>2.5014000000000002E-2</v>
      </c>
      <c r="T311" s="42">
        <f t="shared" si="408"/>
        <v>2.3301000000000002E-2</v>
      </c>
      <c r="U311" s="42">
        <f t="shared" si="408"/>
        <v>2.2801000000000002E-2</v>
      </c>
      <c r="V311" s="42">
        <f t="shared" si="408"/>
        <v>2.7E-2</v>
      </c>
      <c r="W311" s="42">
        <f t="shared" si="408"/>
        <v>2.7E-2</v>
      </c>
      <c r="X311" s="42">
        <f t="shared" si="408"/>
        <v>1.4756000000000002E-2</v>
      </c>
      <c r="Y311" s="42">
        <f t="shared" si="408"/>
        <v>2.3498000000000002E-2</v>
      </c>
      <c r="Z311" s="42">
        <f t="shared" si="408"/>
        <v>2.2915000000000001E-2</v>
      </c>
      <c r="AA311" s="42">
        <f t="shared" si="408"/>
        <v>2.7E-2</v>
      </c>
      <c r="AB311" s="42">
        <f t="shared" si="408"/>
        <v>2.7E-2</v>
      </c>
      <c r="AC311" s="42">
        <f t="shared" si="408"/>
        <v>1.9982E-2</v>
      </c>
      <c r="AD311" s="42">
        <f t="shared" si="408"/>
        <v>1.8693000000000001E-2</v>
      </c>
      <c r="AE311" s="42">
        <f t="shared" si="408"/>
        <v>1.1814000000000002E-2</v>
      </c>
      <c r="AF311" s="42">
        <f t="shared" si="408"/>
        <v>1.0673999999999999E-2</v>
      </c>
      <c r="AG311" s="42">
        <f t="shared" si="408"/>
        <v>1.2485E-2</v>
      </c>
      <c r="AH311" s="42">
        <f t="shared" si="408"/>
        <v>2.1122999999999999E-2</v>
      </c>
      <c r="AI311" s="42">
        <f t="shared" si="408"/>
        <v>2.7E-2</v>
      </c>
      <c r="AJ311" s="42">
        <f t="shared" si="408"/>
        <v>2.2787999999999999E-2</v>
      </c>
      <c r="AK311" s="42">
        <f t="shared" si="408"/>
        <v>2.0279999999999999E-2</v>
      </c>
      <c r="AL311" s="42">
        <f t="shared" si="408"/>
        <v>2.7E-2</v>
      </c>
      <c r="AM311" s="42">
        <f t="shared" si="408"/>
        <v>2.0449000000000002E-2</v>
      </c>
      <c r="AN311" s="42">
        <f t="shared" si="408"/>
        <v>2.4544E-2</v>
      </c>
      <c r="AO311" s="42">
        <f t="shared" si="408"/>
        <v>2.6656000000000003E-2</v>
      </c>
      <c r="AP311" s="42">
        <f t="shared" si="408"/>
        <v>2.7E-2</v>
      </c>
      <c r="AQ311" s="42">
        <f t="shared" si="408"/>
        <v>1.8685E-2</v>
      </c>
      <c r="AR311" s="42">
        <f t="shared" si="408"/>
        <v>2.7E-2</v>
      </c>
      <c r="AS311" s="42">
        <f t="shared" si="408"/>
        <v>1.2137999999999999E-2</v>
      </c>
      <c r="AT311" s="42">
        <f t="shared" si="408"/>
        <v>2.7E-2</v>
      </c>
      <c r="AU311" s="42">
        <f t="shared" si="408"/>
        <v>2.3188E-2</v>
      </c>
      <c r="AV311" s="42">
        <f t="shared" si="408"/>
        <v>2.7E-2</v>
      </c>
      <c r="AW311" s="42">
        <f t="shared" si="408"/>
        <v>2.4430999999999998E-2</v>
      </c>
      <c r="AX311" s="42">
        <f t="shared" si="408"/>
        <v>2.0798000000000001E-2</v>
      </c>
      <c r="AY311" s="42">
        <f t="shared" si="408"/>
        <v>2.7E-2</v>
      </c>
      <c r="AZ311" s="42">
        <f t="shared" si="408"/>
        <v>1.5720000000000001E-2</v>
      </c>
      <c r="BA311" s="42">
        <f t="shared" si="408"/>
        <v>2.5894E-2</v>
      </c>
      <c r="BB311" s="42">
        <f t="shared" si="408"/>
        <v>2.3684E-2</v>
      </c>
      <c r="BC311" s="42">
        <f t="shared" si="408"/>
        <v>2.0715000000000001E-2</v>
      </c>
      <c r="BD311" s="42">
        <f t="shared" si="408"/>
        <v>2.7E-2</v>
      </c>
      <c r="BE311" s="42">
        <f t="shared" si="408"/>
        <v>2.6816E-2</v>
      </c>
      <c r="BF311" s="42">
        <f t="shared" si="408"/>
        <v>2.7E-2</v>
      </c>
      <c r="BG311" s="42">
        <f t="shared" si="408"/>
        <v>2.7E-2</v>
      </c>
      <c r="BH311" s="42">
        <f t="shared" si="408"/>
        <v>2.5419000000000001E-2</v>
      </c>
      <c r="BI311" s="42">
        <f t="shared" si="408"/>
        <v>1.2433E-2</v>
      </c>
      <c r="BJ311" s="42">
        <f t="shared" si="408"/>
        <v>2.7E-2</v>
      </c>
      <c r="BK311" s="42">
        <f t="shared" si="408"/>
        <v>2.7E-2</v>
      </c>
      <c r="BL311" s="42">
        <f t="shared" si="408"/>
        <v>2.7E-2</v>
      </c>
      <c r="BM311" s="42">
        <f t="shared" si="408"/>
        <v>2.4834000000000002E-2</v>
      </c>
      <c r="BN311" s="42">
        <f t="shared" si="408"/>
        <v>2.7E-2</v>
      </c>
      <c r="BO311" s="42">
        <f t="shared" ref="BO311:DZ311" si="409">+BO259</f>
        <v>1.9203000000000001E-2</v>
      </c>
      <c r="BP311" s="42">
        <f t="shared" si="409"/>
        <v>2.5702000000000003E-2</v>
      </c>
      <c r="BQ311" s="42">
        <f t="shared" si="409"/>
        <v>2.5759000000000001E-2</v>
      </c>
      <c r="BR311" s="42">
        <f t="shared" si="409"/>
        <v>8.6999999999999994E-3</v>
      </c>
      <c r="BS311" s="42">
        <f t="shared" si="409"/>
        <v>4.3949999999999996E-3</v>
      </c>
      <c r="BT311" s="42">
        <f t="shared" si="409"/>
        <v>6.6509999999999998E-3</v>
      </c>
      <c r="BU311" s="42">
        <f t="shared" si="409"/>
        <v>1.3811E-2</v>
      </c>
      <c r="BV311" s="42">
        <f t="shared" si="409"/>
        <v>9.1339999999999998E-3</v>
      </c>
      <c r="BW311" s="42">
        <f t="shared" si="409"/>
        <v>1.5736E-2</v>
      </c>
      <c r="BX311" s="42">
        <f t="shared" si="409"/>
        <v>1.9067000000000001E-2</v>
      </c>
      <c r="BY311" s="42">
        <f t="shared" si="409"/>
        <v>2.7E-2</v>
      </c>
      <c r="BZ311" s="42">
        <f t="shared" si="409"/>
        <v>2.7E-2</v>
      </c>
      <c r="CA311" s="42">
        <f t="shared" si="409"/>
        <v>2.3040999999999999E-2</v>
      </c>
      <c r="CB311" s="42">
        <f t="shared" si="409"/>
        <v>2.7E-2</v>
      </c>
      <c r="CC311" s="42">
        <f t="shared" si="409"/>
        <v>2.6199E-2</v>
      </c>
      <c r="CD311" s="42">
        <f t="shared" si="409"/>
        <v>2.3519999999999999E-2</v>
      </c>
      <c r="CE311" s="42">
        <f t="shared" si="409"/>
        <v>2.7E-2</v>
      </c>
      <c r="CF311" s="42">
        <f t="shared" si="409"/>
        <v>2.4334000000000001E-2</v>
      </c>
      <c r="CG311" s="42">
        <f t="shared" si="409"/>
        <v>2.7E-2</v>
      </c>
      <c r="CH311" s="42">
        <f t="shared" si="409"/>
        <v>2.6187999999999999E-2</v>
      </c>
      <c r="CI311" s="42">
        <f t="shared" si="409"/>
        <v>2.7E-2</v>
      </c>
      <c r="CJ311" s="42">
        <f t="shared" si="409"/>
        <v>2.5558999999999998E-2</v>
      </c>
      <c r="CK311" s="42">
        <f t="shared" si="409"/>
        <v>1.0600999999999999E-2</v>
      </c>
      <c r="CL311" s="42">
        <f t="shared" si="409"/>
        <v>1.2229E-2</v>
      </c>
      <c r="CM311" s="42">
        <f t="shared" si="409"/>
        <v>6.2740000000000001E-3</v>
      </c>
      <c r="CN311" s="42">
        <f t="shared" si="409"/>
        <v>2.7E-2</v>
      </c>
      <c r="CO311" s="42">
        <f t="shared" si="409"/>
        <v>2.6360000000000001E-2</v>
      </c>
      <c r="CP311" s="42">
        <f t="shared" si="409"/>
        <v>1.6025000000000001E-2</v>
      </c>
      <c r="CQ311" s="42">
        <f t="shared" si="409"/>
        <v>1.6427000000000001E-2</v>
      </c>
      <c r="CR311" s="42">
        <f t="shared" si="409"/>
        <v>4.169E-3</v>
      </c>
      <c r="CS311" s="42">
        <f t="shared" si="409"/>
        <v>2.6658000000000001E-2</v>
      </c>
      <c r="CT311" s="42">
        <f t="shared" si="409"/>
        <v>1.252E-2</v>
      </c>
      <c r="CU311" s="42">
        <f t="shared" si="409"/>
        <v>2.3616000000000002E-2</v>
      </c>
      <c r="CV311" s="42">
        <f t="shared" si="409"/>
        <v>1.4978999999999999E-2</v>
      </c>
      <c r="CW311" s="42">
        <f t="shared" si="409"/>
        <v>1.7378999999999999E-2</v>
      </c>
      <c r="CX311" s="42">
        <f t="shared" si="409"/>
        <v>2.5824E-2</v>
      </c>
      <c r="CY311" s="42">
        <f t="shared" si="409"/>
        <v>2.7E-2</v>
      </c>
      <c r="CZ311" s="42">
        <f t="shared" si="409"/>
        <v>2.7E-2</v>
      </c>
      <c r="DA311" s="42">
        <f t="shared" si="409"/>
        <v>2.7E-2</v>
      </c>
      <c r="DB311" s="42">
        <f t="shared" si="409"/>
        <v>2.7E-2</v>
      </c>
      <c r="DC311" s="42">
        <f t="shared" si="409"/>
        <v>2.1418E-2</v>
      </c>
      <c r="DD311" s="42">
        <f t="shared" si="409"/>
        <v>3.4299999999999999E-3</v>
      </c>
      <c r="DE311" s="42">
        <f t="shared" si="409"/>
        <v>1.1894999999999999E-2</v>
      </c>
      <c r="DF311" s="42">
        <f t="shared" si="409"/>
        <v>2.7E-2</v>
      </c>
      <c r="DG311" s="42">
        <f t="shared" si="409"/>
        <v>2.4453000000000003E-2</v>
      </c>
      <c r="DH311" s="42">
        <f t="shared" si="409"/>
        <v>2.4516E-2</v>
      </c>
      <c r="DI311" s="42">
        <f t="shared" si="409"/>
        <v>2.2845000000000001E-2</v>
      </c>
      <c r="DJ311" s="42">
        <f t="shared" si="409"/>
        <v>2.4883000000000002E-2</v>
      </c>
      <c r="DK311" s="42">
        <f t="shared" si="409"/>
        <v>1.9658000000000002E-2</v>
      </c>
      <c r="DL311" s="42">
        <f t="shared" si="409"/>
        <v>2.5967E-2</v>
      </c>
      <c r="DM311" s="42">
        <f t="shared" si="409"/>
        <v>2.3899E-2</v>
      </c>
      <c r="DN311" s="42">
        <f t="shared" si="409"/>
        <v>2.7E-2</v>
      </c>
      <c r="DO311" s="42">
        <f t="shared" si="409"/>
        <v>2.7E-2</v>
      </c>
      <c r="DP311" s="42">
        <f t="shared" si="409"/>
        <v>2.7E-2</v>
      </c>
      <c r="DQ311" s="42">
        <f t="shared" si="409"/>
        <v>2.0562E-2</v>
      </c>
      <c r="DR311" s="42">
        <f t="shared" si="409"/>
        <v>2.7E-2</v>
      </c>
      <c r="DS311" s="42">
        <f t="shared" si="409"/>
        <v>2.7E-2</v>
      </c>
      <c r="DT311" s="42">
        <f t="shared" si="409"/>
        <v>2.5729000000000002E-2</v>
      </c>
      <c r="DU311" s="42">
        <f t="shared" si="409"/>
        <v>2.7E-2</v>
      </c>
      <c r="DV311" s="42">
        <f t="shared" si="409"/>
        <v>2.7E-2</v>
      </c>
      <c r="DW311" s="42">
        <f t="shared" si="409"/>
        <v>2.5996999999999999E-2</v>
      </c>
      <c r="DX311" s="42">
        <f t="shared" si="409"/>
        <v>2.2931E-2</v>
      </c>
      <c r="DY311" s="42">
        <f t="shared" si="409"/>
        <v>1.6928000000000002E-2</v>
      </c>
      <c r="DZ311" s="42">
        <f t="shared" si="409"/>
        <v>2.1662000000000001E-2</v>
      </c>
      <c r="EA311" s="42">
        <f t="shared" ref="EA311:FX311" si="410">+EA259</f>
        <v>9.2029999999999994E-3</v>
      </c>
      <c r="EB311" s="42">
        <f t="shared" si="410"/>
        <v>2.7E-2</v>
      </c>
      <c r="EC311" s="42">
        <f t="shared" si="410"/>
        <v>2.7E-2</v>
      </c>
      <c r="ED311" s="42">
        <f t="shared" si="410"/>
        <v>3.8730000000000001E-3</v>
      </c>
      <c r="EE311" s="42">
        <f t="shared" si="410"/>
        <v>2.7E-2</v>
      </c>
      <c r="EF311" s="42">
        <f t="shared" si="410"/>
        <v>2.3595000000000001E-2</v>
      </c>
      <c r="EG311" s="42">
        <f t="shared" si="410"/>
        <v>2.7E-2</v>
      </c>
      <c r="EH311" s="42">
        <f t="shared" si="410"/>
        <v>2.7E-2</v>
      </c>
      <c r="EI311" s="42">
        <f t="shared" si="410"/>
        <v>2.7E-2</v>
      </c>
      <c r="EJ311" s="42">
        <f t="shared" si="410"/>
        <v>2.7E-2</v>
      </c>
      <c r="EK311" s="42">
        <f t="shared" si="410"/>
        <v>5.7670000000000004E-3</v>
      </c>
      <c r="EL311" s="42">
        <f t="shared" si="410"/>
        <v>6.1159999999999999E-3</v>
      </c>
      <c r="EM311" s="42">
        <f t="shared" si="410"/>
        <v>2.0308E-2</v>
      </c>
      <c r="EN311" s="42">
        <f t="shared" si="410"/>
        <v>2.7E-2</v>
      </c>
      <c r="EO311" s="42">
        <f t="shared" si="410"/>
        <v>2.7E-2</v>
      </c>
      <c r="EP311" s="42">
        <f t="shared" si="410"/>
        <v>2.4586E-2</v>
      </c>
      <c r="EQ311" s="42">
        <f t="shared" si="410"/>
        <v>5.5009999999999998E-3</v>
      </c>
      <c r="ER311" s="42">
        <f t="shared" si="410"/>
        <v>2.1283E-2</v>
      </c>
      <c r="ES311" s="42">
        <f t="shared" si="410"/>
        <v>2.7E-2</v>
      </c>
      <c r="ET311" s="42">
        <f t="shared" si="410"/>
        <v>2.7E-2</v>
      </c>
      <c r="EU311" s="42">
        <f t="shared" si="410"/>
        <v>2.7E-2</v>
      </c>
      <c r="EV311" s="42">
        <f t="shared" si="410"/>
        <v>1.4964999999999999E-2</v>
      </c>
      <c r="EW311" s="42">
        <f t="shared" si="410"/>
        <v>7.2810000000000001E-3</v>
      </c>
      <c r="EX311" s="42">
        <f t="shared" si="410"/>
        <v>7.9100000000000004E-3</v>
      </c>
      <c r="EY311" s="42">
        <f t="shared" si="410"/>
        <v>2.7E-2</v>
      </c>
      <c r="EZ311" s="42">
        <f t="shared" si="410"/>
        <v>2.6942000000000001E-2</v>
      </c>
      <c r="FA311" s="42">
        <f t="shared" si="410"/>
        <v>1.0442999999999999E-2</v>
      </c>
      <c r="FB311" s="42">
        <f t="shared" si="410"/>
        <v>8.8310000000000003E-3</v>
      </c>
      <c r="FC311" s="42">
        <f t="shared" si="410"/>
        <v>2.6550000000000001E-2</v>
      </c>
      <c r="FD311" s="42">
        <f t="shared" si="410"/>
        <v>2.7E-2</v>
      </c>
      <c r="FE311" s="42">
        <f t="shared" si="410"/>
        <v>1.8180999999999999E-2</v>
      </c>
      <c r="FF311" s="42">
        <f t="shared" si="410"/>
        <v>2.7E-2</v>
      </c>
      <c r="FG311" s="42">
        <f t="shared" si="410"/>
        <v>2.7E-2</v>
      </c>
      <c r="FH311" s="42">
        <f t="shared" si="410"/>
        <v>2.3772000000000001E-2</v>
      </c>
      <c r="FI311" s="42">
        <f t="shared" si="410"/>
        <v>9.639E-3</v>
      </c>
      <c r="FJ311" s="42">
        <f t="shared" si="410"/>
        <v>2.2207999999999999E-2</v>
      </c>
      <c r="FK311" s="42">
        <f t="shared" si="410"/>
        <v>1.0845E-2</v>
      </c>
      <c r="FL311" s="42">
        <f t="shared" si="410"/>
        <v>2.7E-2</v>
      </c>
      <c r="FM311" s="42">
        <f t="shared" si="410"/>
        <v>2.2414E-2</v>
      </c>
      <c r="FN311" s="42">
        <f t="shared" si="410"/>
        <v>2.7E-2</v>
      </c>
      <c r="FO311" s="42">
        <f t="shared" si="410"/>
        <v>4.1910000000000003E-3</v>
      </c>
      <c r="FP311" s="42">
        <f t="shared" si="410"/>
        <v>1.2142999999999999E-2</v>
      </c>
      <c r="FQ311" s="42">
        <f t="shared" si="410"/>
        <v>2.0782999999999999E-2</v>
      </c>
      <c r="FR311" s="42">
        <f t="shared" si="410"/>
        <v>6.0340000000000003E-3</v>
      </c>
      <c r="FS311" s="42">
        <f t="shared" si="410"/>
        <v>5.0679999999999996E-3</v>
      </c>
      <c r="FT311" s="42">
        <f t="shared" si="410"/>
        <v>3.029E-3</v>
      </c>
      <c r="FU311" s="42">
        <f t="shared" si="410"/>
        <v>2.2345E-2</v>
      </c>
      <c r="FV311" s="42">
        <f t="shared" si="410"/>
        <v>1.9032E-2</v>
      </c>
      <c r="FW311" s="42">
        <f t="shared" si="410"/>
        <v>2.5498E-2</v>
      </c>
      <c r="FX311" s="42">
        <f t="shared" si="410"/>
        <v>2.3675000000000002E-2</v>
      </c>
      <c r="FY311" s="42"/>
      <c r="FZ311" s="7"/>
      <c r="GB311" s="7"/>
      <c r="GC311" s="7"/>
      <c r="GD311" s="7"/>
      <c r="GE311" s="7"/>
      <c r="GF311" s="7"/>
      <c r="GG311" s="7"/>
      <c r="GH311" s="7"/>
      <c r="GI311" s="7"/>
      <c r="GJ311" s="7"/>
      <c r="GK311" s="7"/>
      <c r="GL311" s="7"/>
      <c r="GM311" s="7"/>
    </row>
    <row r="312" spans="1:195" x14ac:dyDescent="0.35">
      <c r="A312" s="6" t="s">
        <v>884</v>
      </c>
      <c r="B312" s="7" t="s">
        <v>885</v>
      </c>
      <c r="C312" s="42">
        <f t="shared" ref="C312:BN312" si="411">+C271</f>
        <v>0</v>
      </c>
      <c r="D312" s="42">
        <f t="shared" si="411"/>
        <v>0</v>
      </c>
      <c r="E312" s="42">
        <f t="shared" si="411"/>
        <v>0</v>
      </c>
      <c r="F312" s="42">
        <f t="shared" si="411"/>
        <v>0</v>
      </c>
      <c r="G312" s="42">
        <f t="shared" si="411"/>
        <v>0</v>
      </c>
      <c r="H312" s="42">
        <f t="shared" si="411"/>
        <v>0</v>
      </c>
      <c r="I312" s="42">
        <f t="shared" si="411"/>
        <v>0</v>
      </c>
      <c r="J312" s="42">
        <f t="shared" si="411"/>
        <v>0</v>
      </c>
      <c r="K312" s="42">
        <f t="shared" si="411"/>
        <v>0</v>
      </c>
      <c r="L312" s="42">
        <f t="shared" si="411"/>
        <v>0</v>
      </c>
      <c r="M312" s="42">
        <f t="shared" si="411"/>
        <v>0</v>
      </c>
      <c r="N312" s="42">
        <f t="shared" si="411"/>
        <v>0</v>
      </c>
      <c r="O312" s="42">
        <f t="shared" si="411"/>
        <v>0</v>
      </c>
      <c r="P312" s="42">
        <f t="shared" si="411"/>
        <v>0</v>
      </c>
      <c r="Q312" s="42">
        <f t="shared" si="411"/>
        <v>0</v>
      </c>
      <c r="R312" s="42">
        <f t="shared" si="411"/>
        <v>0</v>
      </c>
      <c r="S312" s="42">
        <f t="shared" si="411"/>
        <v>0</v>
      </c>
      <c r="T312" s="42">
        <f t="shared" si="411"/>
        <v>0</v>
      </c>
      <c r="U312" s="42">
        <f t="shared" si="411"/>
        <v>0</v>
      </c>
      <c r="V312" s="42">
        <f t="shared" si="411"/>
        <v>0</v>
      </c>
      <c r="W312" s="42">
        <f t="shared" si="411"/>
        <v>0</v>
      </c>
      <c r="X312" s="42">
        <f t="shared" si="411"/>
        <v>0</v>
      </c>
      <c r="Y312" s="42">
        <f t="shared" si="411"/>
        <v>0</v>
      </c>
      <c r="Z312" s="42">
        <f t="shared" si="411"/>
        <v>0</v>
      </c>
      <c r="AA312" s="42">
        <f t="shared" si="411"/>
        <v>0</v>
      </c>
      <c r="AB312" s="42">
        <f t="shared" si="411"/>
        <v>0</v>
      </c>
      <c r="AC312" s="42">
        <f t="shared" si="411"/>
        <v>0</v>
      </c>
      <c r="AD312" s="42">
        <f t="shared" si="411"/>
        <v>0</v>
      </c>
      <c r="AE312" s="42">
        <f t="shared" si="411"/>
        <v>0</v>
      </c>
      <c r="AF312" s="42">
        <f t="shared" si="411"/>
        <v>0</v>
      </c>
      <c r="AG312" s="42">
        <f t="shared" si="411"/>
        <v>0</v>
      </c>
      <c r="AH312" s="42">
        <f t="shared" si="411"/>
        <v>0</v>
      </c>
      <c r="AI312" s="42">
        <f t="shared" si="411"/>
        <v>0</v>
      </c>
      <c r="AJ312" s="42">
        <f t="shared" si="411"/>
        <v>0</v>
      </c>
      <c r="AK312" s="42">
        <f t="shared" si="411"/>
        <v>0</v>
      </c>
      <c r="AL312" s="42">
        <f t="shared" si="411"/>
        <v>0</v>
      </c>
      <c r="AM312" s="42">
        <f t="shared" si="411"/>
        <v>0</v>
      </c>
      <c r="AN312" s="42">
        <f t="shared" si="411"/>
        <v>9.8799999999999995E-4</v>
      </c>
      <c r="AO312" s="42">
        <f t="shared" si="411"/>
        <v>0</v>
      </c>
      <c r="AP312" s="42">
        <f t="shared" si="411"/>
        <v>0</v>
      </c>
      <c r="AQ312" s="42">
        <f t="shared" si="411"/>
        <v>0</v>
      </c>
      <c r="AR312" s="42">
        <f t="shared" si="411"/>
        <v>0</v>
      </c>
      <c r="AS312" s="42">
        <f t="shared" si="411"/>
        <v>0</v>
      </c>
      <c r="AT312" s="42">
        <f t="shared" si="411"/>
        <v>0</v>
      </c>
      <c r="AU312" s="42">
        <f t="shared" si="411"/>
        <v>0</v>
      </c>
      <c r="AV312" s="42">
        <f t="shared" si="411"/>
        <v>0</v>
      </c>
      <c r="AW312" s="42">
        <f t="shared" si="411"/>
        <v>0</v>
      </c>
      <c r="AX312" s="42">
        <f t="shared" si="411"/>
        <v>0</v>
      </c>
      <c r="AY312" s="42">
        <f t="shared" si="411"/>
        <v>0</v>
      </c>
      <c r="AZ312" s="42">
        <f t="shared" si="411"/>
        <v>0</v>
      </c>
      <c r="BA312" s="42">
        <f t="shared" si="411"/>
        <v>0</v>
      </c>
      <c r="BB312" s="42">
        <f t="shared" si="411"/>
        <v>0</v>
      </c>
      <c r="BC312" s="42">
        <f t="shared" si="411"/>
        <v>0</v>
      </c>
      <c r="BD312" s="42">
        <f t="shared" si="411"/>
        <v>0</v>
      </c>
      <c r="BE312" s="42">
        <f t="shared" si="411"/>
        <v>0</v>
      </c>
      <c r="BF312" s="42">
        <f t="shared" si="411"/>
        <v>0</v>
      </c>
      <c r="BG312" s="42">
        <f t="shared" si="411"/>
        <v>0</v>
      </c>
      <c r="BH312" s="42">
        <f t="shared" si="411"/>
        <v>0</v>
      </c>
      <c r="BI312" s="42">
        <f t="shared" si="411"/>
        <v>0</v>
      </c>
      <c r="BJ312" s="42">
        <f t="shared" si="411"/>
        <v>0</v>
      </c>
      <c r="BK312" s="42">
        <f t="shared" si="411"/>
        <v>0</v>
      </c>
      <c r="BL312" s="42">
        <f t="shared" si="411"/>
        <v>0</v>
      </c>
      <c r="BM312" s="42">
        <f t="shared" si="411"/>
        <v>0</v>
      </c>
      <c r="BN312" s="42">
        <f t="shared" si="411"/>
        <v>0</v>
      </c>
      <c r="BO312" s="42">
        <f t="shared" ref="BO312:DZ312" si="412">+BO271</f>
        <v>0</v>
      </c>
      <c r="BP312" s="42">
        <f t="shared" si="412"/>
        <v>0</v>
      </c>
      <c r="BQ312" s="42">
        <f t="shared" si="412"/>
        <v>0</v>
      </c>
      <c r="BR312" s="42">
        <f t="shared" si="412"/>
        <v>0</v>
      </c>
      <c r="BS312" s="42">
        <f t="shared" si="412"/>
        <v>0</v>
      </c>
      <c r="BT312" s="42">
        <f t="shared" si="412"/>
        <v>0</v>
      </c>
      <c r="BU312" s="42">
        <f t="shared" si="412"/>
        <v>0</v>
      </c>
      <c r="BV312" s="42">
        <f t="shared" si="412"/>
        <v>4.6799999999999999E-4</v>
      </c>
      <c r="BW312" s="42">
        <f t="shared" si="412"/>
        <v>0</v>
      </c>
      <c r="BX312" s="42">
        <f t="shared" si="412"/>
        <v>0</v>
      </c>
      <c r="BY312" s="42">
        <f t="shared" si="412"/>
        <v>0</v>
      </c>
      <c r="BZ312" s="42">
        <f t="shared" si="412"/>
        <v>0</v>
      </c>
      <c r="CA312" s="42">
        <f t="shared" si="412"/>
        <v>0</v>
      </c>
      <c r="CB312" s="42">
        <f t="shared" si="412"/>
        <v>0</v>
      </c>
      <c r="CC312" s="42">
        <f t="shared" si="412"/>
        <v>0</v>
      </c>
      <c r="CD312" s="42">
        <f t="shared" si="412"/>
        <v>0</v>
      </c>
      <c r="CE312" s="42">
        <f t="shared" si="412"/>
        <v>0</v>
      </c>
      <c r="CF312" s="42">
        <f t="shared" si="412"/>
        <v>0</v>
      </c>
      <c r="CG312" s="42">
        <f t="shared" si="412"/>
        <v>0</v>
      </c>
      <c r="CH312" s="42">
        <f t="shared" si="412"/>
        <v>0</v>
      </c>
      <c r="CI312" s="42">
        <f t="shared" si="412"/>
        <v>0</v>
      </c>
      <c r="CJ312" s="42">
        <f t="shared" si="412"/>
        <v>9.5500000000000001E-4</v>
      </c>
      <c r="CK312" s="42">
        <f t="shared" si="412"/>
        <v>0</v>
      </c>
      <c r="CL312" s="42">
        <f t="shared" si="412"/>
        <v>0</v>
      </c>
      <c r="CM312" s="42">
        <f t="shared" si="412"/>
        <v>0</v>
      </c>
      <c r="CN312" s="42">
        <f t="shared" si="412"/>
        <v>0</v>
      </c>
      <c r="CO312" s="42">
        <f t="shared" si="412"/>
        <v>0</v>
      </c>
      <c r="CP312" s="42">
        <f t="shared" si="412"/>
        <v>6.7000000000000002E-4</v>
      </c>
      <c r="CQ312" s="42">
        <f t="shared" si="412"/>
        <v>0</v>
      </c>
      <c r="CR312" s="42">
        <f t="shared" si="412"/>
        <v>0</v>
      </c>
      <c r="CS312" s="42">
        <f t="shared" si="412"/>
        <v>0</v>
      </c>
      <c r="CT312" s="42">
        <f t="shared" si="412"/>
        <v>0</v>
      </c>
      <c r="CU312" s="42">
        <f t="shared" si="412"/>
        <v>0</v>
      </c>
      <c r="CV312" s="42">
        <f t="shared" si="412"/>
        <v>0</v>
      </c>
      <c r="CW312" s="42">
        <f t="shared" si="412"/>
        <v>0</v>
      </c>
      <c r="CX312" s="42">
        <f t="shared" si="412"/>
        <v>0</v>
      </c>
      <c r="CY312" s="42">
        <f t="shared" si="412"/>
        <v>0</v>
      </c>
      <c r="CZ312" s="42">
        <f t="shared" si="412"/>
        <v>0</v>
      </c>
      <c r="DA312" s="42">
        <f t="shared" si="412"/>
        <v>0</v>
      </c>
      <c r="DB312" s="42">
        <f t="shared" si="412"/>
        <v>0</v>
      </c>
      <c r="DC312" s="42">
        <f t="shared" si="412"/>
        <v>0</v>
      </c>
      <c r="DD312" s="42">
        <f t="shared" si="412"/>
        <v>0</v>
      </c>
      <c r="DE312" s="42">
        <f t="shared" si="412"/>
        <v>0</v>
      </c>
      <c r="DF312" s="42">
        <f t="shared" si="412"/>
        <v>0</v>
      </c>
      <c r="DG312" s="42">
        <f t="shared" si="412"/>
        <v>0</v>
      </c>
      <c r="DH312" s="42">
        <f t="shared" si="412"/>
        <v>0</v>
      </c>
      <c r="DI312" s="42">
        <f t="shared" si="412"/>
        <v>0</v>
      </c>
      <c r="DJ312" s="42">
        <f t="shared" si="412"/>
        <v>0</v>
      </c>
      <c r="DK312" s="42">
        <f t="shared" si="412"/>
        <v>0</v>
      </c>
      <c r="DL312" s="42">
        <f t="shared" si="412"/>
        <v>0</v>
      </c>
      <c r="DM312" s="42">
        <f t="shared" si="412"/>
        <v>0</v>
      </c>
      <c r="DN312" s="42">
        <f t="shared" si="412"/>
        <v>0</v>
      </c>
      <c r="DO312" s="42">
        <f t="shared" si="412"/>
        <v>0</v>
      </c>
      <c r="DP312" s="42">
        <f t="shared" si="412"/>
        <v>0</v>
      </c>
      <c r="DQ312" s="42">
        <f t="shared" si="412"/>
        <v>7.7499999999999997E-4</v>
      </c>
      <c r="DR312" s="42">
        <f t="shared" si="412"/>
        <v>0</v>
      </c>
      <c r="DS312" s="42">
        <f t="shared" si="412"/>
        <v>0</v>
      </c>
      <c r="DT312" s="42">
        <f t="shared" si="412"/>
        <v>0</v>
      </c>
      <c r="DU312" s="42">
        <f t="shared" si="412"/>
        <v>0</v>
      </c>
      <c r="DV312" s="42">
        <f t="shared" si="412"/>
        <v>0</v>
      </c>
      <c r="DW312" s="42">
        <f t="shared" si="412"/>
        <v>0</v>
      </c>
      <c r="DX312" s="42">
        <f t="shared" si="412"/>
        <v>0</v>
      </c>
      <c r="DY312" s="42">
        <f t="shared" si="412"/>
        <v>0</v>
      </c>
      <c r="DZ312" s="42">
        <f t="shared" si="412"/>
        <v>0</v>
      </c>
      <c r="EA312" s="42">
        <f t="shared" ref="EA312:FX312" si="413">+EA271</f>
        <v>7.8299999999999995E-4</v>
      </c>
      <c r="EB312" s="42">
        <f t="shared" si="413"/>
        <v>0</v>
      </c>
      <c r="EC312" s="42">
        <f t="shared" si="413"/>
        <v>0</v>
      </c>
      <c r="ED312" s="42">
        <f t="shared" si="413"/>
        <v>1.6100000000000001E-4</v>
      </c>
      <c r="EE312" s="42">
        <f t="shared" si="413"/>
        <v>0</v>
      </c>
      <c r="EF312" s="42">
        <f t="shared" si="413"/>
        <v>0</v>
      </c>
      <c r="EG312" s="42">
        <f t="shared" si="413"/>
        <v>0</v>
      </c>
      <c r="EH312" s="42">
        <f t="shared" si="413"/>
        <v>0</v>
      </c>
      <c r="EI312" s="42">
        <f t="shared" si="413"/>
        <v>0</v>
      </c>
      <c r="EJ312" s="42">
        <f t="shared" si="413"/>
        <v>0</v>
      </c>
      <c r="EK312" s="42">
        <f t="shared" si="413"/>
        <v>0</v>
      </c>
      <c r="EL312" s="42">
        <f t="shared" si="413"/>
        <v>0</v>
      </c>
      <c r="EM312" s="42">
        <f t="shared" si="413"/>
        <v>0</v>
      </c>
      <c r="EN312" s="42">
        <f t="shared" si="413"/>
        <v>0</v>
      </c>
      <c r="EO312" s="42">
        <f t="shared" si="413"/>
        <v>0</v>
      </c>
      <c r="EP312" s="42">
        <f t="shared" si="413"/>
        <v>0</v>
      </c>
      <c r="EQ312" s="42">
        <f t="shared" si="413"/>
        <v>0</v>
      </c>
      <c r="ER312" s="42">
        <f t="shared" si="413"/>
        <v>0</v>
      </c>
      <c r="ES312" s="42">
        <f t="shared" si="413"/>
        <v>0</v>
      </c>
      <c r="ET312" s="42">
        <f t="shared" si="413"/>
        <v>0</v>
      </c>
      <c r="EU312" s="42">
        <f t="shared" si="413"/>
        <v>0</v>
      </c>
      <c r="EV312" s="42">
        <f t="shared" si="413"/>
        <v>0</v>
      </c>
      <c r="EW312" s="42">
        <f t="shared" si="413"/>
        <v>0</v>
      </c>
      <c r="EX312" s="42">
        <f t="shared" si="413"/>
        <v>0</v>
      </c>
      <c r="EY312" s="42">
        <f t="shared" si="413"/>
        <v>0</v>
      </c>
      <c r="EZ312" s="42">
        <f t="shared" si="413"/>
        <v>0</v>
      </c>
      <c r="FA312" s="42">
        <f t="shared" si="413"/>
        <v>2.23E-4</v>
      </c>
      <c r="FB312" s="42">
        <f t="shared" si="413"/>
        <v>5.5800000000000001E-4</v>
      </c>
      <c r="FC312" s="42">
        <f t="shared" si="413"/>
        <v>0</v>
      </c>
      <c r="FD312" s="42">
        <f t="shared" si="413"/>
        <v>0</v>
      </c>
      <c r="FE312" s="42">
        <f t="shared" si="413"/>
        <v>0</v>
      </c>
      <c r="FF312" s="42">
        <f t="shared" si="413"/>
        <v>0</v>
      </c>
      <c r="FG312" s="42">
        <f t="shared" si="413"/>
        <v>0</v>
      </c>
      <c r="FH312" s="42">
        <f t="shared" si="413"/>
        <v>0</v>
      </c>
      <c r="FI312" s="42">
        <f t="shared" si="413"/>
        <v>0</v>
      </c>
      <c r="FJ312" s="42">
        <f t="shared" si="413"/>
        <v>0</v>
      </c>
      <c r="FK312" s="42">
        <f t="shared" si="413"/>
        <v>0</v>
      </c>
      <c r="FL312" s="42">
        <f t="shared" si="413"/>
        <v>0</v>
      </c>
      <c r="FM312" s="42">
        <f t="shared" si="413"/>
        <v>0</v>
      </c>
      <c r="FN312" s="42">
        <f t="shared" si="413"/>
        <v>0</v>
      </c>
      <c r="FO312" s="42">
        <f t="shared" si="413"/>
        <v>2.1000000000000001E-4</v>
      </c>
      <c r="FP312" s="42">
        <f t="shared" si="413"/>
        <v>0</v>
      </c>
      <c r="FQ312" s="42">
        <f t="shared" si="413"/>
        <v>9.7E-5</v>
      </c>
      <c r="FR312" s="42">
        <f t="shared" si="413"/>
        <v>1.7100000000000001E-4</v>
      </c>
      <c r="FS312" s="42">
        <f t="shared" si="413"/>
        <v>0</v>
      </c>
      <c r="FT312" s="42">
        <f t="shared" si="413"/>
        <v>1.5699999999999999E-4</v>
      </c>
      <c r="FU312" s="42">
        <f t="shared" si="413"/>
        <v>0</v>
      </c>
      <c r="FV312" s="42">
        <f t="shared" si="413"/>
        <v>0</v>
      </c>
      <c r="FW312" s="42">
        <f t="shared" si="413"/>
        <v>0</v>
      </c>
      <c r="FX312" s="42">
        <f t="shared" si="413"/>
        <v>0</v>
      </c>
      <c r="FY312" s="42"/>
      <c r="FZ312" s="7"/>
      <c r="GA312" s="7"/>
      <c r="GB312" s="7"/>
      <c r="GC312" s="7"/>
      <c r="GD312" s="7"/>
      <c r="GE312" s="7"/>
      <c r="GF312" s="7"/>
      <c r="GG312" s="7"/>
      <c r="GH312" s="7"/>
      <c r="GI312" s="7"/>
      <c r="GJ312" s="7"/>
      <c r="GK312" s="7"/>
      <c r="GL312" s="7"/>
      <c r="GM312" s="7"/>
    </row>
    <row r="313" spans="1:195" x14ac:dyDescent="0.35">
      <c r="A313" s="6" t="s">
        <v>886</v>
      </c>
      <c r="B313" s="7" t="s">
        <v>887</v>
      </c>
      <c r="C313" s="42">
        <f t="shared" ref="C313:BN313" si="414">ROUND((C76/C46),6)</f>
        <v>1.64E-4</v>
      </c>
      <c r="D313" s="42">
        <f t="shared" si="414"/>
        <v>0</v>
      </c>
      <c r="E313" s="42">
        <f t="shared" si="414"/>
        <v>0</v>
      </c>
      <c r="F313" s="42">
        <f t="shared" si="414"/>
        <v>0</v>
      </c>
      <c r="G313" s="42">
        <f t="shared" si="414"/>
        <v>0</v>
      </c>
      <c r="H313" s="42">
        <f t="shared" si="414"/>
        <v>0</v>
      </c>
      <c r="I313" s="42">
        <f t="shared" si="414"/>
        <v>4.17E-4</v>
      </c>
      <c r="J313" s="42">
        <f t="shared" si="414"/>
        <v>0</v>
      </c>
      <c r="K313" s="42">
        <f t="shared" si="414"/>
        <v>0</v>
      </c>
      <c r="L313" s="42">
        <f t="shared" si="414"/>
        <v>0</v>
      </c>
      <c r="M313" s="42">
        <f t="shared" si="414"/>
        <v>0</v>
      </c>
      <c r="N313" s="42">
        <f t="shared" si="414"/>
        <v>6.6100000000000002E-4</v>
      </c>
      <c r="O313" s="42">
        <f t="shared" si="414"/>
        <v>8.4400000000000002E-4</v>
      </c>
      <c r="P313" s="42">
        <f t="shared" si="414"/>
        <v>1.13E-4</v>
      </c>
      <c r="Q313" s="42">
        <f t="shared" si="414"/>
        <v>0</v>
      </c>
      <c r="R313" s="42">
        <f t="shared" si="414"/>
        <v>0</v>
      </c>
      <c r="S313" s="42">
        <f t="shared" si="414"/>
        <v>0</v>
      </c>
      <c r="T313" s="42">
        <f t="shared" si="414"/>
        <v>0</v>
      </c>
      <c r="U313" s="42">
        <f t="shared" si="414"/>
        <v>0</v>
      </c>
      <c r="V313" s="42">
        <f t="shared" si="414"/>
        <v>0</v>
      </c>
      <c r="W313" s="42">
        <f t="shared" si="414"/>
        <v>0</v>
      </c>
      <c r="X313" s="42">
        <f t="shared" si="414"/>
        <v>2.3800000000000001E-4</v>
      </c>
      <c r="Y313" s="42">
        <f t="shared" si="414"/>
        <v>0</v>
      </c>
      <c r="Z313" s="42">
        <f t="shared" si="414"/>
        <v>4.5100000000000001E-3</v>
      </c>
      <c r="AA313" s="42">
        <f t="shared" si="414"/>
        <v>0</v>
      </c>
      <c r="AB313" s="42">
        <f t="shared" si="414"/>
        <v>0</v>
      </c>
      <c r="AC313" s="42">
        <f t="shared" si="414"/>
        <v>0</v>
      </c>
      <c r="AD313" s="42">
        <f t="shared" si="414"/>
        <v>0</v>
      </c>
      <c r="AE313" s="42">
        <f t="shared" si="414"/>
        <v>1.4300000000000001E-3</v>
      </c>
      <c r="AF313" s="42">
        <f t="shared" si="414"/>
        <v>0</v>
      </c>
      <c r="AG313" s="42">
        <f t="shared" si="414"/>
        <v>0</v>
      </c>
      <c r="AH313" s="42">
        <f t="shared" si="414"/>
        <v>4.006E-3</v>
      </c>
      <c r="AI313" s="42">
        <f t="shared" si="414"/>
        <v>0</v>
      </c>
      <c r="AJ313" s="42">
        <f t="shared" si="414"/>
        <v>0</v>
      </c>
      <c r="AK313" s="42">
        <f t="shared" si="414"/>
        <v>0</v>
      </c>
      <c r="AL313" s="42">
        <f t="shared" si="414"/>
        <v>0</v>
      </c>
      <c r="AM313" s="42">
        <f t="shared" si="414"/>
        <v>0</v>
      </c>
      <c r="AN313" s="42">
        <f t="shared" si="414"/>
        <v>0</v>
      </c>
      <c r="AO313" s="42">
        <f t="shared" si="414"/>
        <v>0</v>
      </c>
      <c r="AP313" s="42">
        <f t="shared" si="414"/>
        <v>0</v>
      </c>
      <c r="AQ313" s="42">
        <f t="shared" si="414"/>
        <v>0</v>
      </c>
      <c r="AR313" s="42">
        <f t="shared" si="414"/>
        <v>0</v>
      </c>
      <c r="AS313" s="42">
        <f t="shared" si="414"/>
        <v>4.2700000000000002E-4</v>
      </c>
      <c r="AT313" s="42">
        <f t="shared" si="414"/>
        <v>0</v>
      </c>
      <c r="AU313" s="42">
        <f t="shared" si="414"/>
        <v>0</v>
      </c>
      <c r="AV313" s="42">
        <f t="shared" si="414"/>
        <v>0</v>
      </c>
      <c r="AW313" s="42">
        <f t="shared" si="414"/>
        <v>0</v>
      </c>
      <c r="AX313" s="42">
        <f t="shared" si="414"/>
        <v>0</v>
      </c>
      <c r="AY313" s="42">
        <f t="shared" si="414"/>
        <v>0</v>
      </c>
      <c r="AZ313" s="42">
        <f t="shared" si="414"/>
        <v>0</v>
      </c>
      <c r="BA313" s="42">
        <f t="shared" si="414"/>
        <v>0</v>
      </c>
      <c r="BB313" s="42">
        <f t="shared" si="414"/>
        <v>0</v>
      </c>
      <c r="BC313" s="42">
        <f t="shared" si="414"/>
        <v>0</v>
      </c>
      <c r="BD313" s="42">
        <f t="shared" si="414"/>
        <v>0</v>
      </c>
      <c r="BE313" s="42">
        <f t="shared" si="414"/>
        <v>0</v>
      </c>
      <c r="BF313" s="42">
        <f t="shared" si="414"/>
        <v>0</v>
      </c>
      <c r="BG313" s="42">
        <f t="shared" si="414"/>
        <v>0</v>
      </c>
      <c r="BH313" s="42">
        <f t="shared" si="414"/>
        <v>0</v>
      </c>
      <c r="BI313" s="42">
        <f t="shared" si="414"/>
        <v>0</v>
      </c>
      <c r="BJ313" s="42">
        <f t="shared" si="414"/>
        <v>0</v>
      </c>
      <c r="BK313" s="42">
        <f t="shared" si="414"/>
        <v>0</v>
      </c>
      <c r="BL313" s="42">
        <f t="shared" si="414"/>
        <v>0</v>
      </c>
      <c r="BM313" s="42">
        <f t="shared" si="414"/>
        <v>8.9400000000000005E-4</v>
      </c>
      <c r="BN313" s="42">
        <f t="shared" si="414"/>
        <v>0</v>
      </c>
      <c r="BO313" s="42">
        <f t="shared" ref="BO313:DZ313" si="415">ROUND((BO76/BO46),6)</f>
        <v>0</v>
      </c>
      <c r="BP313" s="42">
        <f t="shared" si="415"/>
        <v>0</v>
      </c>
      <c r="BQ313" s="42">
        <f t="shared" si="415"/>
        <v>0</v>
      </c>
      <c r="BR313" s="42">
        <f t="shared" si="415"/>
        <v>0</v>
      </c>
      <c r="BS313" s="42">
        <f t="shared" si="415"/>
        <v>0</v>
      </c>
      <c r="BT313" s="42">
        <f t="shared" si="415"/>
        <v>0</v>
      </c>
      <c r="BU313" s="42">
        <f t="shared" si="415"/>
        <v>0</v>
      </c>
      <c r="BV313" s="42">
        <f t="shared" si="415"/>
        <v>5.3700000000000004E-4</v>
      </c>
      <c r="BW313" s="42">
        <f t="shared" si="415"/>
        <v>0</v>
      </c>
      <c r="BX313" s="42">
        <f t="shared" si="415"/>
        <v>0</v>
      </c>
      <c r="BY313" s="42">
        <f t="shared" si="415"/>
        <v>0</v>
      </c>
      <c r="BZ313" s="42">
        <f t="shared" si="415"/>
        <v>0</v>
      </c>
      <c r="CA313" s="42">
        <f t="shared" si="415"/>
        <v>0</v>
      </c>
      <c r="CB313" s="42">
        <f t="shared" si="415"/>
        <v>0</v>
      </c>
      <c r="CC313" s="42">
        <f t="shared" si="415"/>
        <v>0</v>
      </c>
      <c r="CD313" s="42">
        <f t="shared" si="415"/>
        <v>3.2590000000000002E-3</v>
      </c>
      <c r="CE313" s="42">
        <f t="shared" si="415"/>
        <v>0</v>
      </c>
      <c r="CF313" s="42">
        <f t="shared" si="415"/>
        <v>4.3299999999999996E-3</v>
      </c>
      <c r="CG313" s="42">
        <f t="shared" si="415"/>
        <v>0</v>
      </c>
      <c r="CH313" s="42">
        <f t="shared" si="415"/>
        <v>0</v>
      </c>
      <c r="CI313" s="42">
        <f t="shared" si="415"/>
        <v>0</v>
      </c>
      <c r="CJ313" s="42">
        <f t="shared" si="415"/>
        <v>0</v>
      </c>
      <c r="CK313" s="42">
        <f t="shared" si="415"/>
        <v>1.519E-3</v>
      </c>
      <c r="CL313" s="42">
        <f t="shared" si="415"/>
        <v>1.27E-4</v>
      </c>
      <c r="CM313" s="42">
        <f t="shared" si="415"/>
        <v>0</v>
      </c>
      <c r="CN313" s="42">
        <f t="shared" si="415"/>
        <v>0</v>
      </c>
      <c r="CO313" s="42">
        <f t="shared" si="415"/>
        <v>0</v>
      </c>
      <c r="CP313" s="42">
        <f t="shared" si="415"/>
        <v>0</v>
      </c>
      <c r="CQ313" s="42">
        <f t="shared" si="415"/>
        <v>0</v>
      </c>
      <c r="CR313" s="42">
        <f t="shared" si="415"/>
        <v>4.7100000000000001E-4</v>
      </c>
      <c r="CS313" s="42">
        <f t="shared" si="415"/>
        <v>0</v>
      </c>
      <c r="CT313" s="42">
        <f t="shared" si="415"/>
        <v>4.4499999999999997E-4</v>
      </c>
      <c r="CU313" s="42">
        <f t="shared" si="415"/>
        <v>0</v>
      </c>
      <c r="CV313" s="42">
        <f t="shared" si="415"/>
        <v>1.093E-3</v>
      </c>
      <c r="CW313" s="42">
        <f t="shared" si="415"/>
        <v>0</v>
      </c>
      <c r="CX313" s="42">
        <f t="shared" si="415"/>
        <v>0</v>
      </c>
      <c r="CY313" s="42">
        <f t="shared" si="415"/>
        <v>0</v>
      </c>
      <c r="CZ313" s="42">
        <f t="shared" si="415"/>
        <v>0</v>
      </c>
      <c r="DA313" s="42">
        <f t="shared" si="415"/>
        <v>3.6900000000000002E-4</v>
      </c>
      <c r="DB313" s="42">
        <f t="shared" si="415"/>
        <v>0</v>
      </c>
      <c r="DC313" s="42">
        <f t="shared" si="415"/>
        <v>5.7600000000000001E-4</v>
      </c>
      <c r="DD313" s="42">
        <f t="shared" si="415"/>
        <v>1.7E-5</v>
      </c>
      <c r="DE313" s="42">
        <f t="shared" si="415"/>
        <v>0</v>
      </c>
      <c r="DF313" s="42">
        <f t="shared" si="415"/>
        <v>0</v>
      </c>
      <c r="DG313" s="42">
        <f t="shared" si="415"/>
        <v>0</v>
      </c>
      <c r="DH313" s="42">
        <f t="shared" si="415"/>
        <v>6.4000000000000005E-4</v>
      </c>
      <c r="DI313" s="42">
        <f t="shared" si="415"/>
        <v>0</v>
      </c>
      <c r="DJ313" s="42">
        <f t="shared" si="415"/>
        <v>0</v>
      </c>
      <c r="DK313" s="42">
        <f t="shared" si="415"/>
        <v>0</v>
      </c>
      <c r="DL313" s="42">
        <f t="shared" si="415"/>
        <v>0</v>
      </c>
      <c r="DM313" s="42">
        <f t="shared" si="415"/>
        <v>0</v>
      </c>
      <c r="DN313" s="42">
        <f t="shared" si="415"/>
        <v>0</v>
      </c>
      <c r="DO313" s="42">
        <f t="shared" si="415"/>
        <v>0</v>
      </c>
      <c r="DP313" s="42">
        <f t="shared" si="415"/>
        <v>2.7900000000000001E-4</v>
      </c>
      <c r="DQ313" s="42">
        <f t="shared" si="415"/>
        <v>0</v>
      </c>
      <c r="DR313" s="42">
        <f t="shared" si="415"/>
        <v>0</v>
      </c>
      <c r="DS313" s="42">
        <f t="shared" si="415"/>
        <v>0</v>
      </c>
      <c r="DT313" s="42">
        <f t="shared" si="415"/>
        <v>0</v>
      </c>
      <c r="DU313" s="42">
        <f t="shared" si="415"/>
        <v>0</v>
      </c>
      <c r="DV313" s="42">
        <f t="shared" si="415"/>
        <v>0</v>
      </c>
      <c r="DW313" s="42">
        <f t="shared" si="415"/>
        <v>0</v>
      </c>
      <c r="DX313" s="42">
        <f t="shared" si="415"/>
        <v>0</v>
      </c>
      <c r="DY313" s="42">
        <f t="shared" si="415"/>
        <v>0</v>
      </c>
      <c r="DZ313" s="42">
        <f t="shared" si="415"/>
        <v>0</v>
      </c>
      <c r="EA313" s="42">
        <f t="shared" ref="EA313:FX313" si="416">ROUND((EA76/EA46),6)</f>
        <v>8.0999999999999996E-4</v>
      </c>
      <c r="EB313" s="42">
        <f t="shared" si="416"/>
        <v>0</v>
      </c>
      <c r="EC313" s="42">
        <f t="shared" si="416"/>
        <v>0</v>
      </c>
      <c r="ED313" s="42">
        <f t="shared" si="416"/>
        <v>1.2400000000000001E-4</v>
      </c>
      <c r="EE313" s="42">
        <f t="shared" si="416"/>
        <v>0</v>
      </c>
      <c r="EF313" s="42">
        <f t="shared" si="416"/>
        <v>0</v>
      </c>
      <c r="EG313" s="42">
        <f t="shared" si="416"/>
        <v>0</v>
      </c>
      <c r="EH313" s="42">
        <f t="shared" si="416"/>
        <v>0</v>
      </c>
      <c r="EI313" s="42">
        <f t="shared" si="416"/>
        <v>0</v>
      </c>
      <c r="EJ313" s="42">
        <f t="shared" si="416"/>
        <v>0</v>
      </c>
      <c r="EK313" s="42">
        <f t="shared" si="416"/>
        <v>0</v>
      </c>
      <c r="EL313" s="42">
        <f t="shared" si="416"/>
        <v>2.2179999999999999E-3</v>
      </c>
      <c r="EM313" s="42">
        <f t="shared" si="416"/>
        <v>0</v>
      </c>
      <c r="EN313" s="42">
        <f t="shared" si="416"/>
        <v>0</v>
      </c>
      <c r="EO313" s="42">
        <f t="shared" si="416"/>
        <v>0</v>
      </c>
      <c r="EP313" s="42">
        <f t="shared" si="416"/>
        <v>0</v>
      </c>
      <c r="EQ313" s="42">
        <f t="shared" si="416"/>
        <v>5.6899999999999995E-4</v>
      </c>
      <c r="ER313" s="42">
        <f t="shared" si="416"/>
        <v>0</v>
      </c>
      <c r="ES313" s="42">
        <f t="shared" si="416"/>
        <v>0</v>
      </c>
      <c r="ET313" s="42">
        <f t="shared" si="416"/>
        <v>0</v>
      </c>
      <c r="EU313" s="42">
        <f t="shared" si="416"/>
        <v>0</v>
      </c>
      <c r="EV313" s="42">
        <f t="shared" si="416"/>
        <v>2.3900000000000001E-4</v>
      </c>
      <c r="EW313" s="42">
        <f t="shared" si="416"/>
        <v>0</v>
      </c>
      <c r="EX313" s="42">
        <f t="shared" si="416"/>
        <v>0</v>
      </c>
      <c r="EY313" s="42">
        <f t="shared" si="416"/>
        <v>0</v>
      </c>
      <c r="EZ313" s="42">
        <f t="shared" si="416"/>
        <v>2.4589999999999998E-3</v>
      </c>
      <c r="FA313" s="42">
        <f t="shared" si="416"/>
        <v>3.86E-4</v>
      </c>
      <c r="FB313" s="42">
        <f t="shared" si="416"/>
        <v>0</v>
      </c>
      <c r="FC313" s="42">
        <f t="shared" si="416"/>
        <v>0</v>
      </c>
      <c r="FD313" s="42">
        <f t="shared" si="416"/>
        <v>0</v>
      </c>
      <c r="FE313" s="42">
        <f t="shared" si="416"/>
        <v>2.33E-4</v>
      </c>
      <c r="FF313" s="42">
        <f t="shared" si="416"/>
        <v>0</v>
      </c>
      <c r="FG313" s="42">
        <f t="shared" si="416"/>
        <v>0</v>
      </c>
      <c r="FH313" s="42">
        <f t="shared" si="416"/>
        <v>2.0379999999999999E-3</v>
      </c>
      <c r="FI313" s="42">
        <f t="shared" si="416"/>
        <v>0</v>
      </c>
      <c r="FJ313" s="42">
        <f t="shared" si="416"/>
        <v>0</v>
      </c>
      <c r="FK313" s="42">
        <f t="shared" si="416"/>
        <v>2.3E-5</v>
      </c>
      <c r="FL313" s="42">
        <f t="shared" si="416"/>
        <v>0</v>
      </c>
      <c r="FM313" s="42">
        <f t="shared" si="416"/>
        <v>0</v>
      </c>
      <c r="FN313" s="42">
        <f t="shared" si="416"/>
        <v>0</v>
      </c>
      <c r="FO313" s="42">
        <f t="shared" si="416"/>
        <v>0</v>
      </c>
      <c r="FP313" s="42">
        <f t="shared" si="416"/>
        <v>0</v>
      </c>
      <c r="FQ313" s="42">
        <f t="shared" si="416"/>
        <v>0</v>
      </c>
      <c r="FR313" s="42">
        <f t="shared" si="416"/>
        <v>0</v>
      </c>
      <c r="FS313" s="42">
        <f t="shared" si="416"/>
        <v>0</v>
      </c>
      <c r="FT313" s="42">
        <f t="shared" si="416"/>
        <v>0</v>
      </c>
      <c r="FU313" s="42">
        <f t="shared" si="416"/>
        <v>0</v>
      </c>
      <c r="FV313" s="42">
        <f t="shared" si="416"/>
        <v>0</v>
      </c>
      <c r="FW313" s="42">
        <f t="shared" si="416"/>
        <v>0</v>
      </c>
      <c r="FX313" s="42">
        <f t="shared" si="416"/>
        <v>0</v>
      </c>
      <c r="FY313" s="42"/>
      <c r="FZ313" s="7"/>
      <c r="GA313" s="7"/>
      <c r="GB313" s="7"/>
      <c r="GC313" s="7"/>
      <c r="GD313" s="7"/>
      <c r="GE313" s="7"/>
      <c r="GF313" s="7"/>
      <c r="GG313" s="7"/>
      <c r="GH313" s="7"/>
      <c r="GI313" s="7"/>
      <c r="GJ313" s="7"/>
      <c r="GK313" s="7"/>
      <c r="GL313" s="7"/>
      <c r="GM313" s="7"/>
    </row>
    <row r="314" spans="1:195" x14ac:dyDescent="0.35">
      <c r="A314" s="7"/>
      <c r="B314" s="7" t="s">
        <v>888</v>
      </c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7"/>
      <c r="GA314" s="7"/>
      <c r="GB314" s="7"/>
      <c r="GC314" s="7"/>
      <c r="GD314" s="7"/>
      <c r="GE314" s="7"/>
      <c r="GF314" s="7"/>
      <c r="GG314" s="7"/>
      <c r="GH314" s="7"/>
      <c r="GI314" s="7"/>
      <c r="GJ314" s="7"/>
      <c r="GK314" s="7"/>
      <c r="GL314" s="7"/>
      <c r="GM314" s="7"/>
    </row>
    <row r="315" spans="1:195" x14ac:dyDescent="0.35">
      <c r="A315" s="6" t="s">
        <v>889</v>
      </c>
      <c r="B315" s="7" t="s">
        <v>890</v>
      </c>
      <c r="C315" s="42">
        <f t="shared" ref="C315:BN315" si="417">ROUND((C77/C46),6)</f>
        <v>0</v>
      </c>
      <c r="D315" s="42">
        <f t="shared" si="417"/>
        <v>0</v>
      </c>
      <c r="E315" s="42">
        <f t="shared" si="417"/>
        <v>0</v>
      </c>
      <c r="F315" s="42">
        <f t="shared" si="417"/>
        <v>0</v>
      </c>
      <c r="G315" s="42">
        <f t="shared" si="417"/>
        <v>0</v>
      </c>
      <c r="H315" s="42">
        <f t="shared" si="417"/>
        <v>0</v>
      </c>
      <c r="I315" s="42">
        <f t="shared" si="417"/>
        <v>0</v>
      </c>
      <c r="J315" s="42">
        <f t="shared" si="417"/>
        <v>0</v>
      </c>
      <c r="K315" s="42">
        <f t="shared" si="417"/>
        <v>0</v>
      </c>
      <c r="L315" s="42">
        <f t="shared" si="417"/>
        <v>0</v>
      </c>
      <c r="M315" s="42">
        <f t="shared" si="417"/>
        <v>0</v>
      </c>
      <c r="N315" s="42">
        <f t="shared" si="417"/>
        <v>4.0000000000000003E-5</v>
      </c>
      <c r="O315" s="42">
        <f t="shared" si="417"/>
        <v>0</v>
      </c>
      <c r="P315" s="42">
        <f t="shared" si="417"/>
        <v>0</v>
      </c>
      <c r="Q315" s="42">
        <f t="shared" si="417"/>
        <v>0</v>
      </c>
      <c r="R315" s="42">
        <f t="shared" si="417"/>
        <v>0</v>
      </c>
      <c r="S315" s="42">
        <f t="shared" si="417"/>
        <v>0</v>
      </c>
      <c r="T315" s="42">
        <f t="shared" si="417"/>
        <v>0</v>
      </c>
      <c r="U315" s="42">
        <f t="shared" si="417"/>
        <v>0</v>
      </c>
      <c r="V315" s="42">
        <f t="shared" si="417"/>
        <v>0</v>
      </c>
      <c r="W315" s="42">
        <f t="shared" si="417"/>
        <v>0</v>
      </c>
      <c r="X315" s="42">
        <f t="shared" si="417"/>
        <v>0</v>
      </c>
      <c r="Y315" s="42">
        <f t="shared" si="417"/>
        <v>0</v>
      </c>
      <c r="Z315" s="42">
        <f t="shared" si="417"/>
        <v>0</v>
      </c>
      <c r="AA315" s="42">
        <f t="shared" si="417"/>
        <v>0</v>
      </c>
      <c r="AB315" s="42">
        <f t="shared" si="417"/>
        <v>0</v>
      </c>
      <c r="AC315" s="42">
        <f t="shared" si="417"/>
        <v>0</v>
      </c>
      <c r="AD315" s="42">
        <f t="shared" si="417"/>
        <v>0</v>
      </c>
      <c r="AE315" s="42">
        <f t="shared" si="417"/>
        <v>0</v>
      </c>
      <c r="AF315" s="42">
        <f t="shared" si="417"/>
        <v>0</v>
      </c>
      <c r="AG315" s="42">
        <f t="shared" si="417"/>
        <v>0</v>
      </c>
      <c r="AH315" s="42">
        <f t="shared" si="417"/>
        <v>0</v>
      </c>
      <c r="AI315" s="42">
        <f t="shared" si="417"/>
        <v>0</v>
      </c>
      <c r="AJ315" s="42">
        <f t="shared" si="417"/>
        <v>0</v>
      </c>
      <c r="AK315" s="42">
        <f t="shared" si="417"/>
        <v>0</v>
      </c>
      <c r="AL315" s="42">
        <f t="shared" si="417"/>
        <v>0</v>
      </c>
      <c r="AM315" s="42">
        <f t="shared" si="417"/>
        <v>0</v>
      </c>
      <c r="AN315" s="42">
        <f t="shared" si="417"/>
        <v>0</v>
      </c>
      <c r="AO315" s="42">
        <f t="shared" si="417"/>
        <v>0</v>
      </c>
      <c r="AP315" s="42">
        <f t="shared" si="417"/>
        <v>0</v>
      </c>
      <c r="AQ315" s="42">
        <f t="shared" si="417"/>
        <v>0</v>
      </c>
      <c r="AR315" s="42">
        <f t="shared" si="417"/>
        <v>0</v>
      </c>
      <c r="AS315" s="42">
        <f t="shared" si="417"/>
        <v>0</v>
      </c>
      <c r="AT315" s="42">
        <f t="shared" si="417"/>
        <v>0</v>
      </c>
      <c r="AU315" s="42">
        <f t="shared" si="417"/>
        <v>0</v>
      </c>
      <c r="AV315" s="42">
        <f t="shared" si="417"/>
        <v>0</v>
      </c>
      <c r="AW315" s="42">
        <f t="shared" si="417"/>
        <v>0</v>
      </c>
      <c r="AX315" s="42">
        <f t="shared" si="417"/>
        <v>0</v>
      </c>
      <c r="AY315" s="42">
        <f t="shared" si="417"/>
        <v>0</v>
      </c>
      <c r="AZ315" s="42">
        <f t="shared" si="417"/>
        <v>0</v>
      </c>
      <c r="BA315" s="42">
        <f t="shared" si="417"/>
        <v>0</v>
      </c>
      <c r="BB315" s="42">
        <f t="shared" si="417"/>
        <v>0</v>
      </c>
      <c r="BC315" s="42">
        <f t="shared" si="417"/>
        <v>0</v>
      </c>
      <c r="BD315" s="42">
        <f t="shared" si="417"/>
        <v>0</v>
      </c>
      <c r="BE315" s="42">
        <f t="shared" si="417"/>
        <v>0</v>
      </c>
      <c r="BF315" s="42">
        <f t="shared" si="417"/>
        <v>0</v>
      </c>
      <c r="BG315" s="42">
        <f t="shared" si="417"/>
        <v>0</v>
      </c>
      <c r="BH315" s="42">
        <f t="shared" si="417"/>
        <v>0</v>
      </c>
      <c r="BI315" s="42">
        <f t="shared" si="417"/>
        <v>0</v>
      </c>
      <c r="BJ315" s="42">
        <f t="shared" si="417"/>
        <v>0</v>
      </c>
      <c r="BK315" s="42">
        <f t="shared" si="417"/>
        <v>0</v>
      </c>
      <c r="BL315" s="42">
        <f t="shared" si="417"/>
        <v>0</v>
      </c>
      <c r="BM315" s="42">
        <f t="shared" si="417"/>
        <v>0</v>
      </c>
      <c r="BN315" s="42">
        <f t="shared" si="417"/>
        <v>0</v>
      </c>
      <c r="BO315" s="42">
        <f t="shared" ref="BO315:DZ315" si="418">ROUND((BO77/BO46),6)</f>
        <v>0</v>
      </c>
      <c r="BP315" s="42">
        <f t="shared" si="418"/>
        <v>0</v>
      </c>
      <c r="BQ315" s="42">
        <f t="shared" si="418"/>
        <v>0</v>
      </c>
      <c r="BR315" s="42">
        <f t="shared" si="418"/>
        <v>0</v>
      </c>
      <c r="BS315" s="42">
        <f t="shared" si="418"/>
        <v>0</v>
      </c>
      <c r="BT315" s="42">
        <f t="shared" si="418"/>
        <v>0</v>
      </c>
      <c r="BU315" s="42">
        <f t="shared" si="418"/>
        <v>0</v>
      </c>
      <c r="BV315" s="42">
        <f t="shared" si="418"/>
        <v>0</v>
      </c>
      <c r="BW315" s="42">
        <f t="shared" si="418"/>
        <v>0</v>
      </c>
      <c r="BX315" s="42">
        <f t="shared" si="418"/>
        <v>0</v>
      </c>
      <c r="BY315" s="42">
        <f t="shared" si="418"/>
        <v>0</v>
      </c>
      <c r="BZ315" s="42">
        <f t="shared" si="418"/>
        <v>0</v>
      </c>
      <c r="CA315" s="42">
        <f t="shared" si="418"/>
        <v>0</v>
      </c>
      <c r="CB315" s="42">
        <f t="shared" si="418"/>
        <v>0</v>
      </c>
      <c r="CC315" s="42">
        <f t="shared" si="418"/>
        <v>0</v>
      </c>
      <c r="CD315" s="42">
        <f t="shared" si="418"/>
        <v>0</v>
      </c>
      <c r="CE315" s="42">
        <f t="shared" si="418"/>
        <v>0</v>
      </c>
      <c r="CF315" s="42">
        <f t="shared" si="418"/>
        <v>0</v>
      </c>
      <c r="CG315" s="42">
        <f t="shared" si="418"/>
        <v>0</v>
      </c>
      <c r="CH315" s="42">
        <f t="shared" si="418"/>
        <v>0</v>
      </c>
      <c r="CI315" s="42">
        <f t="shared" si="418"/>
        <v>0</v>
      </c>
      <c r="CJ315" s="42">
        <f t="shared" si="418"/>
        <v>0</v>
      </c>
      <c r="CK315" s="42">
        <f t="shared" si="418"/>
        <v>0</v>
      </c>
      <c r="CL315" s="42">
        <f t="shared" si="418"/>
        <v>0</v>
      </c>
      <c r="CM315" s="42">
        <f t="shared" si="418"/>
        <v>0</v>
      </c>
      <c r="CN315" s="42">
        <f t="shared" si="418"/>
        <v>0</v>
      </c>
      <c r="CO315" s="42">
        <f t="shared" si="418"/>
        <v>0</v>
      </c>
      <c r="CP315" s="42">
        <f t="shared" si="418"/>
        <v>0</v>
      </c>
      <c r="CQ315" s="42">
        <f t="shared" si="418"/>
        <v>0</v>
      </c>
      <c r="CR315" s="42">
        <f t="shared" si="418"/>
        <v>0</v>
      </c>
      <c r="CS315" s="42">
        <f t="shared" si="418"/>
        <v>0</v>
      </c>
      <c r="CT315" s="42">
        <f t="shared" si="418"/>
        <v>0</v>
      </c>
      <c r="CU315" s="42">
        <f t="shared" si="418"/>
        <v>0</v>
      </c>
      <c r="CV315" s="42">
        <f t="shared" si="418"/>
        <v>0</v>
      </c>
      <c r="CW315" s="42">
        <f t="shared" si="418"/>
        <v>0</v>
      </c>
      <c r="CX315" s="42">
        <f t="shared" si="418"/>
        <v>0</v>
      </c>
      <c r="CY315" s="42">
        <f t="shared" si="418"/>
        <v>0</v>
      </c>
      <c r="CZ315" s="42">
        <f t="shared" si="418"/>
        <v>0</v>
      </c>
      <c r="DA315" s="42">
        <f t="shared" si="418"/>
        <v>0</v>
      </c>
      <c r="DB315" s="42">
        <f t="shared" si="418"/>
        <v>0</v>
      </c>
      <c r="DC315" s="42">
        <f t="shared" si="418"/>
        <v>0</v>
      </c>
      <c r="DD315" s="42">
        <f t="shared" si="418"/>
        <v>0</v>
      </c>
      <c r="DE315" s="42">
        <f t="shared" si="418"/>
        <v>0</v>
      </c>
      <c r="DF315" s="42">
        <f t="shared" si="418"/>
        <v>0</v>
      </c>
      <c r="DG315" s="42">
        <f t="shared" si="418"/>
        <v>0</v>
      </c>
      <c r="DH315" s="42">
        <f t="shared" si="418"/>
        <v>0</v>
      </c>
      <c r="DI315" s="42">
        <f t="shared" si="418"/>
        <v>0</v>
      </c>
      <c r="DJ315" s="42">
        <f t="shared" si="418"/>
        <v>0</v>
      </c>
      <c r="DK315" s="42">
        <f t="shared" si="418"/>
        <v>0</v>
      </c>
      <c r="DL315" s="42">
        <f t="shared" si="418"/>
        <v>0</v>
      </c>
      <c r="DM315" s="42">
        <f t="shared" si="418"/>
        <v>0</v>
      </c>
      <c r="DN315" s="42">
        <f t="shared" si="418"/>
        <v>0</v>
      </c>
      <c r="DO315" s="42">
        <f t="shared" si="418"/>
        <v>0</v>
      </c>
      <c r="DP315" s="42">
        <f t="shared" si="418"/>
        <v>0</v>
      </c>
      <c r="DQ315" s="42">
        <f t="shared" si="418"/>
        <v>0</v>
      </c>
      <c r="DR315" s="42">
        <f t="shared" si="418"/>
        <v>0</v>
      </c>
      <c r="DS315" s="42">
        <f t="shared" si="418"/>
        <v>0</v>
      </c>
      <c r="DT315" s="42">
        <f t="shared" si="418"/>
        <v>0</v>
      </c>
      <c r="DU315" s="42">
        <f t="shared" si="418"/>
        <v>0</v>
      </c>
      <c r="DV315" s="42">
        <f t="shared" si="418"/>
        <v>0</v>
      </c>
      <c r="DW315" s="42">
        <f t="shared" si="418"/>
        <v>0</v>
      </c>
      <c r="DX315" s="42">
        <f t="shared" si="418"/>
        <v>0</v>
      </c>
      <c r="DY315" s="42">
        <f t="shared" si="418"/>
        <v>0</v>
      </c>
      <c r="DZ315" s="42">
        <f t="shared" si="418"/>
        <v>0</v>
      </c>
      <c r="EA315" s="42">
        <f t="shared" ref="EA315:FX315" si="419">ROUND((EA77/EA46),6)</f>
        <v>0</v>
      </c>
      <c r="EB315" s="42">
        <f t="shared" si="419"/>
        <v>0</v>
      </c>
      <c r="EC315" s="42">
        <f t="shared" si="419"/>
        <v>0</v>
      </c>
      <c r="ED315" s="42">
        <f t="shared" si="419"/>
        <v>0</v>
      </c>
      <c r="EE315" s="42">
        <f t="shared" si="419"/>
        <v>0</v>
      </c>
      <c r="EF315" s="42">
        <f t="shared" si="419"/>
        <v>0</v>
      </c>
      <c r="EG315" s="42">
        <f t="shared" si="419"/>
        <v>0</v>
      </c>
      <c r="EH315" s="42">
        <f t="shared" si="419"/>
        <v>0</v>
      </c>
      <c r="EI315" s="42">
        <f t="shared" si="419"/>
        <v>0</v>
      </c>
      <c r="EJ315" s="42">
        <f t="shared" si="419"/>
        <v>0</v>
      </c>
      <c r="EK315" s="42">
        <f t="shared" si="419"/>
        <v>0</v>
      </c>
      <c r="EL315" s="42">
        <f t="shared" si="419"/>
        <v>0</v>
      </c>
      <c r="EM315" s="42">
        <f t="shared" si="419"/>
        <v>0</v>
      </c>
      <c r="EN315" s="42">
        <f t="shared" si="419"/>
        <v>0</v>
      </c>
      <c r="EO315" s="42">
        <f t="shared" si="419"/>
        <v>0</v>
      </c>
      <c r="EP315" s="42">
        <f t="shared" si="419"/>
        <v>0</v>
      </c>
      <c r="EQ315" s="42">
        <f t="shared" si="419"/>
        <v>0</v>
      </c>
      <c r="ER315" s="42">
        <f t="shared" si="419"/>
        <v>0</v>
      </c>
      <c r="ES315" s="42">
        <f t="shared" si="419"/>
        <v>0</v>
      </c>
      <c r="ET315" s="42">
        <f t="shared" si="419"/>
        <v>0</v>
      </c>
      <c r="EU315" s="42">
        <f t="shared" si="419"/>
        <v>0</v>
      </c>
      <c r="EV315" s="42">
        <f t="shared" si="419"/>
        <v>0</v>
      </c>
      <c r="EW315" s="42">
        <f t="shared" si="419"/>
        <v>0</v>
      </c>
      <c r="EX315" s="42">
        <f t="shared" si="419"/>
        <v>0</v>
      </c>
      <c r="EY315" s="42">
        <f t="shared" si="419"/>
        <v>0</v>
      </c>
      <c r="EZ315" s="42">
        <f t="shared" si="419"/>
        <v>0</v>
      </c>
      <c r="FA315" s="42">
        <f t="shared" si="419"/>
        <v>0</v>
      </c>
      <c r="FB315" s="42">
        <f t="shared" si="419"/>
        <v>0</v>
      </c>
      <c r="FC315" s="42">
        <f t="shared" si="419"/>
        <v>0</v>
      </c>
      <c r="FD315" s="42">
        <f t="shared" si="419"/>
        <v>0</v>
      </c>
      <c r="FE315" s="42">
        <f t="shared" si="419"/>
        <v>0</v>
      </c>
      <c r="FF315" s="42">
        <f t="shared" si="419"/>
        <v>0</v>
      </c>
      <c r="FG315" s="42">
        <f t="shared" si="419"/>
        <v>0</v>
      </c>
      <c r="FH315" s="42">
        <f t="shared" si="419"/>
        <v>0</v>
      </c>
      <c r="FI315" s="42">
        <f t="shared" si="419"/>
        <v>0</v>
      </c>
      <c r="FJ315" s="42">
        <f t="shared" si="419"/>
        <v>0</v>
      </c>
      <c r="FK315" s="42">
        <f t="shared" si="419"/>
        <v>0</v>
      </c>
      <c r="FL315" s="42">
        <f t="shared" si="419"/>
        <v>0</v>
      </c>
      <c r="FM315" s="42">
        <f t="shared" si="419"/>
        <v>0</v>
      </c>
      <c r="FN315" s="42">
        <f t="shared" si="419"/>
        <v>0</v>
      </c>
      <c r="FO315" s="42">
        <f t="shared" si="419"/>
        <v>0</v>
      </c>
      <c r="FP315" s="42">
        <f t="shared" si="419"/>
        <v>0</v>
      </c>
      <c r="FQ315" s="42">
        <f t="shared" si="419"/>
        <v>0</v>
      </c>
      <c r="FR315" s="42">
        <f t="shared" si="419"/>
        <v>0</v>
      </c>
      <c r="FS315" s="42">
        <f t="shared" si="419"/>
        <v>0</v>
      </c>
      <c r="FT315" s="42">
        <f t="shared" si="419"/>
        <v>0</v>
      </c>
      <c r="FU315" s="42">
        <f t="shared" si="419"/>
        <v>0</v>
      </c>
      <c r="FV315" s="42">
        <f t="shared" si="419"/>
        <v>0</v>
      </c>
      <c r="FW315" s="42">
        <f t="shared" si="419"/>
        <v>0</v>
      </c>
      <c r="FX315" s="42">
        <f t="shared" si="419"/>
        <v>0</v>
      </c>
      <c r="FY315" s="42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</row>
    <row r="316" spans="1:195" x14ac:dyDescent="0.35">
      <c r="A316" s="7"/>
      <c r="B316" s="7" t="s">
        <v>891</v>
      </c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  <c r="DB316" s="42"/>
      <c r="DC316" s="42"/>
      <c r="DD316" s="42"/>
      <c r="DE316" s="42"/>
      <c r="DF316" s="42"/>
      <c r="DG316" s="42"/>
      <c r="DH316" s="42"/>
      <c r="DI316" s="42"/>
      <c r="DJ316" s="42"/>
      <c r="DK316" s="42"/>
      <c r="DL316" s="42"/>
      <c r="DM316" s="42"/>
      <c r="DN316" s="42"/>
      <c r="DO316" s="42"/>
      <c r="DP316" s="42"/>
      <c r="DQ316" s="42"/>
      <c r="DR316" s="42"/>
      <c r="DS316" s="42"/>
      <c r="DT316" s="42"/>
      <c r="DU316" s="42"/>
      <c r="DV316" s="42"/>
      <c r="DW316" s="42"/>
      <c r="DX316" s="42"/>
      <c r="DY316" s="42"/>
      <c r="DZ316" s="42"/>
      <c r="EA316" s="42"/>
      <c r="EB316" s="42"/>
      <c r="EC316" s="42"/>
      <c r="ED316" s="42"/>
      <c r="EE316" s="42"/>
      <c r="EF316" s="42"/>
      <c r="EG316" s="42"/>
      <c r="EH316" s="42"/>
      <c r="EI316" s="42"/>
      <c r="EJ316" s="42"/>
      <c r="EK316" s="42"/>
      <c r="EL316" s="42"/>
      <c r="EM316" s="42"/>
      <c r="EN316" s="42"/>
      <c r="EO316" s="42"/>
      <c r="EP316" s="42"/>
      <c r="EQ316" s="42"/>
      <c r="ER316" s="42"/>
      <c r="ES316" s="42"/>
      <c r="ET316" s="42"/>
      <c r="EU316" s="42"/>
      <c r="EV316" s="42"/>
      <c r="EW316" s="42"/>
      <c r="EX316" s="42"/>
      <c r="EY316" s="42"/>
      <c r="EZ316" s="42"/>
      <c r="FA316" s="42"/>
      <c r="FB316" s="42"/>
      <c r="FC316" s="42"/>
      <c r="FD316" s="42"/>
      <c r="FE316" s="42"/>
      <c r="FF316" s="42"/>
      <c r="FG316" s="42"/>
      <c r="FH316" s="42"/>
      <c r="FI316" s="42"/>
      <c r="FJ316" s="42"/>
      <c r="FK316" s="42"/>
      <c r="FL316" s="42"/>
      <c r="FM316" s="42"/>
      <c r="FN316" s="42"/>
      <c r="FO316" s="42"/>
      <c r="FP316" s="42"/>
      <c r="FQ316" s="42"/>
      <c r="FR316" s="42"/>
      <c r="FS316" s="42"/>
      <c r="FT316" s="42"/>
      <c r="FU316" s="42"/>
      <c r="FV316" s="42"/>
      <c r="FW316" s="42"/>
      <c r="FX316" s="42"/>
      <c r="FY316" s="42"/>
      <c r="FZ316" s="7"/>
      <c r="GA316" s="7"/>
      <c r="GB316" s="7"/>
      <c r="GC316" s="7"/>
      <c r="GD316" s="7"/>
      <c r="GE316" s="7"/>
      <c r="GF316" s="7"/>
      <c r="GG316" s="7"/>
      <c r="GH316" s="7"/>
      <c r="GI316" s="7"/>
      <c r="GJ316" s="7"/>
      <c r="GK316" s="7"/>
      <c r="GL316" s="7"/>
      <c r="GM316" s="7"/>
    </row>
    <row r="317" spans="1:195" x14ac:dyDescent="0.35">
      <c r="A317" s="6" t="s">
        <v>892</v>
      </c>
      <c r="B317" s="7" t="s">
        <v>893</v>
      </c>
      <c r="C317" s="42">
        <f t="shared" ref="C317:BN317" si="420">ROUND((C78/C46),6)</f>
        <v>3.5769999999999999E-3</v>
      </c>
      <c r="D317" s="42">
        <f t="shared" si="420"/>
        <v>1.3403E-2</v>
      </c>
      <c r="E317" s="42">
        <f t="shared" si="420"/>
        <v>3.6709999999999998E-3</v>
      </c>
      <c r="F317" s="42">
        <f t="shared" si="420"/>
        <v>2.2000000000000001E-4</v>
      </c>
      <c r="G317" s="42">
        <f t="shared" si="420"/>
        <v>2.1589999999999999E-3</v>
      </c>
      <c r="H317" s="42">
        <f t="shared" si="420"/>
        <v>2.0200000000000001E-3</v>
      </c>
      <c r="I317" s="42">
        <f t="shared" si="420"/>
        <v>6.3010000000000002E-3</v>
      </c>
      <c r="J317" s="42">
        <f t="shared" si="420"/>
        <v>0</v>
      </c>
      <c r="K317" s="42">
        <f t="shared" si="420"/>
        <v>0</v>
      </c>
      <c r="L317" s="42">
        <f t="shared" si="420"/>
        <v>5.0650000000000001E-3</v>
      </c>
      <c r="M317" s="42">
        <f t="shared" si="420"/>
        <v>2.8119999999999998E-3</v>
      </c>
      <c r="N317" s="42">
        <f t="shared" si="420"/>
        <v>7.9620000000000003E-3</v>
      </c>
      <c r="O317" s="42">
        <f t="shared" si="420"/>
        <v>9.6550000000000004E-3</v>
      </c>
      <c r="P317" s="42">
        <f t="shared" si="420"/>
        <v>0</v>
      </c>
      <c r="Q317" s="42">
        <f t="shared" si="420"/>
        <v>6.3299999999999997E-3</v>
      </c>
      <c r="R317" s="42">
        <f t="shared" si="420"/>
        <v>0</v>
      </c>
      <c r="S317" s="42">
        <f t="shared" si="420"/>
        <v>0</v>
      </c>
      <c r="T317" s="42">
        <f t="shared" si="420"/>
        <v>0</v>
      </c>
      <c r="U317" s="42">
        <f t="shared" si="420"/>
        <v>3.094E-3</v>
      </c>
      <c r="V317" s="42">
        <f t="shared" si="420"/>
        <v>0</v>
      </c>
      <c r="W317" s="42">
        <f t="shared" si="420"/>
        <v>0</v>
      </c>
      <c r="X317" s="42">
        <f t="shared" si="420"/>
        <v>7.6810000000000003E-3</v>
      </c>
      <c r="Y317" s="42">
        <f t="shared" si="420"/>
        <v>0</v>
      </c>
      <c r="Z317" s="42">
        <f t="shared" si="420"/>
        <v>0</v>
      </c>
      <c r="AA317" s="42">
        <f t="shared" si="420"/>
        <v>4.8469999999999997E-3</v>
      </c>
      <c r="AB317" s="42">
        <f t="shared" si="420"/>
        <v>7.2059999999999997E-3</v>
      </c>
      <c r="AC317" s="42">
        <f t="shared" si="420"/>
        <v>4.398E-3</v>
      </c>
      <c r="AD317" s="42">
        <f t="shared" si="420"/>
        <v>4.8549999999999999E-3</v>
      </c>
      <c r="AE317" s="42">
        <f t="shared" si="420"/>
        <v>4.7720000000000002E-3</v>
      </c>
      <c r="AF317" s="42">
        <f t="shared" si="420"/>
        <v>2.2469999999999999E-3</v>
      </c>
      <c r="AG317" s="42">
        <f t="shared" si="420"/>
        <v>5.0200000000000002E-3</v>
      </c>
      <c r="AH317" s="42">
        <f t="shared" si="420"/>
        <v>0</v>
      </c>
      <c r="AI317" s="42">
        <f t="shared" si="420"/>
        <v>0</v>
      </c>
      <c r="AJ317" s="42">
        <f t="shared" si="420"/>
        <v>0</v>
      </c>
      <c r="AK317" s="42">
        <f t="shared" si="420"/>
        <v>0</v>
      </c>
      <c r="AL317" s="42">
        <f t="shared" si="420"/>
        <v>3.3969999999999998E-3</v>
      </c>
      <c r="AM317" s="42">
        <f t="shared" si="420"/>
        <v>0</v>
      </c>
      <c r="AN317" s="42">
        <f t="shared" si="420"/>
        <v>0</v>
      </c>
      <c r="AO317" s="42">
        <f t="shared" si="420"/>
        <v>0</v>
      </c>
      <c r="AP317" s="42">
        <f t="shared" si="420"/>
        <v>4.7219999999999996E-3</v>
      </c>
      <c r="AQ317" s="42">
        <f t="shared" si="420"/>
        <v>0</v>
      </c>
      <c r="AR317" s="42">
        <f t="shared" si="420"/>
        <v>6.4149999999999997E-3</v>
      </c>
      <c r="AS317" s="42">
        <f t="shared" si="420"/>
        <v>1.199E-3</v>
      </c>
      <c r="AT317" s="42">
        <f t="shared" si="420"/>
        <v>0</v>
      </c>
      <c r="AU317" s="42">
        <f t="shared" si="420"/>
        <v>0</v>
      </c>
      <c r="AV317" s="42">
        <f t="shared" si="420"/>
        <v>0</v>
      </c>
      <c r="AW317" s="42">
        <f t="shared" si="420"/>
        <v>0</v>
      </c>
      <c r="AX317" s="42">
        <f t="shared" si="420"/>
        <v>0</v>
      </c>
      <c r="AY317" s="42">
        <f t="shared" si="420"/>
        <v>0</v>
      </c>
      <c r="AZ317" s="42">
        <f t="shared" si="420"/>
        <v>5.1349999999999998E-3</v>
      </c>
      <c r="BA317" s="42">
        <f t="shared" si="420"/>
        <v>3.9830000000000004E-3</v>
      </c>
      <c r="BB317" s="42">
        <f t="shared" si="420"/>
        <v>2.4849999999999998E-3</v>
      </c>
      <c r="BC317" s="42">
        <f t="shared" si="420"/>
        <v>1.5200999999999999E-2</v>
      </c>
      <c r="BD317" s="42">
        <f t="shared" si="420"/>
        <v>8.4709999999999994E-3</v>
      </c>
      <c r="BE317" s="42">
        <f t="shared" si="420"/>
        <v>9.0240000000000008E-3</v>
      </c>
      <c r="BF317" s="42">
        <f t="shared" si="420"/>
        <v>8.5850000000000006E-3</v>
      </c>
      <c r="BG317" s="42">
        <f t="shared" si="420"/>
        <v>0</v>
      </c>
      <c r="BH317" s="42">
        <f t="shared" si="420"/>
        <v>0</v>
      </c>
      <c r="BI317" s="42">
        <f t="shared" si="420"/>
        <v>0</v>
      </c>
      <c r="BJ317" s="42">
        <f t="shared" si="420"/>
        <v>3.852E-3</v>
      </c>
      <c r="BK317" s="42">
        <f t="shared" si="420"/>
        <v>3.6979999999999999E-3</v>
      </c>
      <c r="BL317" s="42">
        <f t="shared" si="420"/>
        <v>0</v>
      </c>
      <c r="BM317" s="42">
        <f t="shared" si="420"/>
        <v>0</v>
      </c>
      <c r="BN317" s="42">
        <f t="shared" si="420"/>
        <v>0</v>
      </c>
      <c r="BO317" s="42">
        <f t="shared" ref="BO317:DZ317" si="421">ROUND((BO78/BO46),6)</f>
        <v>1.6429999999999999E-3</v>
      </c>
      <c r="BP317" s="42">
        <f t="shared" si="421"/>
        <v>0</v>
      </c>
      <c r="BQ317" s="42">
        <f t="shared" si="421"/>
        <v>4.3870000000000003E-3</v>
      </c>
      <c r="BR317" s="42">
        <f t="shared" si="421"/>
        <v>3.6280000000000001E-3</v>
      </c>
      <c r="BS317" s="42">
        <f t="shared" si="421"/>
        <v>2.3319999999999999E-3</v>
      </c>
      <c r="BT317" s="42">
        <f t="shared" si="421"/>
        <v>1.9880000000000002E-3</v>
      </c>
      <c r="BU317" s="42">
        <f t="shared" si="421"/>
        <v>6.2160000000000002E-3</v>
      </c>
      <c r="BV317" s="42">
        <f t="shared" si="421"/>
        <v>9.1100000000000003E-4</v>
      </c>
      <c r="BW317" s="42">
        <f t="shared" si="421"/>
        <v>3.2079999999999999E-3</v>
      </c>
      <c r="BX317" s="42">
        <f t="shared" si="421"/>
        <v>0</v>
      </c>
      <c r="BY317" s="42">
        <f t="shared" si="421"/>
        <v>0</v>
      </c>
      <c r="BZ317" s="42">
        <f t="shared" si="421"/>
        <v>0</v>
      </c>
      <c r="CA317" s="42">
        <f t="shared" si="421"/>
        <v>0</v>
      </c>
      <c r="CB317" s="42">
        <f t="shared" si="421"/>
        <v>7.5069999999999998E-3</v>
      </c>
      <c r="CC317" s="42">
        <f t="shared" si="421"/>
        <v>0</v>
      </c>
      <c r="CD317" s="42">
        <f t="shared" si="421"/>
        <v>0</v>
      </c>
      <c r="CE317" s="42">
        <f t="shared" si="421"/>
        <v>0</v>
      </c>
      <c r="CF317" s="42">
        <f t="shared" si="421"/>
        <v>0</v>
      </c>
      <c r="CG317" s="42">
        <f t="shared" si="421"/>
        <v>4.5110000000000003E-3</v>
      </c>
      <c r="CH317" s="42">
        <f t="shared" si="421"/>
        <v>0</v>
      </c>
      <c r="CI317" s="42">
        <f t="shared" si="421"/>
        <v>2.1090000000000002E-3</v>
      </c>
      <c r="CJ317" s="42">
        <f t="shared" si="421"/>
        <v>1.6069999999999999E-3</v>
      </c>
      <c r="CK317" s="42">
        <f t="shared" si="421"/>
        <v>3.2460000000000002E-3</v>
      </c>
      <c r="CL317" s="42">
        <f t="shared" si="421"/>
        <v>7.4669999999999997E-3</v>
      </c>
      <c r="CM317" s="42">
        <f t="shared" si="421"/>
        <v>3.8089999999999999E-3</v>
      </c>
      <c r="CN317" s="42">
        <f t="shared" si="421"/>
        <v>6.3680000000000004E-3</v>
      </c>
      <c r="CO317" s="42">
        <f t="shared" si="421"/>
        <v>3.8449999999999999E-3</v>
      </c>
      <c r="CP317" s="42">
        <f t="shared" si="421"/>
        <v>2.7529999999999998E-3</v>
      </c>
      <c r="CQ317" s="42">
        <f t="shared" si="421"/>
        <v>0</v>
      </c>
      <c r="CR317" s="42">
        <f t="shared" si="421"/>
        <v>2.0960000000000002E-3</v>
      </c>
      <c r="CS317" s="42">
        <f t="shared" si="421"/>
        <v>0</v>
      </c>
      <c r="CT317" s="42">
        <f t="shared" si="421"/>
        <v>0</v>
      </c>
      <c r="CU317" s="42">
        <f t="shared" si="421"/>
        <v>1.0059999999999999E-2</v>
      </c>
      <c r="CV317" s="42">
        <f t="shared" si="421"/>
        <v>6.6220000000000003E-3</v>
      </c>
      <c r="CW317" s="42">
        <f t="shared" si="421"/>
        <v>0</v>
      </c>
      <c r="CX317" s="42">
        <f t="shared" si="421"/>
        <v>0</v>
      </c>
      <c r="CY317" s="42">
        <f t="shared" si="421"/>
        <v>0</v>
      </c>
      <c r="CZ317" s="42">
        <f t="shared" si="421"/>
        <v>1.869E-3</v>
      </c>
      <c r="DA317" s="42">
        <f t="shared" si="421"/>
        <v>0</v>
      </c>
      <c r="DB317" s="42">
        <f t="shared" si="421"/>
        <v>0</v>
      </c>
      <c r="DC317" s="42">
        <f t="shared" si="421"/>
        <v>7.0289999999999997E-3</v>
      </c>
      <c r="DD317" s="42">
        <f t="shared" si="421"/>
        <v>0</v>
      </c>
      <c r="DE317" s="42">
        <f t="shared" si="421"/>
        <v>1.977E-3</v>
      </c>
      <c r="DF317" s="42">
        <f t="shared" si="421"/>
        <v>5.4949999999999999E-3</v>
      </c>
      <c r="DG317" s="42">
        <f t="shared" si="421"/>
        <v>1.0870000000000001E-3</v>
      </c>
      <c r="DH317" s="42">
        <f t="shared" si="421"/>
        <v>4.3740000000000003E-3</v>
      </c>
      <c r="DI317" s="42">
        <f t="shared" si="421"/>
        <v>0</v>
      </c>
      <c r="DJ317" s="42">
        <f t="shared" si="421"/>
        <v>5.5100000000000001E-3</v>
      </c>
      <c r="DK317" s="42">
        <f t="shared" si="421"/>
        <v>5.045E-3</v>
      </c>
      <c r="DL317" s="42">
        <f t="shared" si="421"/>
        <v>0</v>
      </c>
      <c r="DM317" s="42">
        <f t="shared" si="421"/>
        <v>8.7340000000000004E-3</v>
      </c>
      <c r="DN317" s="42">
        <f t="shared" si="421"/>
        <v>1.387E-3</v>
      </c>
      <c r="DO317" s="42">
        <f t="shared" si="421"/>
        <v>1.413E-3</v>
      </c>
      <c r="DP317" s="42">
        <f t="shared" si="421"/>
        <v>0</v>
      </c>
      <c r="DQ317" s="42">
        <f t="shared" si="421"/>
        <v>0</v>
      </c>
      <c r="DR317" s="42">
        <f t="shared" si="421"/>
        <v>0</v>
      </c>
      <c r="DS317" s="42">
        <f t="shared" si="421"/>
        <v>0</v>
      </c>
      <c r="DT317" s="42">
        <f t="shared" si="421"/>
        <v>0</v>
      </c>
      <c r="DU317" s="42">
        <f t="shared" si="421"/>
        <v>0</v>
      </c>
      <c r="DV317" s="42">
        <f t="shared" si="421"/>
        <v>0</v>
      </c>
      <c r="DW317" s="42">
        <f t="shared" si="421"/>
        <v>6.4999999999999997E-4</v>
      </c>
      <c r="DX317" s="42">
        <f t="shared" si="421"/>
        <v>1.3680000000000001E-3</v>
      </c>
      <c r="DY317" s="42">
        <f t="shared" si="421"/>
        <v>2.415E-3</v>
      </c>
      <c r="DZ317" s="42">
        <f t="shared" si="421"/>
        <v>2.0660000000000001E-3</v>
      </c>
      <c r="EA317" s="42">
        <f t="shared" ref="EA317:FX317" si="422">ROUND((EA78/EA46),6)</f>
        <v>3.0400000000000002E-4</v>
      </c>
      <c r="EB317" s="42">
        <f t="shared" si="422"/>
        <v>4.8960000000000002E-3</v>
      </c>
      <c r="EC317" s="42">
        <f t="shared" si="422"/>
        <v>0</v>
      </c>
      <c r="ED317" s="42">
        <f t="shared" si="422"/>
        <v>6.8000000000000005E-4</v>
      </c>
      <c r="EE317" s="42">
        <f t="shared" si="422"/>
        <v>0</v>
      </c>
      <c r="EF317" s="42">
        <f t="shared" si="422"/>
        <v>0</v>
      </c>
      <c r="EG317" s="42">
        <f t="shared" si="422"/>
        <v>0</v>
      </c>
      <c r="EH317" s="42">
        <f t="shared" si="422"/>
        <v>0</v>
      </c>
      <c r="EI317" s="42">
        <f t="shared" si="422"/>
        <v>0</v>
      </c>
      <c r="EJ317" s="42">
        <f t="shared" si="422"/>
        <v>0</v>
      </c>
      <c r="EK317" s="42">
        <f t="shared" si="422"/>
        <v>6.4599999999999998E-4</v>
      </c>
      <c r="EL317" s="42">
        <f t="shared" si="422"/>
        <v>0</v>
      </c>
      <c r="EM317" s="42">
        <f t="shared" si="422"/>
        <v>6.2110000000000004E-3</v>
      </c>
      <c r="EN317" s="42">
        <f t="shared" si="422"/>
        <v>2.225E-3</v>
      </c>
      <c r="EO317" s="42">
        <f t="shared" si="422"/>
        <v>1.593E-3</v>
      </c>
      <c r="EP317" s="42">
        <f t="shared" si="422"/>
        <v>5.7489999999999998E-3</v>
      </c>
      <c r="EQ317" s="42">
        <f t="shared" si="422"/>
        <v>8.4099999999999995E-4</v>
      </c>
      <c r="ER317" s="42">
        <f t="shared" si="422"/>
        <v>6.241E-3</v>
      </c>
      <c r="ES317" s="42">
        <f t="shared" si="422"/>
        <v>0</v>
      </c>
      <c r="ET317" s="42">
        <f t="shared" si="422"/>
        <v>3.163E-3</v>
      </c>
      <c r="EU317" s="42">
        <f t="shared" si="422"/>
        <v>0</v>
      </c>
      <c r="EV317" s="42">
        <f t="shared" si="422"/>
        <v>0</v>
      </c>
      <c r="EW317" s="42">
        <f t="shared" si="422"/>
        <v>1.423E-3</v>
      </c>
      <c r="EX317" s="42">
        <f t="shared" si="422"/>
        <v>6.7930000000000004E-3</v>
      </c>
      <c r="EY317" s="42">
        <f t="shared" si="422"/>
        <v>0</v>
      </c>
      <c r="EZ317" s="42">
        <f t="shared" si="422"/>
        <v>0</v>
      </c>
      <c r="FA317" s="42">
        <f t="shared" si="422"/>
        <v>1.2260000000000001E-3</v>
      </c>
      <c r="FB317" s="42">
        <f t="shared" si="422"/>
        <v>1.2470000000000001E-3</v>
      </c>
      <c r="FC317" s="42">
        <f t="shared" si="422"/>
        <v>2.2889999999999998E-3</v>
      </c>
      <c r="FD317" s="42">
        <f t="shared" si="422"/>
        <v>0</v>
      </c>
      <c r="FE317" s="42">
        <f t="shared" si="422"/>
        <v>7.4599999999999996E-3</v>
      </c>
      <c r="FF317" s="42">
        <f t="shared" si="422"/>
        <v>0</v>
      </c>
      <c r="FG317" s="42">
        <f t="shared" si="422"/>
        <v>0</v>
      </c>
      <c r="FH317" s="42">
        <f t="shared" si="422"/>
        <v>4.1060000000000003E-3</v>
      </c>
      <c r="FI317" s="42">
        <f t="shared" si="422"/>
        <v>2.738E-3</v>
      </c>
      <c r="FJ317" s="42">
        <f t="shared" si="422"/>
        <v>1.2819999999999999E-3</v>
      </c>
      <c r="FK317" s="42">
        <f t="shared" si="422"/>
        <v>2.1930000000000001E-3</v>
      </c>
      <c r="FL317" s="42">
        <f t="shared" si="422"/>
        <v>1.189E-3</v>
      </c>
      <c r="FM317" s="42">
        <f t="shared" si="422"/>
        <v>4.5100000000000001E-4</v>
      </c>
      <c r="FN317" s="42">
        <f t="shared" si="422"/>
        <v>0</v>
      </c>
      <c r="FO317" s="42">
        <f t="shared" si="422"/>
        <v>6.8300000000000001E-4</v>
      </c>
      <c r="FP317" s="42">
        <f t="shared" si="422"/>
        <v>1.7949999999999999E-3</v>
      </c>
      <c r="FQ317" s="42">
        <f t="shared" si="422"/>
        <v>1.6900000000000001E-3</v>
      </c>
      <c r="FR317" s="42">
        <f t="shared" si="422"/>
        <v>9.6500000000000004E-4</v>
      </c>
      <c r="FS317" s="42">
        <f t="shared" si="422"/>
        <v>1.83E-4</v>
      </c>
      <c r="FT317" s="42">
        <f t="shared" si="422"/>
        <v>2.9700000000000001E-4</v>
      </c>
      <c r="FU317" s="42">
        <f t="shared" si="422"/>
        <v>6.7780000000000002E-3</v>
      </c>
      <c r="FV317" s="42">
        <f t="shared" si="422"/>
        <v>2.7320000000000001E-3</v>
      </c>
      <c r="FW317" s="42">
        <f t="shared" si="422"/>
        <v>0</v>
      </c>
      <c r="FX317" s="42">
        <f t="shared" si="422"/>
        <v>1.6587000000000001E-2</v>
      </c>
      <c r="FY317" s="42"/>
      <c r="FZ317" s="7"/>
      <c r="GA317" s="7"/>
      <c r="GB317" s="7"/>
      <c r="GC317" s="7"/>
      <c r="GD317" s="7"/>
      <c r="GE317" s="7"/>
      <c r="GF317" s="7"/>
      <c r="GG317" s="7"/>
      <c r="GH317" s="7"/>
      <c r="GI317" s="7"/>
      <c r="GJ317" s="7"/>
      <c r="GK317" s="7"/>
      <c r="GL317" s="7"/>
      <c r="GM317" s="7"/>
    </row>
    <row r="318" spans="1:195" x14ac:dyDescent="0.35">
      <c r="A318" s="7"/>
      <c r="B318" s="7" t="s">
        <v>894</v>
      </c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  <c r="DB318" s="42"/>
      <c r="DC318" s="42"/>
      <c r="DD318" s="42"/>
      <c r="DE318" s="42"/>
      <c r="DF318" s="42"/>
      <c r="DG318" s="42"/>
      <c r="DH318" s="42"/>
      <c r="DI318" s="42"/>
      <c r="DJ318" s="42"/>
      <c r="DK318" s="42"/>
      <c r="DL318" s="42"/>
      <c r="DM318" s="42"/>
      <c r="DN318" s="42"/>
      <c r="DO318" s="42"/>
      <c r="DP318" s="42"/>
      <c r="DQ318" s="42"/>
      <c r="DR318" s="42"/>
      <c r="DS318" s="42"/>
      <c r="DT318" s="42"/>
      <c r="DU318" s="42"/>
      <c r="DV318" s="42"/>
      <c r="DW318" s="42"/>
      <c r="DX318" s="42"/>
      <c r="DY318" s="42"/>
      <c r="DZ318" s="42"/>
      <c r="EA318" s="42"/>
      <c r="EB318" s="42"/>
      <c r="EC318" s="42"/>
      <c r="ED318" s="42"/>
      <c r="EE318" s="42"/>
      <c r="EF318" s="42"/>
      <c r="EG318" s="42"/>
      <c r="EH318" s="42"/>
      <c r="EI318" s="42"/>
      <c r="EJ318" s="42"/>
      <c r="EK318" s="42"/>
      <c r="EL318" s="42"/>
      <c r="EM318" s="42"/>
      <c r="EN318" s="42"/>
      <c r="EO318" s="42"/>
      <c r="EP318" s="42"/>
      <c r="EQ318" s="42"/>
      <c r="ER318" s="42"/>
      <c r="ES318" s="42"/>
      <c r="ET318" s="42"/>
      <c r="EU318" s="42"/>
      <c r="EV318" s="42"/>
      <c r="EW318" s="42"/>
      <c r="EX318" s="42"/>
      <c r="EY318" s="42"/>
      <c r="EZ318" s="42"/>
      <c r="FA318" s="42"/>
      <c r="FB318" s="42"/>
      <c r="FC318" s="42"/>
      <c r="FD318" s="42"/>
      <c r="FE318" s="42"/>
      <c r="FF318" s="42"/>
      <c r="FG318" s="42"/>
      <c r="FH318" s="42"/>
      <c r="FI318" s="42"/>
      <c r="FJ318" s="42"/>
      <c r="FK318" s="42"/>
      <c r="FL318" s="42"/>
      <c r="FM318" s="42"/>
      <c r="FN318" s="42"/>
      <c r="FO318" s="42"/>
      <c r="FP318" s="42"/>
      <c r="FQ318" s="42"/>
      <c r="FR318" s="42"/>
      <c r="FS318" s="42"/>
      <c r="FT318" s="42"/>
      <c r="FU318" s="42"/>
      <c r="FV318" s="42"/>
      <c r="FW318" s="42"/>
      <c r="FX318" s="42"/>
      <c r="FY318" s="42"/>
      <c r="FZ318" s="7"/>
      <c r="GA318" s="7"/>
      <c r="GB318" s="7"/>
      <c r="GC318" s="7"/>
      <c r="GD318" s="7"/>
      <c r="GE318" s="7"/>
      <c r="GF318" s="7"/>
      <c r="GG318" s="7"/>
      <c r="GH318" s="7"/>
      <c r="GI318" s="7"/>
      <c r="GJ318" s="7"/>
      <c r="GK318" s="7"/>
      <c r="GL318" s="7"/>
      <c r="GM318" s="7"/>
    </row>
    <row r="319" spans="1:195" x14ac:dyDescent="0.35">
      <c r="A319" s="6" t="s">
        <v>895</v>
      </c>
      <c r="B319" s="7" t="s">
        <v>896</v>
      </c>
      <c r="C319" s="42">
        <f t="shared" ref="C319:AH319" si="423">SUM(C311:C317)</f>
        <v>3.0741000000000001E-2</v>
      </c>
      <c r="D319" s="42">
        <f t="shared" si="423"/>
        <v>4.0403000000000001E-2</v>
      </c>
      <c r="E319" s="42">
        <f t="shared" si="423"/>
        <v>3.0671E-2</v>
      </c>
      <c r="F319" s="42">
        <f t="shared" si="423"/>
        <v>2.7220000000000001E-2</v>
      </c>
      <c r="G319" s="42">
        <f t="shared" si="423"/>
        <v>2.7424E-2</v>
      </c>
      <c r="H319" s="42">
        <f t="shared" si="423"/>
        <v>2.9020000000000001E-2</v>
      </c>
      <c r="I319" s="42">
        <f t="shared" si="423"/>
        <v>3.3717999999999998E-2</v>
      </c>
      <c r="J319" s="42">
        <f t="shared" si="423"/>
        <v>2.7E-2</v>
      </c>
      <c r="K319" s="42">
        <f t="shared" si="423"/>
        <v>2.7E-2</v>
      </c>
      <c r="L319" s="42">
        <f t="shared" si="423"/>
        <v>3.0960000000000001E-2</v>
      </c>
      <c r="M319" s="42">
        <f t="shared" si="423"/>
        <v>2.7758999999999999E-2</v>
      </c>
      <c r="N319" s="42">
        <f t="shared" si="423"/>
        <v>2.7418999999999995E-2</v>
      </c>
      <c r="O319" s="42">
        <f t="shared" si="423"/>
        <v>3.7499000000000005E-2</v>
      </c>
      <c r="P319" s="42">
        <f t="shared" si="423"/>
        <v>2.7112999999999998E-2</v>
      </c>
      <c r="Q319" s="42">
        <f t="shared" si="423"/>
        <v>3.3329999999999999E-2</v>
      </c>
      <c r="R319" s="42">
        <f t="shared" si="423"/>
        <v>2.7E-2</v>
      </c>
      <c r="S319" s="42">
        <f t="shared" si="423"/>
        <v>2.5014000000000002E-2</v>
      </c>
      <c r="T319" s="42">
        <f t="shared" si="423"/>
        <v>2.3301000000000002E-2</v>
      </c>
      <c r="U319" s="42">
        <f t="shared" si="423"/>
        <v>2.5895000000000001E-2</v>
      </c>
      <c r="V319" s="42">
        <f t="shared" si="423"/>
        <v>2.7E-2</v>
      </c>
      <c r="W319" s="42">
        <f t="shared" si="423"/>
        <v>2.7E-2</v>
      </c>
      <c r="X319" s="42">
        <f t="shared" si="423"/>
        <v>2.2675000000000001E-2</v>
      </c>
      <c r="Y319" s="42">
        <f t="shared" si="423"/>
        <v>2.3498000000000002E-2</v>
      </c>
      <c r="Z319" s="42">
        <f t="shared" si="423"/>
        <v>2.7425000000000001E-2</v>
      </c>
      <c r="AA319" s="42">
        <f t="shared" si="423"/>
        <v>3.1847E-2</v>
      </c>
      <c r="AB319" s="42">
        <f t="shared" si="423"/>
        <v>3.4206E-2</v>
      </c>
      <c r="AC319" s="42">
        <f t="shared" si="423"/>
        <v>2.4379999999999999E-2</v>
      </c>
      <c r="AD319" s="42">
        <f t="shared" si="423"/>
        <v>2.3547999999999999E-2</v>
      </c>
      <c r="AE319" s="42">
        <f t="shared" si="423"/>
        <v>1.8016000000000004E-2</v>
      </c>
      <c r="AF319" s="42">
        <f t="shared" si="423"/>
        <v>1.2920999999999998E-2</v>
      </c>
      <c r="AG319" s="42">
        <f t="shared" si="423"/>
        <v>1.7505E-2</v>
      </c>
      <c r="AH319" s="42">
        <f t="shared" si="423"/>
        <v>2.5128999999999999E-2</v>
      </c>
      <c r="AI319" s="42">
        <f t="shared" ref="AI319:CT319" si="424">SUM(AI311:AI317)</f>
        <v>2.7E-2</v>
      </c>
      <c r="AJ319" s="42">
        <f t="shared" si="424"/>
        <v>2.2787999999999999E-2</v>
      </c>
      <c r="AK319" s="42">
        <f t="shared" si="424"/>
        <v>2.0279999999999999E-2</v>
      </c>
      <c r="AL319" s="42">
        <f t="shared" si="424"/>
        <v>3.0397E-2</v>
      </c>
      <c r="AM319" s="42">
        <f t="shared" si="424"/>
        <v>2.0449000000000002E-2</v>
      </c>
      <c r="AN319" s="42">
        <f t="shared" si="424"/>
        <v>2.5531999999999999E-2</v>
      </c>
      <c r="AO319" s="42">
        <f t="shared" si="424"/>
        <v>2.6656000000000003E-2</v>
      </c>
      <c r="AP319" s="42">
        <f t="shared" si="424"/>
        <v>3.1722E-2</v>
      </c>
      <c r="AQ319" s="42">
        <f t="shared" si="424"/>
        <v>1.8685E-2</v>
      </c>
      <c r="AR319" s="42">
        <f t="shared" si="424"/>
        <v>3.3415E-2</v>
      </c>
      <c r="AS319" s="42">
        <f t="shared" si="424"/>
        <v>1.3764E-2</v>
      </c>
      <c r="AT319" s="42">
        <f t="shared" si="424"/>
        <v>2.7E-2</v>
      </c>
      <c r="AU319" s="42">
        <f t="shared" si="424"/>
        <v>2.3188E-2</v>
      </c>
      <c r="AV319" s="42">
        <f t="shared" si="424"/>
        <v>2.7E-2</v>
      </c>
      <c r="AW319" s="42">
        <f t="shared" si="424"/>
        <v>2.4430999999999998E-2</v>
      </c>
      <c r="AX319" s="42">
        <f t="shared" si="424"/>
        <v>2.0798000000000001E-2</v>
      </c>
      <c r="AY319" s="42">
        <f t="shared" si="424"/>
        <v>2.7E-2</v>
      </c>
      <c r="AZ319" s="42">
        <f t="shared" si="424"/>
        <v>2.0855000000000002E-2</v>
      </c>
      <c r="BA319" s="42">
        <f t="shared" si="424"/>
        <v>2.9877000000000001E-2</v>
      </c>
      <c r="BB319" s="42">
        <f t="shared" si="424"/>
        <v>2.6169000000000001E-2</v>
      </c>
      <c r="BC319" s="42">
        <f t="shared" si="424"/>
        <v>3.5916000000000003E-2</v>
      </c>
      <c r="BD319" s="42">
        <f t="shared" si="424"/>
        <v>3.5471000000000003E-2</v>
      </c>
      <c r="BE319" s="42">
        <f t="shared" si="424"/>
        <v>3.5839999999999997E-2</v>
      </c>
      <c r="BF319" s="42">
        <f t="shared" si="424"/>
        <v>3.5584999999999999E-2</v>
      </c>
      <c r="BG319" s="42">
        <f t="shared" si="424"/>
        <v>2.7E-2</v>
      </c>
      <c r="BH319" s="42">
        <f t="shared" si="424"/>
        <v>2.5419000000000001E-2</v>
      </c>
      <c r="BI319" s="42">
        <f t="shared" si="424"/>
        <v>1.2433E-2</v>
      </c>
      <c r="BJ319" s="42">
        <f t="shared" si="424"/>
        <v>3.0852000000000001E-2</v>
      </c>
      <c r="BK319" s="42">
        <f t="shared" si="424"/>
        <v>3.0698E-2</v>
      </c>
      <c r="BL319" s="42">
        <f t="shared" si="424"/>
        <v>2.7E-2</v>
      </c>
      <c r="BM319" s="42">
        <f t="shared" si="424"/>
        <v>2.5728000000000001E-2</v>
      </c>
      <c r="BN319" s="42">
        <f t="shared" si="424"/>
        <v>2.7E-2</v>
      </c>
      <c r="BO319" s="42">
        <f t="shared" si="424"/>
        <v>2.0846E-2</v>
      </c>
      <c r="BP319" s="42">
        <f t="shared" si="424"/>
        <v>2.5702000000000003E-2</v>
      </c>
      <c r="BQ319" s="42">
        <f t="shared" si="424"/>
        <v>3.0145999999999999E-2</v>
      </c>
      <c r="BR319" s="42">
        <f t="shared" si="424"/>
        <v>1.2327999999999999E-2</v>
      </c>
      <c r="BS319" s="42">
        <f t="shared" si="424"/>
        <v>6.7269999999999995E-3</v>
      </c>
      <c r="BT319" s="42">
        <f t="shared" si="424"/>
        <v>8.6390000000000008E-3</v>
      </c>
      <c r="BU319" s="42">
        <f t="shared" si="424"/>
        <v>2.0027E-2</v>
      </c>
      <c r="BV319" s="42">
        <f t="shared" si="424"/>
        <v>1.1049999999999999E-2</v>
      </c>
      <c r="BW319" s="42">
        <f t="shared" si="424"/>
        <v>1.8943999999999999E-2</v>
      </c>
      <c r="BX319" s="42">
        <f t="shared" si="424"/>
        <v>1.9067000000000001E-2</v>
      </c>
      <c r="BY319" s="42">
        <f t="shared" si="424"/>
        <v>2.7E-2</v>
      </c>
      <c r="BZ319" s="42">
        <f t="shared" si="424"/>
        <v>2.7E-2</v>
      </c>
      <c r="CA319" s="42">
        <f t="shared" si="424"/>
        <v>2.3040999999999999E-2</v>
      </c>
      <c r="CB319" s="42">
        <f t="shared" si="424"/>
        <v>3.4506999999999996E-2</v>
      </c>
      <c r="CC319" s="42">
        <f t="shared" si="424"/>
        <v>2.6199E-2</v>
      </c>
      <c r="CD319" s="42">
        <f t="shared" si="424"/>
        <v>2.6779000000000001E-2</v>
      </c>
      <c r="CE319" s="42">
        <f t="shared" si="424"/>
        <v>2.7E-2</v>
      </c>
      <c r="CF319" s="42">
        <f t="shared" si="424"/>
        <v>2.8664000000000002E-2</v>
      </c>
      <c r="CG319" s="42">
        <f t="shared" si="424"/>
        <v>3.1510999999999997E-2</v>
      </c>
      <c r="CH319" s="42">
        <f t="shared" si="424"/>
        <v>2.6187999999999999E-2</v>
      </c>
      <c r="CI319" s="42">
        <f t="shared" si="424"/>
        <v>2.9108999999999999E-2</v>
      </c>
      <c r="CJ319" s="42">
        <f t="shared" si="424"/>
        <v>2.8121E-2</v>
      </c>
      <c r="CK319" s="42">
        <f t="shared" si="424"/>
        <v>1.5365999999999999E-2</v>
      </c>
      <c r="CL319" s="42">
        <f t="shared" si="424"/>
        <v>1.9823E-2</v>
      </c>
      <c r="CM319" s="42">
        <f t="shared" si="424"/>
        <v>1.0083E-2</v>
      </c>
      <c r="CN319" s="42">
        <f t="shared" si="424"/>
        <v>3.3368000000000002E-2</v>
      </c>
      <c r="CO319" s="42">
        <f t="shared" si="424"/>
        <v>3.0205000000000003E-2</v>
      </c>
      <c r="CP319" s="42">
        <f t="shared" si="424"/>
        <v>1.9448E-2</v>
      </c>
      <c r="CQ319" s="42">
        <f t="shared" si="424"/>
        <v>1.6427000000000001E-2</v>
      </c>
      <c r="CR319" s="42">
        <f t="shared" si="424"/>
        <v>6.7360000000000007E-3</v>
      </c>
      <c r="CS319" s="42">
        <f t="shared" si="424"/>
        <v>2.6658000000000001E-2</v>
      </c>
      <c r="CT319" s="42">
        <f t="shared" si="424"/>
        <v>1.2964999999999999E-2</v>
      </c>
      <c r="CU319" s="42">
        <f t="shared" ref="CU319:FF319" si="425">SUM(CU311:CU317)</f>
        <v>3.3675999999999998E-2</v>
      </c>
      <c r="CV319" s="42">
        <f t="shared" si="425"/>
        <v>2.2693999999999999E-2</v>
      </c>
      <c r="CW319" s="42">
        <f t="shared" si="425"/>
        <v>1.7378999999999999E-2</v>
      </c>
      <c r="CX319" s="42">
        <f t="shared" si="425"/>
        <v>2.5824E-2</v>
      </c>
      <c r="CY319" s="42">
        <f t="shared" si="425"/>
        <v>2.7E-2</v>
      </c>
      <c r="CZ319" s="42">
        <f t="shared" si="425"/>
        <v>2.8868999999999999E-2</v>
      </c>
      <c r="DA319" s="42">
        <f t="shared" si="425"/>
        <v>2.7369000000000001E-2</v>
      </c>
      <c r="DB319" s="42">
        <f t="shared" si="425"/>
        <v>2.7E-2</v>
      </c>
      <c r="DC319" s="42">
        <f t="shared" si="425"/>
        <v>2.9023E-2</v>
      </c>
      <c r="DD319" s="42">
        <f t="shared" si="425"/>
        <v>3.447E-3</v>
      </c>
      <c r="DE319" s="42">
        <f t="shared" si="425"/>
        <v>1.3871999999999999E-2</v>
      </c>
      <c r="DF319" s="42">
        <f t="shared" si="425"/>
        <v>3.2494999999999996E-2</v>
      </c>
      <c r="DG319" s="42">
        <f t="shared" si="425"/>
        <v>2.5540000000000004E-2</v>
      </c>
      <c r="DH319" s="42">
        <f t="shared" si="425"/>
        <v>2.9530000000000001E-2</v>
      </c>
      <c r="DI319" s="42">
        <f t="shared" si="425"/>
        <v>2.2845000000000001E-2</v>
      </c>
      <c r="DJ319" s="42">
        <f t="shared" si="425"/>
        <v>3.0393000000000003E-2</v>
      </c>
      <c r="DK319" s="42">
        <f t="shared" si="425"/>
        <v>2.4703000000000003E-2</v>
      </c>
      <c r="DL319" s="42">
        <f t="shared" si="425"/>
        <v>2.5967E-2</v>
      </c>
      <c r="DM319" s="42">
        <f t="shared" si="425"/>
        <v>3.2633000000000002E-2</v>
      </c>
      <c r="DN319" s="42">
        <f t="shared" si="425"/>
        <v>2.8386999999999999E-2</v>
      </c>
      <c r="DO319" s="42">
        <f t="shared" si="425"/>
        <v>2.8413000000000001E-2</v>
      </c>
      <c r="DP319" s="42">
        <f t="shared" si="425"/>
        <v>2.7279000000000001E-2</v>
      </c>
      <c r="DQ319" s="42">
        <f t="shared" si="425"/>
        <v>2.1337000000000002E-2</v>
      </c>
      <c r="DR319" s="42">
        <f t="shared" si="425"/>
        <v>2.7E-2</v>
      </c>
      <c r="DS319" s="42">
        <f t="shared" si="425"/>
        <v>2.7E-2</v>
      </c>
      <c r="DT319" s="42">
        <f t="shared" si="425"/>
        <v>2.5729000000000002E-2</v>
      </c>
      <c r="DU319" s="42">
        <f t="shared" si="425"/>
        <v>2.7E-2</v>
      </c>
      <c r="DV319" s="42">
        <f t="shared" si="425"/>
        <v>2.7E-2</v>
      </c>
      <c r="DW319" s="42">
        <f t="shared" si="425"/>
        <v>2.6647000000000001E-2</v>
      </c>
      <c r="DX319" s="42">
        <f t="shared" si="425"/>
        <v>2.4299000000000001E-2</v>
      </c>
      <c r="DY319" s="42">
        <f t="shared" si="425"/>
        <v>1.9343000000000003E-2</v>
      </c>
      <c r="DZ319" s="42">
        <f t="shared" si="425"/>
        <v>2.3727999999999999E-2</v>
      </c>
      <c r="EA319" s="42">
        <f t="shared" si="425"/>
        <v>1.11E-2</v>
      </c>
      <c r="EB319" s="42">
        <f t="shared" si="425"/>
        <v>3.1896000000000001E-2</v>
      </c>
      <c r="EC319" s="42">
        <f t="shared" si="425"/>
        <v>2.7E-2</v>
      </c>
      <c r="ED319" s="42">
        <f t="shared" si="425"/>
        <v>4.8380000000000003E-3</v>
      </c>
      <c r="EE319" s="42">
        <f t="shared" si="425"/>
        <v>2.7E-2</v>
      </c>
      <c r="EF319" s="42">
        <f t="shared" si="425"/>
        <v>2.3595000000000001E-2</v>
      </c>
      <c r="EG319" s="42">
        <f t="shared" si="425"/>
        <v>2.7E-2</v>
      </c>
      <c r="EH319" s="42">
        <f t="shared" si="425"/>
        <v>2.7E-2</v>
      </c>
      <c r="EI319" s="42">
        <f t="shared" si="425"/>
        <v>2.7E-2</v>
      </c>
      <c r="EJ319" s="42">
        <f t="shared" si="425"/>
        <v>2.7E-2</v>
      </c>
      <c r="EK319" s="42">
        <f t="shared" si="425"/>
        <v>6.4130000000000003E-3</v>
      </c>
      <c r="EL319" s="42">
        <f t="shared" si="425"/>
        <v>8.3339999999999994E-3</v>
      </c>
      <c r="EM319" s="42">
        <f t="shared" si="425"/>
        <v>2.6519000000000001E-2</v>
      </c>
      <c r="EN319" s="42">
        <f t="shared" si="425"/>
        <v>2.9225000000000001E-2</v>
      </c>
      <c r="EO319" s="42">
        <f t="shared" si="425"/>
        <v>2.8593E-2</v>
      </c>
      <c r="EP319" s="42">
        <f t="shared" si="425"/>
        <v>3.0335000000000001E-2</v>
      </c>
      <c r="EQ319" s="42">
        <f t="shared" si="425"/>
        <v>6.9109999999999996E-3</v>
      </c>
      <c r="ER319" s="42">
        <f t="shared" si="425"/>
        <v>2.7524E-2</v>
      </c>
      <c r="ES319" s="42">
        <f t="shared" si="425"/>
        <v>2.7E-2</v>
      </c>
      <c r="ET319" s="42">
        <f t="shared" si="425"/>
        <v>3.0162999999999999E-2</v>
      </c>
      <c r="EU319" s="42">
        <f t="shared" si="425"/>
        <v>2.7E-2</v>
      </c>
      <c r="EV319" s="42">
        <f t="shared" si="425"/>
        <v>1.5203999999999999E-2</v>
      </c>
      <c r="EW319" s="42">
        <f t="shared" si="425"/>
        <v>8.7039999999999999E-3</v>
      </c>
      <c r="EX319" s="42">
        <f t="shared" si="425"/>
        <v>1.4703000000000001E-2</v>
      </c>
      <c r="EY319" s="42">
        <f t="shared" si="425"/>
        <v>2.7E-2</v>
      </c>
      <c r="EZ319" s="42">
        <f t="shared" si="425"/>
        <v>2.9401E-2</v>
      </c>
      <c r="FA319" s="42">
        <f t="shared" si="425"/>
        <v>1.2277999999999997E-2</v>
      </c>
      <c r="FB319" s="42">
        <f t="shared" si="425"/>
        <v>1.0636E-2</v>
      </c>
      <c r="FC319" s="42">
        <f t="shared" si="425"/>
        <v>2.8839E-2</v>
      </c>
      <c r="FD319" s="42">
        <f t="shared" si="425"/>
        <v>2.7E-2</v>
      </c>
      <c r="FE319" s="42">
        <f t="shared" si="425"/>
        <v>2.5874000000000001E-2</v>
      </c>
      <c r="FF319" s="42">
        <f t="shared" si="425"/>
        <v>2.7E-2</v>
      </c>
      <c r="FG319" s="42">
        <f t="shared" ref="FG319:FX319" si="426">SUM(FG311:FG317)</f>
        <v>2.7E-2</v>
      </c>
      <c r="FH319" s="42">
        <f t="shared" si="426"/>
        <v>2.9915999999999998E-2</v>
      </c>
      <c r="FI319" s="42">
        <f t="shared" si="426"/>
        <v>1.2376999999999999E-2</v>
      </c>
      <c r="FJ319" s="42">
        <f t="shared" si="426"/>
        <v>2.3489999999999997E-2</v>
      </c>
      <c r="FK319" s="42">
        <f t="shared" si="426"/>
        <v>1.3061000000000001E-2</v>
      </c>
      <c r="FL319" s="42">
        <f t="shared" si="426"/>
        <v>2.8188999999999999E-2</v>
      </c>
      <c r="FM319" s="42">
        <f t="shared" si="426"/>
        <v>2.2865E-2</v>
      </c>
      <c r="FN319" s="42">
        <f t="shared" si="426"/>
        <v>2.7E-2</v>
      </c>
      <c r="FO319" s="42">
        <f t="shared" si="426"/>
        <v>5.084E-3</v>
      </c>
      <c r="FP319" s="42">
        <f t="shared" si="426"/>
        <v>1.3937999999999999E-2</v>
      </c>
      <c r="FQ319" s="42">
        <f t="shared" si="426"/>
        <v>2.257E-2</v>
      </c>
      <c r="FR319" s="42">
        <f t="shared" si="426"/>
        <v>7.1700000000000002E-3</v>
      </c>
      <c r="FS319" s="42">
        <f t="shared" si="426"/>
        <v>5.2509999999999996E-3</v>
      </c>
      <c r="FT319" s="42">
        <f t="shared" si="426"/>
        <v>3.483E-3</v>
      </c>
      <c r="FU319" s="42">
        <f t="shared" si="426"/>
        <v>2.9123E-2</v>
      </c>
      <c r="FV319" s="42">
        <f t="shared" si="426"/>
        <v>2.1763999999999999E-2</v>
      </c>
      <c r="FW319" s="42">
        <f t="shared" si="426"/>
        <v>2.5498E-2</v>
      </c>
      <c r="FX319" s="42">
        <f t="shared" si="426"/>
        <v>4.0262000000000006E-2</v>
      </c>
      <c r="FY319" s="42"/>
      <c r="FZ319" s="7"/>
      <c r="GA319" s="7"/>
      <c r="GB319" s="7"/>
      <c r="GC319" s="7"/>
      <c r="GD319" s="7"/>
      <c r="GE319" s="7"/>
      <c r="GF319" s="7"/>
      <c r="GG319" s="7"/>
      <c r="GH319" s="7"/>
      <c r="GI319" s="7"/>
      <c r="GJ319" s="7"/>
      <c r="GK319" s="7"/>
      <c r="GL319" s="7"/>
      <c r="GM319" s="7"/>
    </row>
    <row r="320" spans="1:195" x14ac:dyDescent="0.35">
      <c r="A320" s="7"/>
      <c r="B320" s="7" t="s">
        <v>897</v>
      </c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  <c r="DV320" s="7"/>
      <c r="DW320" s="7"/>
      <c r="DX320" s="7"/>
      <c r="DY320" s="7"/>
      <c r="DZ320" s="7"/>
      <c r="EA320" s="7"/>
      <c r="EB320" s="7"/>
      <c r="EC320" s="7"/>
      <c r="ED320" s="7"/>
      <c r="EE320" s="7"/>
      <c r="EF320" s="7"/>
      <c r="EG320" s="7"/>
      <c r="EH320" s="7"/>
      <c r="EI320" s="7"/>
      <c r="EJ320" s="7"/>
      <c r="EK320" s="7"/>
      <c r="EL320" s="7"/>
      <c r="EM320" s="7"/>
      <c r="EN320" s="7"/>
      <c r="EO320" s="7"/>
      <c r="EP320" s="7"/>
      <c r="EQ320" s="7"/>
      <c r="ER320" s="7"/>
      <c r="ES320" s="7"/>
      <c r="ET320" s="7"/>
      <c r="EU320" s="7"/>
      <c r="EV320" s="7"/>
      <c r="EW320" s="7"/>
      <c r="EX320" s="7"/>
      <c r="EY320" s="7"/>
      <c r="EZ320" s="7"/>
      <c r="FA320" s="7"/>
      <c r="FB320" s="7"/>
      <c r="FC320" s="7"/>
      <c r="FD320" s="7"/>
      <c r="FE320" s="7"/>
      <c r="FF320" s="7"/>
      <c r="FG320" s="7"/>
      <c r="FH320" s="7"/>
      <c r="FI320" s="7"/>
      <c r="FJ320" s="7"/>
      <c r="FK320" s="7"/>
      <c r="FL320" s="7"/>
      <c r="FM320" s="7"/>
      <c r="FN320" s="7"/>
      <c r="FO320" s="7"/>
      <c r="FP320" s="7"/>
      <c r="FQ320" s="7"/>
      <c r="FR320" s="7"/>
      <c r="FS320" s="7"/>
      <c r="FT320" s="7"/>
      <c r="FU320" s="7"/>
      <c r="FV320" s="7"/>
      <c r="FW320" s="7"/>
      <c r="FX320" s="7"/>
      <c r="FY320" s="7"/>
      <c r="FZ320" s="7"/>
      <c r="GA320" s="7"/>
      <c r="GB320" s="7"/>
      <c r="GC320" s="7"/>
      <c r="GD320" s="7"/>
      <c r="GE320" s="7"/>
      <c r="GF320" s="7"/>
      <c r="GG320" s="7"/>
      <c r="GH320" s="7"/>
      <c r="GI320" s="7"/>
      <c r="GJ320" s="7"/>
      <c r="GK320" s="7"/>
      <c r="GL320" s="7"/>
      <c r="GM320" s="7"/>
    </row>
    <row r="321" spans="1:195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  <c r="DV321" s="7"/>
      <c r="DW321" s="7"/>
      <c r="DX321" s="7"/>
      <c r="DY321" s="7"/>
      <c r="DZ321" s="7"/>
      <c r="EA321" s="7"/>
      <c r="EB321" s="7"/>
      <c r="EC321" s="7"/>
      <c r="ED321" s="7"/>
      <c r="EE321" s="7"/>
      <c r="EF321" s="7"/>
      <c r="EG321" s="7"/>
      <c r="EH321" s="7"/>
      <c r="EI321" s="7"/>
      <c r="EJ321" s="7"/>
      <c r="EK321" s="7"/>
      <c r="EL321" s="7"/>
      <c r="EM321" s="7"/>
      <c r="EN321" s="7"/>
      <c r="EO321" s="7"/>
      <c r="EP321" s="7"/>
      <c r="EQ321" s="7"/>
      <c r="ER321" s="7"/>
      <c r="ES321" s="7"/>
      <c r="ET321" s="7"/>
      <c r="EU321" s="7"/>
      <c r="EV321" s="7"/>
      <c r="EW321" s="7"/>
      <c r="EX321" s="7"/>
      <c r="EY321" s="7"/>
      <c r="EZ321" s="7"/>
      <c r="FA321" s="7"/>
      <c r="FB321" s="7"/>
      <c r="FC321" s="7"/>
      <c r="FD321" s="7"/>
      <c r="FE321" s="7"/>
      <c r="FF321" s="7"/>
      <c r="FG321" s="7"/>
      <c r="FH321" s="7"/>
      <c r="FI321" s="7"/>
      <c r="FJ321" s="7"/>
      <c r="FK321" s="7"/>
      <c r="FL321" s="7"/>
      <c r="FM321" s="7"/>
      <c r="FN321" s="7"/>
      <c r="FO321" s="7"/>
      <c r="FP321" s="7"/>
      <c r="FQ321" s="7"/>
      <c r="FR321" s="7"/>
      <c r="FS321" s="7"/>
      <c r="FT321" s="7"/>
      <c r="FU321" s="7"/>
      <c r="FV321" s="7"/>
      <c r="FW321" s="7"/>
      <c r="FX321" s="7"/>
      <c r="FY321" s="7"/>
      <c r="FZ321" s="7"/>
      <c r="GA321" s="7"/>
      <c r="GB321" s="7"/>
      <c r="GC321" s="7"/>
      <c r="GD321" s="7"/>
      <c r="GE321" s="7"/>
      <c r="GF321" s="7"/>
      <c r="GG321" s="7"/>
      <c r="GH321" s="7"/>
      <c r="GI321" s="7"/>
      <c r="GJ321" s="7"/>
      <c r="GK321" s="7"/>
      <c r="GL321" s="7"/>
      <c r="GM321" s="7"/>
    </row>
    <row r="322" spans="1:195" x14ac:dyDescent="0.35">
      <c r="A322" s="7"/>
      <c r="B322" s="7" t="s">
        <v>898</v>
      </c>
      <c r="C322" s="7">
        <f t="shared" ref="C322:BN322" si="427">ROUND(C323/C94,2)</f>
        <v>11813.22</v>
      </c>
      <c r="D322" s="7">
        <f t="shared" si="427"/>
        <v>11184.94</v>
      </c>
      <c r="E322" s="7">
        <f t="shared" si="427"/>
        <v>11861.15</v>
      </c>
      <c r="F322" s="7">
        <f t="shared" si="427"/>
        <v>11137.78</v>
      </c>
      <c r="G322" s="7">
        <f t="shared" si="427"/>
        <v>11551.65</v>
      </c>
      <c r="H322" s="7">
        <f t="shared" si="427"/>
        <v>11718.74</v>
      </c>
      <c r="I322" s="7">
        <f t="shared" si="427"/>
        <v>11749.43</v>
      </c>
      <c r="J322" s="7">
        <f t="shared" si="427"/>
        <v>11181.56</v>
      </c>
      <c r="K322" s="7">
        <f t="shared" si="427"/>
        <v>15737.15</v>
      </c>
      <c r="L322" s="7">
        <f t="shared" si="427"/>
        <v>11906.61</v>
      </c>
      <c r="M322" s="7">
        <f t="shared" si="427"/>
        <v>13242.52</v>
      </c>
      <c r="N322" s="7">
        <f t="shared" si="427"/>
        <v>11337.84</v>
      </c>
      <c r="O322" s="7">
        <f t="shared" si="427"/>
        <v>10857.62</v>
      </c>
      <c r="P322" s="7">
        <f t="shared" si="427"/>
        <v>15285.5</v>
      </c>
      <c r="Q322" s="7">
        <f t="shared" si="427"/>
        <v>12115.11</v>
      </c>
      <c r="R322" s="7">
        <f t="shared" si="427"/>
        <v>19365.36</v>
      </c>
      <c r="S322" s="7">
        <f t="shared" si="427"/>
        <v>11580</v>
      </c>
      <c r="T322" s="7">
        <f t="shared" si="427"/>
        <v>19527.89</v>
      </c>
      <c r="U322" s="7">
        <f t="shared" si="427"/>
        <v>23411.200000000001</v>
      </c>
      <c r="V322" s="7">
        <f t="shared" si="427"/>
        <v>15777.32</v>
      </c>
      <c r="W322" s="7">
        <f t="shared" si="427"/>
        <v>17215.64</v>
      </c>
      <c r="X322" s="7">
        <f t="shared" si="427"/>
        <v>22382.18</v>
      </c>
      <c r="Y322" s="7">
        <f t="shared" si="427"/>
        <v>13290.92</v>
      </c>
      <c r="Z322" s="7">
        <f t="shared" si="427"/>
        <v>16068.43</v>
      </c>
      <c r="AA322" s="7">
        <f t="shared" si="427"/>
        <v>11037.94</v>
      </c>
      <c r="AB322" s="7">
        <f t="shared" si="427"/>
        <v>11177.61</v>
      </c>
      <c r="AC322" s="7">
        <f t="shared" si="427"/>
        <v>11604.65</v>
      </c>
      <c r="AD322" s="7">
        <f t="shared" si="427"/>
        <v>11072.77</v>
      </c>
      <c r="AE322" s="7">
        <f t="shared" si="427"/>
        <v>21252.44</v>
      </c>
      <c r="AF322" s="7">
        <f t="shared" si="427"/>
        <v>19246.95</v>
      </c>
      <c r="AG322" s="7">
        <f t="shared" si="427"/>
        <v>12524.1</v>
      </c>
      <c r="AH322" s="7">
        <f t="shared" si="427"/>
        <v>11473.17</v>
      </c>
      <c r="AI322" s="7">
        <f t="shared" si="427"/>
        <v>13285.04</v>
      </c>
      <c r="AJ322" s="7">
        <f t="shared" si="427"/>
        <v>19989.47</v>
      </c>
      <c r="AK322" s="7">
        <f t="shared" si="427"/>
        <v>19576.57</v>
      </c>
      <c r="AL322" s="7">
        <f t="shared" si="427"/>
        <v>15554.42</v>
      </c>
      <c r="AM322" s="7">
        <f t="shared" si="427"/>
        <v>13845.9</v>
      </c>
      <c r="AN322" s="7">
        <f t="shared" si="427"/>
        <v>14961.63</v>
      </c>
      <c r="AO322" s="7">
        <f t="shared" si="427"/>
        <v>11120.73</v>
      </c>
      <c r="AP322" s="7">
        <f t="shared" si="427"/>
        <v>11606.51</v>
      </c>
      <c r="AQ322" s="7">
        <f t="shared" si="427"/>
        <v>17439.009999999998</v>
      </c>
      <c r="AR322" s="7">
        <f t="shared" si="427"/>
        <v>10917</v>
      </c>
      <c r="AS322" s="7">
        <f t="shared" si="427"/>
        <v>11752.98</v>
      </c>
      <c r="AT322" s="7">
        <f t="shared" si="427"/>
        <v>11221.12</v>
      </c>
      <c r="AU322" s="7">
        <f t="shared" si="427"/>
        <v>15685.64</v>
      </c>
      <c r="AV322" s="7">
        <f t="shared" si="427"/>
        <v>15783.41</v>
      </c>
      <c r="AW322" s="7">
        <f t="shared" si="427"/>
        <v>16815.89</v>
      </c>
      <c r="AX322" s="7">
        <f t="shared" si="427"/>
        <v>23905.61</v>
      </c>
      <c r="AY322" s="7">
        <f t="shared" si="427"/>
        <v>13836.11</v>
      </c>
      <c r="AZ322" s="7">
        <f t="shared" si="427"/>
        <v>11429.4</v>
      </c>
      <c r="BA322" s="7">
        <f t="shared" si="427"/>
        <v>10810.42</v>
      </c>
      <c r="BB322" s="7">
        <f t="shared" si="427"/>
        <v>10871.35</v>
      </c>
      <c r="BC322" s="7">
        <f t="shared" si="427"/>
        <v>11214.97</v>
      </c>
      <c r="BD322" s="7">
        <f t="shared" si="427"/>
        <v>10649.02</v>
      </c>
      <c r="BE322" s="7">
        <f t="shared" si="427"/>
        <v>11634.33</v>
      </c>
      <c r="BF322" s="7">
        <f t="shared" si="427"/>
        <v>10747.26</v>
      </c>
      <c r="BG322" s="7">
        <f t="shared" si="427"/>
        <v>12329.24</v>
      </c>
      <c r="BH322" s="7">
        <f t="shared" si="427"/>
        <v>12674.8</v>
      </c>
      <c r="BI322" s="7">
        <f t="shared" si="427"/>
        <v>17076.939999999999</v>
      </c>
      <c r="BJ322" s="7">
        <f t="shared" si="427"/>
        <v>10723.34</v>
      </c>
      <c r="BK322" s="7">
        <f t="shared" si="427"/>
        <v>11203.48</v>
      </c>
      <c r="BL322" s="7">
        <f t="shared" si="427"/>
        <v>22926.32</v>
      </c>
      <c r="BM322" s="7">
        <f t="shared" si="427"/>
        <v>13663.37</v>
      </c>
      <c r="BN322" s="7">
        <f t="shared" si="427"/>
        <v>10872.26</v>
      </c>
      <c r="BO322" s="7">
        <f t="shared" ref="BO322:DZ322" si="428">ROUND(BO323/BO94,2)</f>
        <v>11260.86</v>
      </c>
      <c r="BP322" s="7">
        <f t="shared" si="428"/>
        <v>19594.060000000001</v>
      </c>
      <c r="BQ322" s="7">
        <f t="shared" si="428"/>
        <v>11822.88</v>
      </c>
      <c r="BR322" s="7">
        <f t="shared" si="428"/>
        <v>10784.15</v>
      </c>
      <c r="BS322" s="7">
        <f t="shared" si="428"/>
        <v>12329.38</v>
      </c>
      <c r="BT322" s="7">
        <f t="shared" si="428"/>
        <v>14458.46</v>
      </c>
      <c r="BU322" s="7">
        <f t="shared" si="428"/>
        <v>13938.98</v>
      </c>
      <c r="BV322" s="7">
        <f t="shared" si="428"/>
        <v>11403.43</v>
      </c>
      <c r="BW322" s="7">
        <f t="shared" si="428"/>
        <v>11227.9</v>
      </c>
      <c r="BX322" s="7">
        <f t="shared" si="428"/>
        <v>24477.03</v>
      </c>
      <c r="BY322" s="7">
        <f t="shared" si="428"/>
        <v>12368.88</v>
      </c>
      <c r="BZ322" s="7">
        <f t="shared" si="428"/>
        <v>17526.86</v>
      </c>
      <c r="CA322" s="7">
        <f t="shared" si="428"/>
        <v>20257.650000000001</v>
      </c>
      <c r="CB322" s="7">
        <f t="shared" si="428"/>
        <v>11010.76</v>
      </c>
      <c r="CC322" s="7">
        <f t="shared" si="428"/>
        <v>18101.28</v>
      </c>
      <c r="CD322" s="7">
        <f t="shared" si="428"/>
        <v>15963.63</v>
      </c>
      <c r="CE322" s="7">
        <f t="shared" si="428"/>
        <v>19303.14</v>
      </c>
      <c r="CF322" s="7">
        <f t="shared" si="428"/>
        <v>19473.900000000001</v>
      </c>
      <c r="CG322" s="7">
        <f t="shared" si="428"/>
        <v>17564.64</v>
      </c>
      <c r="CH322" s="7">
        <f t="shared" si="428"/>
        <v>21922.65</v>
      </c>
      <c r="CI322" s="7">
        <f t="shared" si="428"/>
        <v>11755.92</v>
      </c>
      <c r="CJ322" s="7">
        <f t="shared" si="428"/>
        <v>12012.6</v>
      </c>
      <c r="CK322" s="7">
        <f t="shared" si="428"/>
        <v>11299.51</v>
      </c>
      <c r="CL322" s="7">
        <f t="shared" si="428"/>
        <v>11869.96</v>
      </c>
      <c r="CM322" s="7">
        <f t="shared" si="428"/>
        <v>12875.35</v>
      </c>
      <c r="CN322" s="7">
        <f t="shared" si="428"/>
        <v>10623.34</v>
      </c>
      <c r="CO322" s="7">
        <f t="shared" si="428"/>
        <v>10709.75</v>
      </c>
      <c r="CP322" s="7">
        <f t="shared" si="428"/>
        <v>12122.09</v>
      </c>
      <c r="CQ322" s="7">
        <f t="shared" si="428"/>
        <v>12896.69</v>
      </c>
      <c r="CR322" s="7">
        <f t="shared" si="428"/>
        <v>16925.080000000002</v>
      </c>
      <c r="CS322" s="7">
        <f t="shared" si="428"/>
        <v>14751.24</v>
      </c>
      <c r="CT322" s="7">
        <f t="shared" si="428"/>
        <v>21582.17</v>
      </c>
      <c r="CU322" s="7">
        <f t="shared" si="428"/>
        <v>14694.74</v>
      </c>
      <c r="CV322" s="7">
        <f t="shared" si="428"/>
        <v>20965.5</v>
      </c>
      <c r="CW322" s="7">
        <f t="shared" si="428"/>
        <v>17886.560000000001</v>
      </c>
      <c r="CX322" s="7">
        <f t="shared" si="428"/>
        <v>12532.2</v>
      </c>
      <c r="CY322" s="7">
        <f t="shared" si="428"/>
        <v>22793.7</v>
      </c>
      <c r="CZ322" s="7">
        <f t="shared" si="428"/>
        <v>11231.9</v>
      </c>
      <c r="DA322" s="7">
        <f t="shared" si="428"/>
        <v>17642.95</v>
      </c>
      <c r="DB322" s="7">
        <f t="shared" si="428"/>
        <v>14608.99</v>
      </c>
      <c r="DC322" s="7">
        <f t="shared" si="428"/>
        <v>18376.419999999998</v>
      </c>
      <c r="DD322" s="7">
        <f t="shared" si="428"/>
        <v>20279.11</v>
      </c>
      <c r="DE322" s="7">
        <f t="shared" si="428"/>
        <v>15027.75</v>
      </c>
      <c r="DF322" s="7">
        <f t="shared" si="428"/>
        <v>10529.18</v>
      </c>
      <c r="DG322" s="7">
        <f t="shared" si="428"/>
        <v>22342.06</v>
      </c>
      <c r="DH322" s="7">
        <f t="shared" si="428"/>
        <v>11000.17</v>
      </c>
      <c r="DI322" s="7">
        <f t="shared" si="428"/>
        <v>10942.23</v>
      </c>
      <c r="DJ322" s="7">
        <f t="shared" si="428"/>
        <v>12254.13</v>
      </c>
      <c r="DK322" s="7">
        <f t="shared" si="428"/>
        <v>12547.51</v>
      </c>
      <c r="DL322" s="7">
        <f t="shared" si="428"/>
        <v>11320.27</v>
      </c>
      <c r="DM322" s="7">
        <f t="shared" si="428"/>
        <v>18115.25</v>
      </c>
      <c r="DN322" s="7">
        <f t="shared" si="428"/>
        <v>11934.98</v>
      </c>
      <c r="DO322" s="7">
        <f t="shared" si="428"/>
        <v>11323.73</v>
      </c>
      <c r="DP322" s="7">
        <f t="shared" si="428"/>
        <v>18763.849999999999</v>
      </c>
      <c r="DQ322" s="7">
        <f t="shared" si="428"/>
        <v>11812.15</v>
      </c>
      <c r="DR322" s="7">
        <f t="shared" si="428"/>
        <v>11905.2</v>
      </c>
      <c r="DS322" s="7">
        <f t="shared" si="428"/>
        <v>12771.17</v>
      </c>
      <c r="DT322" s="7">
        <f t="shared" si="428"/>
        <v>19996.689999999999</v>
      </c>
      <c r="DU322" s="7">
        <f t="shared" si="428"/>
        <v>14074.84</v>
      </c>
      <c r="DV322" s="7">
        <f t="shared" si="428"/>
        <v>17634.41</v>
      </c>
      <c r="DW322" s="7">
        <f t="shared" si="428"/>
        <v>14959.94</v>
      </c>
      <c r="DX322" s="7">
        <f t="shared" si="428"/>
        <v>21681.65</v>
      </c>
      <c r="DY322" s="7">
        <f t="shared" si="428"/>
        <v>16162.32</v>
      </c>
      <c r="DZ322" s="7">
        <f t="shared" si="428"/>
        <v>12575.23</v>
      </c>
      <c r="EA322" s="7">
        <f t="shared" ref="EA322:FX322" si="429">ROUND(EA323/EA94,2)</f>
        <v>12844.8</v>
      </c>
      <c r="EB322" s="7">
        <f t="shared" si="429"/>
        <v>12380.25</v>
      </c>
      <c r="EC322" s="7">
        <f t="shared" si="429"/>
        <v>14150.21</v>
      </c>
      <c r="ED322" s="7">
        <f t="shared" si="429"/>
        <v>14584.1</v>
      </c>
      <c r="EE322" s="7">
        <f t="shared" si="429"/>
        <v>18264.439999999999</v>
      </c>
      <c r="EF322" s="7">
        <f t="shared" si="429"/>
        <v>11633.97</v>
      </c>
      <c r="EG322" s="7">
        <f t="shared" si="429"/>
        <v>15555.98</v>
      </c>
      <c r="EH322" s="7">
        <f t="shared" si="429"/>
        <v>15865.95</v>
      </c>
      <c r="EI322" s="7">
        <f t="shared" si="429"/>
        <v>11580.95</v>
      </c>
      <c r="EJ322" s="7">
        <f t="shared" si="429"/>
        <v>10721.91</v>
      </c>
      <c r="EK322" s="7">
        <f t="shared" si="429"/>
        <v>11741.9</v>
      </c>
      <c r="EL322" s="7">
        <f t="shared" si="429"/>
        <v>12115.9</v>
      </c>
      <c r="EM322" s="7">
        <f t="shared" si="429"/>
        <v>13588.75</v>
      </c>
      <c r="EN322" s="7">
        <f t="shared" si="429"/>
        <v>11804.78</v>
      </c>
      <c r="EO322" s="7">
        <f t="shared" si="429"/>
        <v>14543.61</v>
      </c>
      <c r="EP322" s="7">
        <f t="shared" si="429"/>
        <v>13783.59</v>
      </c>
      <c r="EQ322" s="7">
        <f t="shared" si="429"/>
        <v>11249.98</v>
      </c>
      <c r="ER322" s="7">
        <f t="shared" si="429"/>
        <v>15544.84</v>
      </c>
      <c r="ES322" s="7">
        <f t="shared" si="429"/>
        <v>18771.88</v>
      </c>
      <c r="ET322" s="7">
        <f t="shared" si="429"/>
        <v>20838.59</v>
      </c>
      <c r="EU322" s="7">
        <f t="shared" si="429"/>
        <v>12885.96</v>
      </c>
      <c r="EV322" s="7">
        <f t="shared" si="429"/>
        <v>23841.26</v>
      </c>
      <c r="EW322" s="7">
        <f t="shared" si="429"/>
        <v>15199.84</v>
      </c>
      <c r="EX322" s="7">
        <f t="shared" si="429"/>
        <v>20791.080000000002</v>
      </c>
      <c r="EY322" s="7">
        <f t="shared" si="429"/>
        <v>13286.56</v>
      </c>
      <c r="EZ322" s="7">
        <f t="shared" si="429"/>
        <v>20635.990000000002</v>
      </c>
      <c r="FA322" s="7">
        <f t="shared" si="429"/>
        <v>11837.01</v>
      </c>
      <c r="FB322" s="7">
        <f t="shared" si="429"/>
        <v>15541.99</v>
      </c>
      <c r="FC322" s="7">
        <f t="shared" si="429"/>
        <v>11058.76</v>
      </c>
      <c r="FD322" s="7">
        <f t="shared" si="429"/>
        <v>13523.02</v>
      </c>
      <c r="FE322" s="7">
        <f t="shared" si="429"/>
        <v>22537.58</v>
      </c>
      <c r="FF322" s="7">
        <f t="shared" si="429"/>
        <v>18623.37</v>
      </c>
      <c r="FG322" s="7">
        <f t="shared" si="429"/>
        <v>21164.66</v>
      </c>
      <c r="FH322" s="7">
        <f t="shared" si="429"/>
        <v>22778.21</v>
      </c>
      <c r="FI322" s="7">
        <f t="shared" si="429"/>
        <v>11293.81</v>
      </c>
      <c r="FJ322" s="7">
        <f t="shared" si="429"/>
        <v>10839.73</v>
      </c>
      <c r="FK322" s="7">
        <f t="shared" si="429"/>
        <v>11093.96</v>
      </c>
      <c r="FL322" s="7">
        <f t="shared" si="429"/>
        <v>10386.1</v>
      </c>
      <c r="FM322" s="7">
        <f t="shared" si="429"/>
        <v>10583.35</v>
      </c>
      <c r="FN322" s="7">
        <f t="shared" si="429"/>
        <v>11357.13</v>
      </c>
      <c r="FO322" s="7">
        <f t="shared" si="429"/>
        <v>11646.43</v>
      </c>
      <c r="FP322" s="7">
        <f t="shared" si="429"/>
        <v>11305.36</v>
      </c>
      <c r="FQ322" s="7">
        <f t="shared" si="429"/>
        <v>11569.77</v>
      </c>
      <c r="FR322" s="7">
        <f t="shared" si="429"/>
        <v>19386.599999999999</v>
      </c>
      <c r="FS322" s="7">
        <f t="shared" si="429"/>
        <v>18664.29</v>
      </c>
      <c r="FT322" s="7">
        <f t="shared" si="429"/>
        <v>24253.43</v>
      </c>
      <c r="FU322" s="7">
        <f t="shared" si="429"/>
        <v>12650.23</v>
      </c>
      <c r="FV322" s="7">
        <f t="shared" si="429"/>
        <v>12059.72</v>
      </c>
      <c r="FW322" s="7">
        <f t="shared" si="429"/>
        <v>20070.84</v>
      </c>
      <c r="FX322" s="7">
        <f t="shared" si="429"/>
        <v>24564.31</v>
      </c>
      <c r="FY322" s="7"/>
      <c r="FZ322" s="7"/>
      <c r="GA322" s="110">
        <f>ROUND(FZ323/FZ94,2)-0.02</f>
        <v>11356.21</v>
      </c>
      <c r="GB322" s="7"/>
      <c r="GC322" s="7"/>
      <c r="GD322" s="7"/>
      <c r="GE322" s="7"/>
      <c r="GF322" s="7"/>
      <c r="GG322" s="7"/>
      <c r="GH322" s="7"/>
      <c r="GI322" s="7"/>
      <c r="GJ322" s="7"/>
      <c r="GK322" s="7"/>
      <c r="GL322" s="7"/>
      <c r="GM322" s="7"/>
    </row>
    <row r="323" spans="1:195" x14ac:dyDescent="0.35">
      <c r="A323" s="6" t="s">
        <v>899</v>
      </c>
      <c r="B323" s="7" t="s">
        <v>900</v>
      </c>
      <c r="C323" s="18">
        <f t="shared" ref="C323:BN323" si="430">IF(AND(C186&lt;&gt;0,C94&gt;459,C135&gt;C18),MIN(C186/459*C188,C210),MIN(((C275-C175)/C94)*C94,C210))</f>
        <v>75451017.920000002</v>
      </c>
      <c r="D323" s="18">
        <f t="shared" si="430"/>
        <v>433318023.81999999</v>
      </c>
      <c r="E323" s="18">
        <f t="shared" si="430"/>
        <v>71542453.230000004</v>
      </c>
      <c r="F323" s="18">
        <f t="shared" si="430"/>
        <v>244065512.34999999</v>
      </c>
      <c r="G323" s="18">
        <f t="shared" si="430"/>
        <v>17887723.419999998</v>
      </c>
      <c r="H323" s="18">
        <f t="shared" si="430"/>
        <v>13007798.469999999</v>
      </c>
      <c r="I323" s="18">
        <f t="shared" si="430"/>
        <v>97631623.36999999</v>
      </c>
      <c r="J323" s="18">
        <f t="shared" si="430"/>
        <v>23496920.079999998</v>
      </c>
      <c r="K323" s="18">
        <f t="shared" si="430"/>
        <v>4249030.7699999996</v>
      </c>
      <c r="L323" s="18">
        <f t="shared" si="430"/>
        <v>25826637.829999998</v>
      </c>
      <c r="M323" s="18">
        <f t="shared" si="430"/>
        <v>13279595.630000001</v>
      </c>
      <c r="N323" s="18">
        <f t="shared" si="430"/>
        <v>575550071.75</v>
      </c>
      <c r="O323" s="18">
        <f t="shared" si="430"/>
        <v>142522488.84</v>
      </c>
      <c r="P323" s="18">
        <f t="shared" si="430"/>
        <v>5304068.83</v>
      </c>
      <c r="Q323" s="18">
        <f t="shared" si="430"/>
        <v>457433491.42000002</v>
      </c>
      <c r="R323" s="18">
        <f t="shared" si="430"/>
        <v>9779507.8300000001</v>
      </c>
      <c r="S323" s="18">
        <f t="shared" si="430"/>
        <v>18531468.639999997</v>
      </c>
      <c r="T323" s="18">
        <f t="shared" si="430"/>
        <v>3179140.65</v>
      </c>
      <c r="U323" s="18">
        <f t="shared" si="430"/>
        <v>1210359.06</v>
      </c>
      <c r="V323" s="18">
        <f t="shared" si="430"/>
        <v>4111253.61</v>
      </c>
      <c r="W323" s="18">
        <f t="shared" si="430"/>
        <v>3578787.0399999996</v>
      </c>
      <c r="X323" s="18">
        <f t="shared" si="430"/>
        <v>1119109.24</v>
      </c>
      <c r="Y323" s="18">
        <f t="shared" si="430"/>
        <v>5804144.1800000006</v>
      </c>
      <c r="Z323" s="18">
        <f t="shared" si="430"/>
        <v>3687705.21</v>
      </c>
      <c r="AA323" s="18">
        <f t="shared" si="430"/>
        <v>338118511.38999999</v>
      </c>
      <c r="AB323" s="18">
        <f t="shared" si="430"/>
        <v>303359779.19</v>
      </c>
      <c r="AC323" s="18">
        <f t="shared" si="430"/>
        <v>10821333.75</v>
      </c>
      <c r="AD323" s="18">
        <f t="shared" si="430"/>
        <v>15607948.58</v>
      </c>
      <c r="AE323" s="18">
        <f t="shared" si="430"/>
        <v>1997729.19</v>
      </c>
      <c r="AF323" s="18">
        <f t="shared" si="430"/>
        <v>3310476.14</v>
      </c>
      <c r="AG323" s="18">
        <f t="shared" si="430"/>
        <v>7637193.1900000004</v>
      </c>
      <c r="AH323" s="18">
        <f t="shared" si="430"/>
        <v>11215024.540000001</v>
      </c>
      <c r="AI323" s="18">
        <f t="shared" si="430"/>
        <v>5314014.2299999995</v>
      </c>
      <c r="AJ323" s="18">
        <f t="shared" si="430"/>
        <v>3318252.06</v>
      </c>
      <c r="AK323" s="18">
        <f t="shared" si="430"/>
        <v>3335846.6799999997</v>
      </c>
      <c r="AL323" s="18">
        <f t="shared" si="430"/>
        <v>4386347.1500000004</v>
      </c>
      <c r="AM323" s="18">
        <f t="shared" si="430"/>
        <v>5147904.09</v>
      </c>
      <c r="AN323" s="18">
        <f t="shared" si="430"/>
        <v>4702440.05</v>
      </c>
      <c r="AO323" s="18">
        <f t="shared" si="430"/>
        <v>47205958.839999996</v>
      </c>
      <c r="AP323" s="18">
        <f t="shared" si="430"/>
        <v>964070933.14999998</v>
      </c>
      <c r="AQ323" s="18">
        <f t="shared" si="430"/>
        <v>4129556.83</v>
      </c>
      <c r="AR323" s="18">
        <f t="shared" si="430"/>
        <v>672080708.76999998</v>
      </c>
      <c r="AS323" s="18">
        <f t="shared" si="430"/>
        <v>77515583.409999996</v>
      </c>
      <c r="AT323" s="18">
        <f t="shared" si="430"/>
        <v>26879064.149999999</v>
      </c>
      <c r="AU323" s="18">
        <f t="shared" si="430"/>
        <v>4791964.4400000004</v>
      </c>
      <c r="AV323" s="18">
        <f t="shared" si="430"/>
        <v>4853397.67</v>
      </c>
      <c r="AW323" s="18">
        <f t="shared" si="430"/>
        <v>4284689.5</v>
      </c>
      <c r="AX323" s="18">
        <f t="shared" si="430"/>
        <v>1584942.25</v>
      </c>
      <c r="AY323" s="18">
        <f t="shared" si="430"/>
        <v>5815315.1000000006</v>
      </c>
      <c r="AZ323" s="18">
        <f t="shared" si="430"/>
        <v>140147760.83000001</v>
      </c>
      <c r="BA323" s="18">
        <f t="shared" si="430"/>
        <v>96507869.049999997</v>
      </c>
      <c r="BB323" s="18">
        <f t="shared" si="430"/>
        <v>82138257.150000006</v>
      </c>
      <c r="BC323" s="18">
        <f t="shared" si="430"/>
        <v>283523643.00999999</v>
      </c>
      <c r="BD323" s="18">
        <f t="shared" si="430"/>
        <v>38655946.350000001</v>
      </c>
      <c r="BE323" s="18">
        <f t="shared" si="430"/>
        <v>14649948.58</v>
      </c>
      <c r="BF323" s="18">
        <f t="shared" si="430"/>
        <v>263320460.17000002</v>
      </c>
      <c r="BG323" s="18">
        <f t="shared" si="430"/>
        <v>11092620.550000001</v>
      </c>
      <c r="BH323" s="18">
        <f t="shared" si="430"/>
        <v>6968603.2199999997</v>
      </c>
      <c r="BI323" s="18">
        <f t="shared" si="430"/>
        <v>4390481.8899999997</v>
      </c>
      <c r="BJ323" s="18">
        <f t="shared" si="430"/>
        <v>67334640.349999994</v>
      </c>
      <c r="BK323" s="18">
        <f t="shared" si="430"/>
        <v>227726340.02000001</v>
      </c>
      <c r="BL323" s="18">
        <f t="shared" si="430"/>
        <v>2067954.07</v>
      </c>
      <c r="BM323" s="18">
        <f t="shared" si="430"/>
        <v>5683960.9500000002</v>
      </c>
      <c r="BN323" s="18">
        <f t="shared" si="430"/>
        <v>34221309.490000002</v>
      </c>
      <c r="BO323" s="18">
        <f t="shared" ref="BO323:BX323" si="431">IF(AND(BO186&lt;&gt;0,BO94&gt;459,BO135&gt;BO18),MIN(BO186/459*BO188,BO210),MIN(((BO275-BO175)/BO94)*BO94,BO210))</f>
        <v>14466827.940000001</v>
      </c>
      <c r="BP323" s="18">
        <f t="shared" si="431"/>
        <v>3323152.27</v>
      </c>
      <c r="BQ323" s="18">
        <f t="shared" si="431"/>
        <v>70571941.269999996</v>
      </c>
      <c r="BR323" s="18">
        <f t="shared" si="431"/>
        <v>48524159.540000007</v>
      </c>
      <c r="BS323" s="18">
        <f t="shared" si="431"/>
        <v>13760824.17</v>
      </c>
      <c r="BT323" s="18">
        <f t="shared" si="431"/>
        <v>5575180.79</v>
      </c>
      <c r="BU323" s="18">
        <f t="shared" si="431"/>
        <v>5784674.7000000002</v>
      </c>
      <c r="BV323" s="18">
        <f t="shared" si="431"/>
        <v>14055873.73</v>
      </c>
      <c r="BW323" s="18">
        <f t="shared" si="431"/>
        <v>22375637.210000001</v>
      </c>
      <c r="BX323" s="18">
        <f t="shared" si="431"/>
        <v>1693810.78</v>
      </c>
      <c r="BY323" s="18">
        <f>IF(AND(BY186&lt;&gt;0,BY94&gt;459,BY135&gt;BY18),MIN(BY186/459*BY188,BY210),MIN(((BY275-BY175)/BY94)*BY94,BY210))</f>
        <v>5681028.074973857</v>
      </c>
      <c r="BZ323" s="18">
        <f t="shared" ref="BZ323:EK323" si="432">IF(AND(BZ186&lt;&gt;0,BZ94&gt;459,BZ135&gt;BZ18),MIN(BZ186/459*BZ188,BZ210),MIN(((BZ275-BZ175)/BZ94)*BZ94,BZ210))</f>
        <v>3570222.2299999995</v>
      </c>
      <c r="CA323" s="18">
        <f t="shared" si="432"/>
        <v>3050801.6</v>
      </c>
      <c r="CB323" s="18">
        <f t="shared" si="432"/>
        <v>812344966.13</v>
      </c>
      <c r="CC323" s="18">
        <f t="shared" si="432"/>
        <v>3403040.55</v>
      </c>
      <c r="CD323" s="18">
        <f t="shared" si="432"/>
        <v>3373753.76</v>
      </c>
      <c r="CE323" s="18">
        <f t="shared" si="432"/>
        <v>2930215.9299999997</v>
      </c>
      <c r="CF323" s="18">
        <f t="shared" si="432"/>
        <v>2237551.13</v>
      </c>
      <c r="CG323" s="18">
        <f t="shared" si="432"/>
        <v>3539274.57</v>
      </c>
      <c r="CH323" s="18">
        <f t="shared" si="432"/>
        <v>2196649.25</v>
      </c>
      <c r="CI323" s="18">
        <f t="shared" si="432"/>
        <v>8199754.6399999997</v>
      </c>
      <c r="CJ323" s="18">
        <f t="shared" si="432"/>
        <v>10747677.440000001</v>
      </c>
      <c r="CK323" s="18">
        <f t="shared" si="432"/>
        <v>55705910.890000001</v>
      </c>
      <c r="CL323" s="18">
        <f t="shared" si="432"/>
        <v>15083873.709999999</v>
      </c>
      <c r="CM323" s="18">
        <f t="shared" si="432"/>
        <v>9092571.3399999999</v>
      </c>
      <c r="CN323" s="18">
        <f t="shared" si="432"/>
        <v>337682563.71999997</v>
      </c>
      <c r="CO323" s="18">
        <f t="shared" si="432"/>
        <v>154906964.86000001</v>
      </c>
      <c r="CP323" s="18">
        <f t="shared" si="432"/>
        <v>11694666.710000001</v>
      </c>
      <c r="CQ323" s="18">
        <f t="shared" si="432"/>
        <v>9943345.7200000007</v>
      </c>
      <c r="CR323" s="18">
        <f t="shared" si="432"/>
        <v>3946928.0499999993</v>
      </c>
      <c r="CS323" s="18">
        <f t="shared" si="432"/>
        <v>4448973.59</v>
      </c>
      <c r="CT323" s="18">
        <f t="shared" si="432"/>
        <v>2240229.7200000002</v>
      </c>
      <c r="CU323" s="18">
        <f t="shared" si="432"/>
        <v>1093288.6399999999</v>
      </c>
      <c r="CV323" s="18">
        <f t="shared" si="432"/>
        <v>1048275.0099999999</v>
      </c>
      <c r="CW323" s="18">
        <f t="shared" si="432"/>
        <v>3684630.47</v>
      </c>
      <c r="CX323" s="18">
        <f t="shared" si="432"/>
        <v>5796142.6712962966</v>
      </c>
      <c r="CY323" s="18">
        <f t="shared" si="432"/>
        <v>1139684.8999999999</v>
      </c>
      <c r="CZ323" s="18">
        <f t="shared" si="432"/>
        <v>20703766.829999998</v>
      </c>
      <c r="DA323" s="18">
        <f t="shared" si="432"/>
        <v>3502124.75</v>
      </c>
      <c r="DB323" s="18">
        <f t="shared" si="432"/>
        <v>4682181.6000000006</v>
      </c>
      <c r="DC323" s="18">
        <f t="shared" si="432"/>
        <v>3362885.21</v>
      </c>
      <c r="DD323" s="18">
        <f t="shared" si="432"/>
        <v>3163541.14</v>
      </c>
      <c r="DE323" s="18">
        <f t="shared" si="432"/>
        <v>4476765.67</v>
      </c>
      <c r="DF323" s="18">
        <f t="shared" si="432"/>
        <v>221345687.10999998</v>
      </c>
      <c r="DG323" s="18">
        <f t="shared" si="432"/>
        <v>2323573.89</v>
      </c>
      <c r="DH323" s="18">
        <f t="shared" si="432"/>
        <v>20466922.210000001</v>
      </c>
      <c r="DI323" s="18">
        <f t="shared" si="432"/>
        <v>27118558.239999998</v>
      </c>
      <c r="DJ323" s="18">
        <f t="shared" si="432"/>
        <v>7824261.1599999992</v>
      </c>
      <c r="DK323" s="18">
        <f t="shared" si="432"/>
        <v>6273752.8999999994</v>
      </c>
      <c r="DL323" s="18">
        <f t="shared" si="432"/>
        <v>64756231.68</v>
      </c>
      <c r="DM323" s="18">
        <f t="shared" si="432"/>
        <v>4216866.99</v>
      </c>
      <c r="DN323" s="18">
        <f t="shared" si="432"/>
        <v>15730307.469999999</v>
      </c>
      <c r="DO323" s="18">
        <f t="shared" si="432"/>
        <v>36768147.189999998</v>
      </c>
      <c r="DP323" s="18">
        <f t="shared" si="432"/>
        <v>3720871.0799999996</v>
      </c>
      <c r="DQ323" s="18">
        <f t="shared" si="432"/>
        <v>9851330.9499999993</v>
      </c>
      <c r="DR323" s="18">
        <f t="shared" si="432"/>
        <v>15995831.84</v>
      </c>
      <c r="DS323" s="18">
        <f t="shared" si="432"/>
        <v>8160775.7000000002</v>
      </c>
      <c r="DT323" s="18">
        <f t="shared" si="432"/>
        <v>3499420.2299999995</v>
      </c>
      <c r="DU323" s="18">
        <f t="shared" si="432"/>
        <v>5081016.83</v>
      </c>
      <c r="DV323" s="18">
        <f t="shared" si="432"/>
        <v>3773763.5700000003</v>
      </c>
      <c r="DW323" s="18">
        <f t="shared" si="432"/>
        <v>4603172.4800000004</v>
      </c>
      <c r="DX323" s="18">
        <f t="shared" si="432"/>
        <v>3560126.21</v>
      </c>
      <c r="DY323" s="18">
        <f t="shared" si="432"/>
        <v>4934355.6500000004</v>
      </c>
      <c r="DZ323" s="18">
        <f t="shared" si="432"/>
        <v>8983743.7599999998</v>
      </c>
      <c r="EA323" s="18">
        <f t="shared" si="432"/>
        <v>6798753.7200000007</v>
      </c>
      <c r="EB323" s="18">
        <f t="shared" si="432"/>
        <v>6835138.0899999999</v>
      </c>
      <c r="EC323" s="18">
        <f t="shared" si="432"/>
        <v>4175727.58</v>
      </c>
      <c r="ED323" s="18">
        <f t="shared" si="432"/>
        <v>22786199.82</v>
      </c>
      <c r="EE323" s="18">
        <f t="shared" si="432"/>
        <v>3473896.64</v>
      </c>
      <c r="EF323" s="18">
        <f t="shared" si="432"/>
        <v>16318974.5</v>
      </c>
      <c r="EG323" s="18">
        <f t="shared" si="432"/>
        <v>3871883.57</v>
      </c>
      <c r="EH323" s="18">
        <f t="shared" si="432"/>
        <v>3918890.62</v>
      </c>
      <c r="EI323" s="18">
        <f t="shared" si="432"/>
        <v>164060388.24000001</v>
      </c>
      <c r="EJ323" s="18">
        <f t="shared" si="432"/>
        <v>107797865.02</v>
      </c>
      <c r="EK323" s="18">
        <f t="shared" si="432"/>
        <v>8017372.4799999995</v>
      </c>
      <c r="EL323" s="18">
        <f t="shared" ref="EL323:FX323" si="433">IF(AND(EL186&lt;&gt;0,EL94&gt;459,EL135&gt;EL18),MIN(EL186/459*EL188,EL210),MIN(((EL275-EL175)/EL94)*EL94,EL210))</f>
        <v>5748992.6399999997</v>
      </c>
      <c r="EM323" s="18">
        <f t="shared" si="433"/>
        <v>5216721.9000000004</v>
      </c>
      <c r="EN323" s="18">
        <f t="shared" si="433"/>
        <v>10917064.039999999</v>
      </c>
      <c r="EO323" s="18">
        <f t="shared" si="433"/>
        <v>4569600.8599999994</v>
      </c>
      <c r="EP323" s="18">
        <f t="shared" si="433"/>
        <v>5784971.1900000004</v>
      </c>
      <c r="EQ323" s="18">
        <f t="shared" si="433"/>
        <v>29912574.68</v>
      </c>
      <c r="ER323" s="18">
        <f t="shared" si="433"/>
        <v>4912168.78</v>
      </c>
      <c r="ES323" s="18">
        <f t="shared" si="433"/>
        <v>3404843.67</v>
      </c>
      <c r="ET323" s="18">
        <f t="shared" si="433"/>
        <v>3984338.49</v>
      </c>
      <c r="EU323" s="18">
        <f t="shared" si="433"/>
        <v>7378498.2384357294</v>
      </c>
      <c r="EV323" s="18">
        <f t="shared" si="433"/>
        <v>1759485.1199999999</v>
      </c>
      <c r="EW323" s="18">
        <f t="shared" si="433"/>
        <v>12752668.560000001</v>
      </c>
      <c r="EX323" s="18">
        <f t="shared" si="433"/>
        <v>3519930.1399999997</v>
      </c>
      <c r="EY323" s="18">
        <f t="shared" si="433"/>
        <v>2843322.8699999992</v>
      </c>
      <c r="EZ323" s="18">
        <f t="shared" si="433"/>
        <v>2651725.0699999998</v>
      </c>
      <c r="FA323" s="18">
        <f t="shared" si="433"/>
        <v>40785615.57</v>
      </c>
      <c r="FB323" s="18">
        <f t="shared" si="433"/>
        <v>4592658.74</v>
      </c>
      <c r="FC323" s="18">
        <f t="shared" si="433"/>
        <v>21616776.039999999</v>
      </c>
      <c r="FD323" s="18">
        <f t="shared" si="433"/>
        <v>5467357.8099999996</v>
      </c>
      <c r="FE323" s="18">
        <f t="shared" si="433"/>
        <v>1879634.16</v>
      </c>
      <c r="FF323" s="18">
        <f t="shared" si="433"/>
        <v>3639006.8699999996</v>
      </c>
      <c r="FG323" s="18">
        <f t="shared" si="433"/>
        <v>2683678.38</v>
      </c>
      <c r="FH323" s="18">
        <f t="shared" si="433"/>
        <v>1587641.15</v>
      </c>
      <c r="FI323" s="18">
        <f t="shared" si="433"/>
        <v>19641069.969999999</v>
      </c>
      <c r="FJ323" s="18">
        <f t="shared" si="433"/>
        <v>22037173.049999997</v>
      </c>
      <c r="FK323" s="18">
        <f t="shared" si="433"/>
        <v>28550302.560000002</v>
      </c>
      <c r="FL323" s="18">
        <f t="shared" si="433"/>
        <v>86142345.560000002</v>
      </c>
      <c r="FM323" s="18">
        <f t="shared" si="433"/>
        <v>41073970.93</v>
      </c>
      <c r="FN323" s="18">
        <f t="shared" si="433"/>
        <v>248373171.17000002</v>
      </c>
      <c r="FO323" s="18">
        <f t="shared" si="433"/>
        <v>12672476.65</v>
      </c>
      <c r="FP323" s="18">
        <f t="shared" si="433"/>
        <v>25776230.629999999</v>
      </c>
      <c r="FQ323" s="18">
        <f t="shared" si="433"/>
        <v>11418210.939999999</v>
      </c>
      <c r="FR323" s="18">
        <f t="shared" si="433"/>
        <v>3284089.51</v>
      </c>
      <c r="FS323" s="18">
        <f t="shared" si="433"/>
        <v>3357705.04</v>
      </c>
      <c r="FT323" s="18">
        <f t="shared" si="433"/>
        <v>1430952.3399999999</v>
      </c>
      <c r="FU323" s="18">
        <f t="shared" si="433"/>
        <v>10293494.18</v>
      </c>
      <c r="FV323" s="18">
        <f t="shared" si="433"/>
        <v>9430699.8800000008</v>
      </c>
      <c r="FW323" s="18">
        <f t="shared" si="433"/>
        <v>3195277.67</v>
      </c>
      <c r="FX323" s="18">
        <f t="shared" si="433"/>
        <v>1405078.67</v>
      </c>
      <c r="FY323" s="18"/>
      <c r="FZ323" s="7">
        <f>SUM(C323:FY323)</f>
        <v>9323024307.2547054</v>
      </c>
      <c r="GA323" s="110">
        <f>ROUND(GA322*0.95,2)</f>
        <v>10788.4</v>
      </c>
      <c r="GB323" s="7"/>
      <c r="GC323" s="7"/>
      <c r="GD323" s="7"/>
      <c r="GE323" s="7"/>
      <c r="GF323" s="7"/>
      <c r="GG323" s="7"/>
      <c r="GH323" s="7"/>
      <c r="GI323" s="7"/>
      <c r="GJ323" s="7"/>
      <c r="GK323" s="7"/>
      <c r="GL323" s="7"/>
      <c r="GM323" s="7"/>
    </row>
    <row r="324" spans="1:195" x14ac:dyDescent="0.35">
      <c r="A324" s="7"/>
      <c r="B324" s="7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7"/>
      <c r="GA324" s="46"/>
      <c r="GB324" s="7"/>
      <c r="GC324" s="7"/>
      <c r="GD324" s="7"/>
      <c r="GE324" s="7"/>
      <c r="GF324" s="7"/>
      <c r="GG324" s="7"/>
      <c r="GH324" s="7"/>
      <c r="GI324" s="7"/>
      <c r="GJ324" s="7"/>
      <c r="GK324" s="7"/>
      <c r="GL324" s="7"/>
      <c r="GM324" s="7"/>
    </row>
    <row r="325" spans="1:195" x14ac:dyDescent="0.35">
      <c r="B325" s="7" t="s">
        <v>901</v>
      </c>
      <c r="F325" s="111"/>
      <c r="G325" s="111"/>
      <c r="BY325" s="112"/>
    </row>
    <row r="326" spans="1:195" x14ac:dyDescent="0.35">
      <c r="B326" s="8"/>
    </row>
    <row r="327" spans="1:195" x14ac:dyDescent="0.35">
      <c r="B327" s="8"/>
      <c r="BY327">
        <v>5574299.9699999997</v>
      </c>
    </row>
    <row r="328" spans="1:195" x14ac:dyDescent="0.35">
      <c r="BY328">
        <f>BY327-BY323</f>
        <v>-106728.10497385729</v>
      </c>
    </row>
    <row r="329" spans="1:195" x14ac:dyDescent="0.35">
      <c r="F329" s="111"/>
      <c r="G329" s="111"/>
    </row>
    <row r="330" spans="1:195" x14ac:dyDescent="0.35">
      <c r="F330" s="111"/>
      <c r="G330" s="111"/>
    </row>
    <row r="331" spans="1:195" x14ac:dyDescent="0.35">
      <c r="F331" s="111"/>
      <c r="G331" s="111"/>
    </row>
    <row r="332" spans="1:195" x14ac:dyDescent="0.35">
      <c r="F332" s="111"/>
      <c r="G332" s="111"/>
    </row>
    <row r="333" spans="1:195" x14ac:dyDescent="0.35">
      <c r="F333" s="111"/>
      <c r="G333" s="111"/>
    </row>
    <row r="334" spans="1:195" x14ac:dyDescent="0.35">
      <c r="F334" s="111"/>
      <c r="G334" s="111"/>
    </row>
    <row r="335" spans="1:195" x14ac:dyDescent="0.35">
      <c r="F335" s="111"/>
      <c r="G335" s="111"/>
    </row>
    <row r="336" spans="1:195" x14ac:dyDescent="0.35">
      <c r="F336" s="111"/>
      <c r="G336" s="111"/>
    </row>
    <row r="337" spans="6:7" x14ac:dyDescent="0.35">
      <c r="F337" s="111"/>
      <c r="G337" s="111"/>
    </row>
    <row r="338" spans="6:7" x14ac:dyDescent="0.35">
      <c r="F338" s="111"/>
      <c r="G338" s="111"/>
    </row>
    <row r="339" spans="6:7" x14ac:dyDescent="0.35">
      <c r="F339" s="111"/>
      <c r="G339" s="111"/>
    </row>
    <row r="340" spans="6:7" x14ac:dyDescent="0.35">
      <c r="F340" s="111"/>
      <c r="G340" s="111"/>
    </row>
    <row r="341" spans="6:7" x14ac:dyDescent="0.35">
      <c r="F341" s="111"/>
      <c r="G341" s="111"/>
    </row>
    <row r="342" spans="6:7" x14ac:dyDescent="0.35">
      <c r="F342" s="111"/>
      <c r="G342" s="111"/>
    </row>
    <row r="343" spans="6:7" x14ac:dyDescent="0.35">
      <c r="F343" s="111"/>
      <c r="G343" s="111"/>
    </row>
    <row r="344" spans="6:7" x14ac:dyDescent="0.35">
      <c r="F344" s="111"/>
      <c r="G344" s="111"/>
    </row>
    <row r="345" spans="6:7" x14ac:dyDescent="0.35">
      <c r="F345" s="111"/>
      <c r="G345" s="111"/>
    </row>
    <row r="346" spans="6:7" x14ac:dyDescent="0.35">
      <c r="F346" s="111"/>
      <c r="G346" s="111"/>
    </row>
    <row r="347" spans="6:7" x14ac:dyDescent="0.35">
      <c r="F347" s="111"/>
      <c r="G347" s="111"/>
    </row>
    <row r="348" spans="6:7" x14ac:dyDescent="0.35">
      <c r="F348" s="111"/>
      <c r="G348" s="111"/>
    </row>
    <row r="349" spans="6:7" x14ac:dyDescent="0.35">
      <c r="F349" s="111"/>
      <c r="G349" s="111"/>
    </row>
    <row r="350" spans="6:7" x14ac:dyDescent="0.35">
      <c r="F350" s="111"/>
      <c r="G350" s="111"/>
    </row>
    <row r="351" spans="6:7" x14ac:dyDescent="0.35">
      <c r="F351" s="111"/>
      <c r="G351" s="111"/>
    </row>
    <row r="352" spans="6:7" x14ac:dyDescent="0.35">
      <c r="F352" s="111"/>
      <c r="G352" s="111"/>
    </row>
    <row r="353" spans="6:7" x14ac:dyDescent="0.35">
      <c r="F353" s="111"/>
      <c r="G353" s="111"/>
    </row>
    <row r="354" spans="6:7" x14ac:dyDescent="0.35">
      <c r="F354" s="111"/>
      <c r="G354" s="111"/>
    </row>
    <row r="355" spans="6:7" x14ac:dyDescent="0.35">
      <c r="F355" s="111"/>
      <c r="G355" s="111"/>
    </row>
    <row r="356" spans="6:7" x14ac:dyDescent="0.35">
      <c r="F356" s="111"/>
      <c r="G356" s="111"/>
    </row>
    <row r="357" spans="6:7" x14ac:dyDescent="0.35">
      <c r="F357" s="111"/>
      <c r="G357" s="111"/>
    </row>
    <row r="358" spans="6:7" x14ac:dyDescent="0.35">
      <c r="F358" s="111"/>
      <c r="G358" s="111"/>
    </row>
    <row r="359" spans="6:7" x14ac:dyDescent="0.35">
      <c r="F359" s="111"/>
      <c r="G359" s="111"/>
    </row>
    <row r="360" spans="6:7" x14ac:dyDescent="0.35">
      <c r="F360" s="111"/>
      <c r="G360" s="111"/>
    </row>
    <row r="361" spans="6:7" x14ac:dyDescent="0.35">
      <c r="F361" s="111"/>
      <c r="G361" s="111"/>
    </row>
    <row r="362" spans="6:7" x14ac:dyDescent="0.35">
      <c r="F362" s="111"/>
      <c r="G362" s="111"/>
    </row>
    <row r="363" spans="6:7" x14ac:dyDescent="0.35">
      <c r="F363" s="111"/>
      <c r="G363" s="111"/>
    </row>
    <row r="364" spans="6:7" x14ac:dyDescent="0.35">
      <c r="F364" s="111"/>
      <c r="G364" s="111"/>
    </row>
    <row r="365" spans="6:7" x14ac:dyDescent="0.35">
      <c r="F365" s="111"/>
      <c r="G365" s="111"/>
    </row>
    <row r="366" spans="6:7" x14ac:dyDescent="0.35">
      <c r="F366" s="111"/>
      <c r="G366" s="111"/>
    </row>
    <row r="367" spans="6:7" x14ac:dyDescent="0.35">
      <c r="F367" s="111"/>
      <c r="G367" s="111"/>
    </row>
    <row r="368" spans="6:7" x14ac:dyDescent="0.35">
      <c r="F368" s="111"/>
      <c r="G368" s="111"/>
    </row>
    <row r="369" spans="6:7" x14ac:dyDescent="0.35">
      <c r="F369" s="111"/>
      <c r="G369" s="111"/>
    </row>
    <row r="370" spans="6:7" x14ac:dyDescent="0.35">
      <c r="F370" s="111"/>
      <c r="G370" s="111"/>
    </row>
    <row r="371" spans="6:7" x14ac:dyDescent="0.35">
      <c r="F371" s="111"/>
      <c r="G371" s="111"/>
    </row>
    <row r="372" spans="6:7" x14ac:dyDescent="0.35">
      <c r="F372" s="111"/>
      <c r="G372" s="111"/>
    </row>
    <row r="373" spans="6:7" x14ac:dyDescent="0.35">
      <c r="F373" s="111"/>
      <c r="G373" s="111"/>
    </row>
    <row r="374" spans="6:7" x14ac:dyDescent="0.35">
      <c r="F374" s="111"/>
      <c r="G374" s="111"/>
    </row>
    <row r="375" spans="6:7" x14ac:dyDescent="0.35">
      <c r="F375" s="111"/>
      <c r="G375" s="111"/>
    </row>
    <row r="376" spans="6:7" x14ac:dyDescent="0.35">
      <c r="F376" s="111"/>
      <c r="G376" s="111"/>
    </row>
    <row r="377" spans="6:7" x14ac:dyDescent="0.35">
      <c r="F377" s="111"/>
      <c r="G377" s="111"/>
    </row>
    <row r="378" spans="6:7" x14ac:dyDescent="0.35">
      <c r="F378" s="111"/>
      <c r="G378" s="111"/>
    </row>
    <row r="379" spans="6:7" x14ac:dyDescent="0.35">
      <c r="F379" s="111"/>
      <c r="G379" s="111"/>
    </row>
    <row r="380" spans="6:7" x14ac:dyDescent="0.35">
      <c r="F380" s="111"/>
      <c r="G380" s="111"/>
    </row>
    <row r="381" spans="6:7" x14ac:dyDescent="0.35">
      <c r="F381" s="111"/>
      <c r="G381" s="111"/>
    </row>
    <row r="382" spans="6:7" x14ac:dyDescent="0.35">
      <c r="F382" s="111"/>
      <c r="G382" s="111"/>
    </row>
    <row r="383" spans="6:7" x14ac:dyDescent="0.35">
      <c r="F383" s="111"/>
      <c r="G383" s="111"/>
    </row>
    <row r="384" spans="6:7" x14ac:dyDescent="0.35">
      <c r="F384" s="111"/>
      <c r="G384" s="111"/>
    </row>
    <row r="385" spans="6:7" x14ac:dyDescent="0.35">
      <c r="F385" s="111"/>
      <c r="G385" s="111"/>
    </row>
    <row r="386" spans="6:7" x14ac:dyDescent="0.35">
      <c r="F386" s="111"/>
      <c r="G386" s="111"/>
    </row>
    <row r="387" spans="6:7" x14ac:dyDescent="0.35">
      <c r="F387" s="111"/>
      <c r="G387" s="111"/>
    </row>
    <row r="388" spans="6:7" x14ac:dyDescent="0.35">
      <c r="F388" s="111"/>
      <c r="G388" s="111"/>
    </row>
    <row r="389" spans="6:7" x14ac:dyDescent="0.35">
      <c r="F389" s="111"/>
      <c r="G389" s="111"/>
    </row>
    <row r="390" spans="6:7" x14ac:dyDescent="0.35">
      <c r="F390" s="111"/>
      <c r="G390" s="111"/>
    </row>
    <row r="391" spans="6:7" x14ac:dyDescent="0.35">
      <c r="F391" s="111"/>
      <c r="G391" s="111"/>
    </row>
    <row r="392" spans="6:7" x14ac:dyDescent="0.35">
      <c r="F392" s="111"/>
      <c r="G392" s="111"/>
    </row>
    <row r="393" spans="6:7" x14ac:dyDescent="0.35">
      <c r="F393" s="111"/>
      <c r="G393" s="111"/>
    </row>
    <row r="394" spans="6:7" x14ac:dyDescent="0.35">
      <c r="F394" s="111"/>
      <c r="G394" s="111"/>
    </row>
    <row r="395" spans="6:7" x14ac:dyDescent="0.35">
      <c r="F395" s="111"/>
      <c r="G395" s="111"/>
    </row>
    <row r="396" spans="6:7" x14ac:dyDescent="0.35">
      <c r="F396" s="111"/>
      <c r="G396" s="111"/>
    </row>
    <row r="397" spans="6:7" x14ac:dyDescent="0.35">
      <c r="F397" s="111"/>
      <c r="G397" s="111"/>
    </row>
    <row r="398" spans="6:7" x14ac:dyDescent="0.35">
      <c r="F398" s="111"/>
      <c r="G398" s="111"/>
    </row>
    <row r="399" spans="6:7" x14ac:dyDescent="0.35">
      <c r="F399" s="111"/>
      <c r="G399" s="111"/>
    </row>
    <row r="400" spans="6:7" x14ac:dyDescent="0.35">
      <c r="F400" s="111"/>
      <c r="G400" s="111"/>
    </row>
    <row r="401" spans="6:7" x14ac:dyDescent="0.35">
      <c r="F401" s="111"/>
      <c r="G401" s="111"/>
    </row>
    <row r="402" spans="6:7" x14ac:dyDescent="0.35">
      <c r="F402" s="111"/>
      <c r="G402" s="111"/>
    </row>
    <row r="403" spans="6:7" x14ac:dyDescent="0.35">
      <c r="F403" s="111"/>
      <c r="G403" s="111"/>
    </row>
    <row r="404" spans="6:7" x14ac:dyDescent="0.35">
      <c r="F404" s="111"/>
      <c r="G404" s="111"/>
    </row>
    <row r="405" spans="6:7" x14ac:dyDescent="0.35">
      <c r="F405" s="111"/>
      <c r="G405" s="111"/>
    </row>
    <row r="406" spans="6:7" x14ac:dyDescent="0.35">
      <c r="F406" s="111"/>
      <c r="G406" s="111"/>
    </row>
    <row r="407" spans="6:7" x14ac:dyDescent="0.35">
      <c r="F407" s="111"/>
      <c r="G407" s="111"/>
    </row>
    <row r="408" spans="6:7" x14ac:dyDescent="0.35">
      <c r="F408" s="111"/>
      <c r="G408" s="111"/>
    </row>
    <row r="409" spans="6:7" x14ac:dyDescent="0.35">
      <c r="F409" s="111"/>
      <c r="G409" s="111"/>
    </row>
    <row r="410" spans="6:7" x14ac:dyDescent="0.35">
      <c r="F410" s="111"/>
      <c r="G410" s="111"/>
    </row>
    <row r="411" spans="6:7" x14ac:dyDescent="0.35">
      <c r="F411" s="111"/>
      <c r="G411" s="111"/>
    </row>
    <row r="412" spans="6:7" x14ac:dyDescent="0.35">
      <c r="F412" s="111"/>
      <c r="G412" s="111"/>
    </row>
    <row r="413" spans="6:7" x14ac:dyDescent="0.35">
      <c r="F413" s="111"/>
      <c r="G413" s="111"/>
    </row>
    <row r="414" spans="6:7" x14ac:dyDescent="0.35">
      <c r="F414" s="111"/>
      <c r="G414" s="111"/>
    </row>
    <row r="415" spans="6:7" x14ac:dyDescent="0.35">
      <c r="F415" s="111"/>
      <c r="G415" s="111"/>
    </row>
    <row r="416" spans="6:7" x14ac:dyDescent="0.35">
      <c r="F416" s="111"/>
      <c r="G416" s="111"/>
    </row>
    <row r="417" spans="6:7" x14ac:dyDescent="0.35">
      <c r="F417" s="111"/>
      <c r="G417" s="111"/>
    </row>
    <row r="418" spans="6:7" x14ac:dyDescent="0.35">
      <c r="F418" s="111"/>
      <c r="G418" s="111"/>
    </row>
    <row r="419" spans="6:7" x14ac:dyDescent="0.35">
      <c r="F419" s="111"/>
      <c r="G419" s="111"/>
    </row>
    <row r="420" spans="6:7" x14ac:dyDescent="0.35">
      <c r="F420" s="111"/>
      <c r="G420" s="111"/>
    </row>
    <row r="421" spans="6:7" x14ac:dyDescent="0.35">
      <c r="F421" s="111"/>
      <c r="G421" s="111"/>
    </row>
    <row r="422" spans="6:7" x14ac:dyDescent="0.35">
      <c r="F422" s="111"/>
      <c r="G422" s="111"/>
    </row>
    <row r="423" spans="6:7" x14ac:dyDescent="0.35">
      <c r="F423" s="111"/>
      <c r="G423" s="111"/>
    </row>
    <row r="424" spans="6:7" x14ac:dyDescent="0.35">
      <c r="F424" s="111"/>
      <c r="G424" s="111"/>
    </row>
    <row r="425" spans="6:7" x14ac:dyDescent="0.35">
      <c r="F425" s="111"/>
      <c r="G425" s="111"/>
    </row>
    <row r="426" spans="6:7" x14ac:dyDescent="0.35">
      <c r="F426" s="111"/>
      <c r="G426" s="111"/>
    </row>
    <row r="427" spans="6:7" x14ac:dyDescent="0.35">
      <c r="F427" s="111"/>
      <c r="G427" s="111"/>
    </row>
  </sheetData>
  <scenarios current="0">
    <scenario name="test2" locked="1" count="1" user="Herrmann_V" comment="Created by Herrmann_V on 11/9/2010">
      <inputCells r="D1" val="40000" numFmtId="180"/>
    </scenario>
  </scenarios>
  <pageMargins left="0.7" right="0.7" top="0.75" bottom="0.75" header="0.3" footer="0.3"/>
  <pageSetup scale="76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FY2024-25 Pre-SFA Bill</vt:lpstr>
      <vt:lpstr>'FY2024-25 Pre-SFA Bill'!Print_Area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Kahle, Tim</dc:creator>
  <cp:lastModifiedBy>Kahle, Tim</cp:lastModifiedBy>
  <dcterms:created xsi:type="dcterms:W3CDTF">2024-01-29T19:02:04Z</dcterms:created>
  <dcterms:modified xsi:type="dcterms:W3CDTF">2024-01-29T19:06:07Z</dcterms:modified>
</cp:coreProperties>
</file>