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ARUNS\FY24 Projections\"/>
    </mc:Choice>
  </mc:AlternateContent>
  <xr:revisionPtr revIDLastSave="0" documentId="13_ncr:1_{0921FF48-ABC8-45D8-B475-7664153BCA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tributions" sheetId="1" r:id="rId1"/>
    <sheet name="CSI by School" sheetId="6" r:id="rId2"/>
    <sheet name="CSI Membership by Dist of Resid" sheetId="5" state="hidden" r:id="rId3"/>
    <sheet name="Sheet3" sheetId="3" state="hidden" r:id="rId4"/>
  </sheets>
  <definedNames>
    <definedName name="_xlnm._FilterDatabase" localSheetId="1" hidden="1">'CSI by School'!$A$3:$F$10</definedName>
    <definedName name="_xlnm._FilterDatabase" localSheetId="0" hidden="1">Distributions!$A$7:$E$188</definedName>
    <definedName name="_xlnm._FilterDatabase" localSheetId="3" hidden="1">Sheet3!$A$1:$K$148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7" i="1" l="1"/>
  <c r="H9" i="1"/>
  <c r="H8" i="1"/>
  <c r="I9" i="1"/>
  <c r="J9" i="1" s="1"/>
  <c r="I8" i="1"/>
  <c r="J8" i="1" s="1"/>
  <c r="C190" i="1"/>
  <c r="D9" i="1" l="1"/>
  <c r="D10" i="1"/>
  <c r="D11" i="1"/>
  <c r="D14" i="1"/>
  <c r="D17" i="1"/>
  <c r="D18" i="1"/>
  <c r="D19" i="1"/>
  <c r="D20" i="1"/>
  <c r="D22" i="1"/>
  <c r="D32" i="1"/>
  <c r="D33" i="1"/>
  <c r="D47" i="1"/>
  <c r="D49" i="1"/>
  <c r="D50" i="1"/>
  <c r="D57" i="1"/>
  <c r="D58" i="1"/>
  <c r="D59" i="1"/>
  <c r="D60" i="1"/>
  <c r="D61" i="1"/>
  <c r="D62" i="1"/>
  <c r="D63" i="1"/>
  <c r="D67" i="1"/>
  <c r="D68" i="1"/>
  <c r="D85" i="1"/>
  <c r="D97" i="1"/>
  <c r="D98" i="1"/>
  <c r="D115" i="1"/>
  <c r="D144" i="1"/>
  <c r="D145" i="1"/>
  <c r="D173" i="1"/>
  <c r="D175" i="1"/>
  <c r="D8" i="1"/>
  <c r="D9" i="6" l="1"/>
  <c r="C182" i="5" l="1"/>
  <c r="D182" i="5"/>
  <c r="D26" i="1" l="1"/>
  <c r="D148" i="1"/>
  <c r="D86" i="1"/>
  <c r="D126" i="1"/>
  <c r="D183" i="1"/>
  <c r="D158" i="1"/>
  <c r="D132" i="1"/>
  <c r="D29" i="1"/>
  <c r="D81" i="1"/>
  <c r="D153" i="1"/>
  <c r="D111" i="1"/>
  <c r="D78" i="1"/>
  <c r="D150" i="1"/>
  <c r="D87" i="1"/>
  <c r="D147" i="1"/>
  <c r="D103" i="1"/>
  <c r="D165" i="1"/>
  <c r="D160" i="1"/>
  <c r="D134" i="1"/>
  <c r="D108" i="1"/>
  <c r="D154" i="1"/>
  <c r="D44" i="1"/>
  <c r="D137" i="1"/>
  <c r="D168" i="1"/>
  <c r="D31" i="1"/>
  <c r="D182" i="1"/>
  <c r="D102" i="1"/>
  <c r="D41" i="1"/>
  <c r="D116" i="1"/>
  <c r="D136" i="1"/>
  <c r="D110" i="1"/>
  <c r="D89" i="1"/>
  <c r="D135" i="1"/>
  <c r="D157" i="1"/>
  <c r="D122" i="1"/>
  <c r="D106" i="1"/>
  <c r="D30" i="1"/>
  <c r="D138" i="1"/>
  <c r="D167" i="1"/>
  <c r="D40" i="1"/>
  <c r="D82" i="1"/>
  <c r="D69" i="1"/>
  <c r="D112" i="1"/>
  <c r="D90" i="1"/>
  <c r="D180" i="1"/>
  <c r="D100" i="1"/>
  <c r="D143" i="1"/>
  <c r="D77" i="1"/>
  <c r="D107" i="1"/>
  <c r="D169" i="1"/>
  <c r="D166" i="1"/>
  <c r="D55" i="1"/>
  <c r="D92" i="1"/>
  <c r="D105" i="1"/>
  <c r="D159" i="1"/>
  <c r="D84" i="1"/>
  <c r="D129" i="1"/>
  <c r="D91" i="1"/>
  <c r="D45" i="1"/>
  <c r="D66" i="1"/>
  <c r="D37" i="1"/>
  <c r="D146" i="1"/>
  <c r="D119" i="1"/>
  <c r="D43" i="1"/>
  <c r="D65" i="1"/>
  <c r="D163" i="1"/>
  <c r="D142" i="1"/>
  <c r="D48" i="1"/>
  <c r="D88" i="1"/>
  <c r="D156" i="1"/>
  <c r="D120" i="1"/>
  <c r="D70" i="1"/>
  <c r="D151" i="1"/>
  <c r="D21" i="1"/>
  <c r="D96" i="1"/>
  <c r="D125" i="1"/>
  <c r="D28" i="1"/>
  <c r="D83" i="1"/>
  <c r="D140" i="1"/>
  <c r="D128" i="1"/>
  <c r="D101" i="1"/>
  <c r="D56" i="1"/>
  <c r="D16" i="1"/>
  <c r="D130" i="1"/>
  <c r="D54" i="1"/>
  <c r="D104" i="1"/>
  <c r="D27" i="1"/>
  <c r="D36" i="1"/>
  <c r="D38" i="1"/>
  <c r="D73" i="1"/>
  <c r="D155" i="1"/>
  <c r="D131" i="1"/>
  <c r="D25" i="1"/>
  <c r="D161" i="1"/>
  <c r="D114" i="1"/>
  <c r="D93" i="1"/>
  <c r="D179" i="1"/>
  <c r="D42" i="1"/>
  <c r="D184" i="1"/>
  <c r="D52" i="1"/>
  <c r="D181" i="1"/>
  <c r="D53" i="1"/>
  <c r="D133" i="1"/>
  <c r="D185" i="1"/>
  <c r="D113" i="1"/>
  <c r="D188" i="1"/>
  <c r="D12" i="1" l="1"/>
  <c r="D71" i="1"/>
  <c r="D23" i="1"/>
  <c r="D99" i="1"/>
  <c r="D127" i="1"/>
  <c r="D170" i="1"/>
  <c r="D162" i="1"/>
  <c r="D74" i="1"/>
  <c r="D80" i="1"/>
  <c r="D123" i="1"/>
  <c r="D72" i="1"/>
  <c r="D46" i="1"/>
  <c r="E7" i="6"/>
  <c r="F7" i="6" s="1"/>
  <c r="D76" i="1"/>
  <c r="D178" i="1"/>
  <c r="D109" i="1"/>
  <c r="D164" i="1"/>
  <c r="D174" i="1"/>
  <c r="D176" i="1"/>
  <c r="D118" i="1"/>
  <c r="D152" i="1"/>
  <c r="D75" i="1"/>
  <c r="D79" i="1"/>
  <c r="D95" i="1"/>
  <c r="D94" i="1"/>
  <c r="D177" i="1"/>
  <c r="D64" i="1"/>
  <c r="D13" i="1"/>
  <c r="D39" i="1"/>
  <c r="D149" i="1"/>
  <c r="E4" i="6"/>
  <c r="F4" i="6" s="1"/>
  <c r="D51" i="1"/>
  <c r="D24" i="1"/>
  <c r="D141" i="1"/>
  <c r="D121" i="1"/>
  <c r="D172" i="1"/>
  <c r="D34" i="1"/>
  <c r="D171" i="1"/>
  <c r="D117" i="1"/>
  <c r="D124" i="1"/>
  <c r="D139" i="1"/>
  <c r="D15" i="1"/>
  <c r="D35" i="1"/>
  <c r="D187" i="1"/>
  <c r="E3" i="6"/>
  <c r="F3" i="6" s="1"/>
  <c r="E6" i="6"/>
  <c r="F6" i="6" s="1"/>
  <c r="E8" i="6"/>
  <c r="F8" i="6" s="1"/>
  <c r="E5" i="6"/>
  <c r="F5" i="6" s="1"/>
  <c r="D190" i="1" l="1"/>
  <c r="F9" i="6"/>
  <c r="D19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C187" authorId="0" shapeId="0" xr:uid="{AB22CDB2-D09B-422F-8F78-9EB83FD6F6FE}">
      <text>
        <r>
          <rPr>
            <b/>
            <sz val="9"/>
            <color indexed="81"/>
            <rFont val="Tahoma"/>
            <charset val="1"/>
          </rPr>
          <t>From CSI by School tab</t>
        </r>
      </text>
    </comment>
  </commentList>
</comments>
</file>

<file path=xl/sharedStrings.xml><?xml version="1.0" encoding="utf-8"?>
<sst xmlns="http://schemas.openxmlformats.org/spreadsheetml/2006/main" count="1212" uniqueCount="412">
  <si>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</si>
  <si>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</si>
  <si>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</si>
  <si>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</si>
  <si>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</si>
  <si>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</si>
  <si>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</si>
  <si>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</si>
  <si>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</si>
  <si>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</si>
  <si>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</si>
  <si>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</si>
  <si>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</si>
  <si>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</si>
  <si>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</si>
  <si>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</si>
  <si>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</si>
  <si>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</si>
  <si>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</si>
  <si>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</si>
  <si>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</si>
  <si>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</si>
  <si>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</si>
  <si>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</si>
  <si>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</si>
  <si>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</si>
  <si>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</si>
  <si>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</si>
  <si>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</si>
  <si>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</si>
  <si>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</si>
  <si>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</si>
  <si>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</si>
  <si>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</si>
  <si>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</si>
  <si>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</si>
  <si>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</si>
  <si>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</si>
  <si>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</si>
  <si>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</si>
  <si>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</si>
  <si>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</si>
  <si>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</si>
  <si>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</si>
  <si>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</si>
  <si>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</si>
  <si>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</si>
  <si>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</si>
  <si>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</si>
  <si>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</si>
  <si>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</si>
  <si>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</si>
  <si>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</si>
  <si>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</si>
  <si>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</si>
  <si>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</si>
  <si>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</si>
  <si>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</si>
  <si>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</si>
  <si>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</si>
  <si>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</si>
  <si>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</si>
  <si>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</si>
  <si>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</si>
  <si>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</si>
  <si>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</si>
  <si>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</si>
  <si>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</si>
  <si>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</si>
  <si>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</si>
  <si>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</si>
  <si>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</si>
  <si>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</si>
  <si>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</si>
  <si>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</si>
  <si>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</si>
  <si>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</si>
  <si>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</si>
  <si>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</si>
  <si>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</si>
  <si>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</si>
  <si>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</si>
  <si>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</si>
  <si>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</si>
  <si>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</si>
  <si>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</si>
  <si>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</si>
  <si>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</si>
  <si>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</si>
  <si>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</si>
  <si>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</si>
  <si>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</si>
  <si>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</si>
  <si>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</si>
  <si>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</si>
  <si>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</si>
  <si>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</si>
  <si>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</si>
  <si>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</si>
  <si>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</si>
  <si>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</si>
  <si>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</si>
  <si>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</si>
  <si>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</si>
  <si>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</si>
  <si>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</si>
  <si>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</si>
  <si>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</si>
  <si>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</si>
  <si>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</si>
  <si>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</si>
  <si>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</si>
  <si>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</si>
  <si>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</si>
  <si>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</si>
  <si>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</si>
  <si>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</si>
  <si>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</si>
  <si>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</si>
  <si>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</si>
  <si>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</si>
  <si>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</si>
  <si>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</si>
  <si>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</si>
  <si>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</si>
  <si>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</si>
  <si>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</si>
  <si>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</si>
  <si>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</si>
  <si>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</si>
  <si>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</si>
  <si>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</si>
  <si>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</si>
  <si>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</si>
  <si>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</si>
  <si>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</si>
  <si>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</si>
  <si>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</si>
  <si>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</si>
  <si>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</si>
  <si>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</si>
  <si>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</si>
  <si>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</si>
  <si>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</si>
  <si>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</si>
  <si>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</si>
  <si>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</si>
  <si>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</si>
  <si>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</si>
  <si>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</si>
  <si>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</si>
  <si>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</si>
  <si>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</si>
  <si>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</si>
  <si>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</si>
  <si>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</si>
  <si>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</si>
  <si>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</si>
  <si>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</si>
  <si>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</si>
  <si>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</si>
  <si>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</si>
  <si>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</si>
  <si>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</si>
  <si>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</si>
  <si>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</si>
  <si>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</si>
  <si>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</si>
  <si>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</si>
  <si>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</si>
  <si>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</si>
  <si>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</si>
  <si>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</si>
  <si>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</si>
  <si>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</si>
  <si>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</si>
  <si>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</si>
  <si>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</si>
  <si>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District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</si>
  <si>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</si>
  <si>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</si>
  <si>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</si>
  <si>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</si>
  <si>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</si>
  <si>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</si>
  <si>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</si>
  <si>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</si>
  <si>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</si>
  <si>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</si>
  <si>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</si>
  <si>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</si>
  <si>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</si>
  <si>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</si>
  <si>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</si>
  <si>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</si>
  <si>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</si>
  <si>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</si>
  <si>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</si>
  <si>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</si>
  <si>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</si>
  <si>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</si>
  <si>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</si>
  <si>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</si>
  <si>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</si>
  <si>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</si>
  <si>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</si>
  <si>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</si>
  <si>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</si>
  <si>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</si>
  <si>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</si>
  <si>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</si>
  <si>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</si>
  <si>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</si>
  <si>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</si>
  <si>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</si>
  <si>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</si>
  <si>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</si>
  <si>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</si>
  <si>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</si>
  <si>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</si>
  <si>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</si>
  <si>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</si>
  <si>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</si>
  <si>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</si>
  <si>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</si>
  <si>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</si>
  <si>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</si>
  <si>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</si>
  <si>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</si>
  <si>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</si>
  <si>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</si>
  <si>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</si>
  <si>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</si>
  <si>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</si>
  <si>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</si>
  <si>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</si>
  <si>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</si>
  <si>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</si>
  <si>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</si>
  <si>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</si>
  <si>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</si>
  <si>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</si>
  <si>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</si>
  <si>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</si>
  <si>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</si>
  <si>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</si>
  <si>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</si>
  <si>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</si>
  <si>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</si>
  <si>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</si>
  <si>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</si>
  <si>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</si>
  <si>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</si>
  <si>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</si>
  <si>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</si>
  <si>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</si>
  <si>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</si>
  <si>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</si>
  <si>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</si>
  <si>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</si>
  <si>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</si>
  <si>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</si>
  <si>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</si>
  <si>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</si>
  <si>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</si>
  <si>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</si>
  <si>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</si>
  <si>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</si>
  <si>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</si>
  <si>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</si>
  <si>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</si>
  <si>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</si>
  <si>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</si>
  <si>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</si>
  <si>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</si>
  <si>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</si>
  <si>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</si>
  <si>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</si>
  <si>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</si>
  <si>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</si>
  <si>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</si>
  <si>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</si>
  <si>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</si>
  <si>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</si>
  <si>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</si>
  <si>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</si>
  <si>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</si>
  <si>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</si>
  <si>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</si>
  <si>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</si>
  <si>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</si>
  <si>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</si>
  <si>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</si>
  <si>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</si>
  <si>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</si>
  <si>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</si>
  <si>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</si>
  <si>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</si>
  <si>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</si>
  <si>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</si>
  <si>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</si>
  <si>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</si>
  <si>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</si>
  <si>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</si>
  <si>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</si>
  <si>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</si>
  <si>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</si>
  <si>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</si>
  <si>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</si>
  <si>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</si>
  <si>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</si>
  <si>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</si>
  <si>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</si>
  <si>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</si>
  <si>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</si>
  <si>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</si>
  <si>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</si>
  <si>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</si>
  <si>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</si>
  <si>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</si>
  <si>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</si>
  <si>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</si>
  <si>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</si>
  <si>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</si>
  <si>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</si>
  <si>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</si>
  <si>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</si>
  <si>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</si>
  <si>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</si>
  <si>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</si>
  <si>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</si>
  <si>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</si>
  <si>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</si>
  <si>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</si>
  <si>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</si>
  <si>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</si>
  <si>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</si>
  <si>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</si>
  <si>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</si>
  <si>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</si>
  <si>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</si>
  <si>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</si>
  <si>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</si>
  <si>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</si>
  <si>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</si>
  <si>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</si>
  <si>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</si>
  <si>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</si>
  <si>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</si>
  <si>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</si>
  <si>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</si>
  <si>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</si>
  <si>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</si>
  <si>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</si>
  <si>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</si>
  <si>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</si>
  <si>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</si>
  <si>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District #</t>
  </si>
  <si>
    <t>Annual</t>
  </si>
  <si>
    <t>Per Pupil</t>
  </si>
  <si>
    <t>Total Pupil Count</t>
  </si>
  <si>
    <t>Small Rural (45%)</t>
  </si>
  <si>
    <t>Large Rural (55%)</t>
  </si>
  <si>
    <t>Totals</t>
  </si>
  <si>
    <t>Grant Code:</t>
  </si>
  <si>
    <t>Source Code:</t>
  </si>
  <si>
    <t>8001</t>
  </si>
  <si>
    <t>DistNo</t>
  </si>
  <si>
    <t>GBL</t>
  </si>
  <si>
    <t>Payment</t>
  </si>
  <si>
    <t>Date</t>
  </si>
  <si>
    <t>Client</t>
  </si>
  <si>
    <t>Desc</t>
  </si>
  <si>
    <t>Batch</t>
  </si>
  <si>
    <t>Post</t>
  </si>
  <si>
    <t>Memo</t>
  </si>
  <si>
    <t>Month1</t>
  </si>
  <si>
    <t>Month2</t>
  </si>
  <si>
    <t>Aug-18</t>
  </si>
  <si>
    <t>School Code</t>
  </si>
  <si>
    <t>School Name</t>
  </si>
  <si>
    <t>Large Rural or Small Rural Per Pupil Revenue</t>
  </si>
  <si>
    <t>Additional Rural Funding Entitlement</t>
  </si>
  <si>
    <t>Salida Montessori</t>
  </si>
  <si>
    <t>0075</t>
  </si>
  <si>
    <t>5453</t>
  </si>
  <si>
    <t>Mountain Middle School</t>
  </si>
  <si>
    <t>5423</t>
  </si>
  <si>
    <t>Mountain Village Montessori</t>
  </si>
  <si>
    <t>District of Residence</t>
  </si>
  <si>
    <t>CSI Small Rural (Membership counts)</t>
  </si>
  <si>
    <t>CSI Large Rural (Membership counts)</t>
  </si>
  <si>
    <t>Type</t>
  </si>
  <si>
    <t xml:space="preserve"> CSI October Membership (grades K-12) </t>
  </si>
  <si>
    <t xml:space="preserve"> CSI October Membership (grades 1 - 8)</t>
  </si>
  <si>
    <t>NAME</t>
  </si>
  <si>
    <t>DIST</t>
  </si>
  <si>
    <t>ELIZABETH SCHOOL DISTRICT</t>
  </si>
  <si>
    <t>PUEBLO SCHOOL DISTRICT 60</t>
  </si>
  <si>
    <t>TOTAL ALLOCATIONS</t>
  </si>
  <si>
    <t>Ross Montessori</t>
  </si>
  <si>
    <t>Animas High School</t>
  </si>
  <si>
    <t xml:space="preserve"> </t>
  </si>
  <si>
    <t>8061</t>
  </si>
  <si>
    <t>7512</t>
  </si>
  <si>
    <t>5313</t>
  </si>
  <si>
    <t>Kwiyagat Community Academy</t>
  </si>
  <si>
    <t>FY 2023-24</t>
  </si>
  <si>
    <t>2022-23 Actual TOTAL Funded Pupil Count</t>
  </si>
  <si>
    <t>FY2022-23
K-12 Membership</t>
  </si>
  <si>
    <t>Colorado Department of Education 
Rural Schools Distributions per SB23-287</t>
  </si>
  <si>
    <t>Posted: 8/17/2023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</si>
</sst>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"/>
    <numFmt numFmtId="167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0" fontId="4" fillId="0" borderId="0"/>
    <xf numFmtId="40" fontId="4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40" fontId="4" fillId="0" borderId="0"/>
    <xf numFmtId="40" fontId="4" fillId="0" borderId="0"/>
    <xf numFmtId="40" fontId="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0" fillId="0" borderId="0"/>
    <xf numFmtId="44" fontId="10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3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1" xfId="0" applyNumberFormat="1" applyBorder="1"/>
    <xf numFmtId="16" fontId="0" fillId="0" borderId="0" xfId="0" applyNumberFormat="1"/>
    <xf numFmtId="0" fontId="1" fillId="0" borderId="0" xfId="0" applyFont="1"/>
    <xf numFmtId="43" fontId="1" fillId="0" borderId="0" xfId="0" applyNumberFormat="1" applyFont="1"/>
    <xf numFmtId="0" fontId="0" fillId="0" borderId="0" xfId="0" quotePrefix="1"/>
    <xf numFmtId="165" fontId="0" fillId="0" borderId="0" xfId="0" applyNumberFormat="1"/>
    <xf numFmtId="44" fontId="0" fillId="0" borderId="0" xfId="0" applyNumberFormat="1"/>
    <xf numFmtId="14" fontId="0" fillId="0" borderId="0" xfId="0" applyNumberFormat="1"/>
    <xf numFmtId="0" fontId="1" fillId="3" borderId="0" xfId="0" applyFont="1" applyFill="1"/>
    <xf numFmtId="166" fontId="0" fillId="0" borderId="0" xfId="0" applyNumberFormat="1"/>
    <xf numFmtId="40" fontId="2" fillId="2" borderId="0" xfId="0" applyNumberFormat="1" applyFont="1" applyFill="1" applyAlignment="1">
      <alignment wrapText="1"/>
    </xf>
    <xf numFmtId="40" fontId="3" fillId="2" borderId="0" xfId="0" applyNumberFormat="1" applyFont="1" applyFill="1"/>
    <xf numFmtId="40" fontId="2" fillId="2" borderId="0" xfId="1" applyFont="1" applyFill="1" applyAlignment="1">
      <alignment horizontal="center" wrapText="1"/>
    </xf>
    <xf numFmtId="0" fontId="5" fillId="0" borderId="0" xfId="0" applyFont="1"/>
    <xf numFmtId="40" fontId="6" fillId="0" borderId="0" xfId="1" applyFont="1"/>
    <xf numFmtId="167" fontId="6" fillId="0" borderId="0" xfId="1" applyNumberFormat="1" applyFont="1" applyAlignment="1">
      <alignment horizontal="right"/>
    </xf>
    <xf numFmtId="40" fontId="5" fillId="0" borderId="0" xfId="1" applyFont="1"/>
    <xf numFmtId="167" fontId="6" fillId="0" borderId="0" xfId="1" applyNumberFormat="1" applyFont="1"/>
    <xf numFmtId="0" fontId="1" fillId="0" borderId="0" xfId="0" applyFont="1" applyAlignment="1">
      <alignment horizontal="center" wrapText="1"/>
    </xf>
    <xf numFmtId="164" fontId="0" fillId="0" borderId="0" xfId="0" applyNumberFormat="1"/>
    <xf numFmtId="0" fontId="1" fillId="0" borderId="1" xfId="0" applyFont="1" applyBorder="1" applyAlignment="1">
      <alignment wrapText="1"/>
    </xf>
    <xf numFmtId="1" fontId="0" fillId="0" borderId="0" xfId="0" applyNumberFormat="1"/>
    <xf numFmtId="49" fontId="5" fillId="0" borderId="0" xfId="0" quotePrefix="1" applyNumberFormat="1" applyFont="1"/>
    <xf numFmtId="49" fontId="5" fillId="0" borderId="0" xfId="1" applyNumberFormat="1" applyFont="1"/>
    <xf numFmtId="49" fontId="2" fillId="2" borderId="0" xfId="0" applyNumberFormat="1" applyFont="1" applyFill="1" applyAlignment="1">
      <alignment wrapText="1"/>
    </xf>
    <xf numFmtId="49" fontId="0" fillId="0" borderId="0" xfId="0" applyNumberFormat="1"/>
    <xf numFmtId="1" fontId="0" fillId="4" borderId="0" xfId="0" applyNumberFormat="1" applyFill="1"/>
    <xf numFmtId="43" fontId="9" fillId="0" borderId="0" xfId="0" applyNumberFormat="1" applyFont="1"/>
    <xf numFmtId="49" fontId="5" fillId="0" borderId="0" xfId="1" quotePrefix="1" applyNumberFormat="1" applyFont="1"/>
    <xf numFmtId="44" fontId="0" fillId="0" borderId="0" xfId="25" applyFont="1"/>
    <xf numFmtId="0" fontId="8" fillId="0" borderId="0" xfId="0" applyFont="1"/>
    <xf numFmtId="0" fontId="7" fillId="0" borderId="0" xfId="3" applyFill="1" applyBorder="1"/>
    <xf numFmtId="0" fontId="0" fillId="0" borderId="0" xfId="0" applyAlignment="1">
      <alignment vertical="top"/>
    </xf>
    <xf numFmtId="16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6">
    <cellStyle name="Comma 2" xfId="4" xr:uid="{C984AE18-BA46-4803-AF58-FACA54454522}"/>
    <cellStyle name="Comma0" xfId="5" xr:uid="{5E1136C0-882C-40D0-B9E5-72F7D462CDA6}"/>
    <cellStyle name="Currency" xfId="25" builtinId="4"/>
    <cellStyle name="Currency 2" xfId="6" xr:uid="{B80D23AE-609E-4B4D-87FB-4FF16127C329}"/>
    <cellStyle name="Hyperlink" xfId="3" builtinId="8"/>
    <cellStyle name="Normal" xfId="0" builtinId="0"/>
    <cellStyle name="Normal 2" xfId="1" xr:uid="{00000000-0005-0000-0000-000001000000}"/>
    <cellStyle name="Normal 2 2" xfId="7" xr:uid="{04FE3C54-6474-4E4B-B7EA-3A98449BAABF}"/>
    <cellStyle name="Normal 2 2 2" xfId="23" xr:uid="{18B8D3A9-BDDE-4CE6-B83E-F693D869768E}"/>
    <cellStyle name="Normal 3" xfId="8" xr:uid="{BB22F7C6-1F9F-4BCA-803A-0467CB9446D9}"/>
    <cellStyle name="Normal 3 2" xfId="9" xr:uid="{85CC9ABC-F338-48EC-BFBC-20736CDECD52}"/>
    <cellStyle name="Normal 3 3" xfId="10" xr:uid="{CF5B832C-CE4D-4BFF-9AFC-AB0E5CA5688D}"/>
    <cellStyle name="Normal 3 4" xfId="24" xr:uid="{5AFCCD6C-39EA-4D4F-9E22-AEF81B226666}"/>
    <cellStyle name="Normal 4" xfId="11" xr:uid="{153943CB-2281-4341-B3DF-27314E26839B}"/>
    <cellStyle name="Normal 5" xfId="2" xr:uid="{00000000-0005-0000-0000-000002000000}"/>
    <cellStyle name="Normal 5 2" xfId="12" xr:uid="{4CAF1FB3-AC53-471D-8828-A6D0E0898DAC}"/>
    <cellStyle name="Normal 5 3" xfId="13" xr:uid="{190355D6-4371-4DE2-98F0-420D26A410BE}"/>
    <cellStyle name="Normal 6" xfId="14" xr:uid="{90B15BF2-899B-4EA5-ABAF-95681EFF0950}"/>
    <cellStyle name="Percent 2" xfId="15" xr:uid="{097E2FCD-79CF-4B9F-B6C4-A522D0762EFB}"/>
    <cellStyle name="Percent 2 2" xfId="16" xr:uid="{1BB5088F-897D-4FE4-BA4D-434245C3CBBB}"/>
    <cellStyle name="Percent 2 3" xfId="17" xr:uid="{6D5A2D11-2EE9-459C-B661-F3D2DEE613BD}"/>
    <cellStyle name="Percent 3" xfId="18" xr:uid="{14E080F5-24EC-429C-9459-2413735385F3}"/>
    <cellStyle name="Percent 3 2" xfId="19" xr:uid="{1619B85C-B352-4387-9565-2FB1CC8AEAC0}"/>
    <cellStyle name="Percent 3 3" xfId="20" xr:uid="{C2F69506-BE45-4851-AFD3-32CF4477776B}"/>
    <cellStyle name="Percent 4" xfId="21" xr:uid="{50A34755-EEBA-465B-8514-631061E44764}"/>
    <cellStyle name="Percent 5" xfId="22" xr:uid="{0870C66E-8B21-4999-A437-ABF17FF6D0A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abSelected="1" workbookViewId="0">
      <selection activeCell="C187" sqref="C187"/>
    </sheetView>
  </sheetViews>
  <sheetFormatPr defaultColWidth="9.140625" defaultRowHeight="15" x14ac:dyDescent="0.25"/>
  <cols>
    <col min="1" max="1" width="12.5703125" customWidth="1"/>
    <col min="2" max="2" width="35.28515625" bestFit="1" customWidth="1"/>
    <col min="3" max="3" width="20.42578125" customWidth="1"/>
    <col min="4" max="4" width="14.28515625" bestFit="1" customWidth="1"/>
    <col min="5" max="5" width="8" style="28" hidden="1" customWidth="1"/>
    <col min="6" max="6" width="11.5703125" bestFit="1" customWidth="1"/>
    <col min="7" max="7" width="16.42578125" bestFit="1" customWidth="1"/>
    <col min="8" max="8" width="16.28515625" bestFit="1" customWidth="1"/>
    <col min="9" max="9" width="14.28515625" bestFit="1" customWidth="1"/>
    <col min="11" max="11" width="15.28515625" bestFit="1" customWidth="1"/>
    <col min="12" max="12" width="14.28515625" bestFit="1" customWidth="1"/>
  </cols>
  <sheetData>
    <row r="1" spans="1:15" ht="33.75" customHeight="1" x14ac:dyDescent="0.25">
      <c r="A1" s="41" t="s">
        <v>410</v>
      </c>
      <c r="B1" s="42"/>
      <c r="C1" s="42"/>
      <c r="D1" s="42"/>
    </row>
    <row r="2" spans="1:15" x14ac:dyDescent="0.25">
      <c r="A2" s="42" t="s">
        <v>407</v>
      </c>
      <c r="B2" s="42"/>
      <c r="C2" s="42"/>
      <c r="D2" s="42"/>
    </row>
    <row r="3" spans="1:15" x14ac:dyDescent="0.25">
      <c r="A3" s="5"/>
      <c r="B3" s="5"/>
      <c r="C3" s="5"/>
      <c r="D3" s="5"/>
    </row>
    <row r="4" spans="1:15" x14ac:dyDescent="0.25">
      <c r="A4" s="6" t="s">
        <v>364</v>
      </c>
      <c r="B4" s="6">
        <v>3230</v>
      </c>
      <c r="C4" s="2"/>
      <c r="D4" s="2" t="s">
        <v>411</v>
      </c>
    </row>
    <row r="5" spans="1:15" x14ac:dyDescent="0.25">
      <c r="A5" s="6" t="s">
        <v>365</v>
      </c>
      <c r="B5" s="6">
        <v>3000</v>
      </c>
      <c r="C5" s="2"/>
      <c r="D5" s="2"/>
    </row>
    <row r="7" spans="1:15" ht="30" x14ac:dyDescent="0.25">
      <c r="A7" s="6" t="s">
        <v>357</v>
      </c>
      <c r="B7" s="5" t="s">
        <v>178</v>
      </c>
      <c r="C7" s="25" t="s">
        <v>408</v>
      </c>
      <c r="D7" s="5" t="s">
        <v>358</v>
      </c>
      <c r="E7" s="33" t="s">
        <v>392</v>
      </c>
      <c r="F7" s="8"/>
      <c r="G7" s="27" t="s">
        <v>399</v>
      </c>
      <c r="H7" s="3" t="s">
        <v>360</v>
      </c>
      <c r="I7" s="4">
        <v>30000000</v>
      </c>
      <c r="J7" s="3" t="s">
        <v>359</v>
      </c>
    </row>
    <row r="8" spans="1:15" x14ac:dyDescent="0.25">
      <c r="A8" t="s">
        <v>179</v>
      </c>
      <c r="B8" t="s">
        <v>0</v>
      </c>
      <c r="C8" s="26">
        <v>6796</v>
      </c>
      <c r="D8" s="1">
        <f>ROUND(IF(E8=0,0,IF(E8=2,C8*$J$9,C8*$J$8)),2)</f>
        <v>0</v>
      </c>
      <c r="G8" s="3" t="s">
        <v>361</v>
      </c>
      <c r="H8" s="7">
        <f>SUMIF(E8:E188,1,C8:C188)</f>
        <v>34666.400000000009</v>
      </c>
      <c r="I8" s="4">
        <f>ROUND(I7*0.45,2)</f>
        <v>13500000</v>
      </c>
      <c r="J8" s="4">
        <f>ROUND(I8/H8,2)+0.00088</f>
        <v>389.43088</v>
      </c>
      <c r="K8" s="36"/>
      <c r="L8" s="34"/>
    </row>
    <row r="9" spans="1:15" x14ac:dyDescent="0.25">
      <c r="A9" t="s">
        <v>180</v>
      </c>
      <c r="B9" t="s">
        <v>1</v>
      </c>
      <c r="C9" s="26">
        <v>36272.800000000003</v>
      </c>
      <c r="D9" s="1">
        <f t="shared" ref="D9:D72" si="0">ROUND(IF(E9=0,0,IF(E9=2,C9*$J$9,C9*$J$8)),2)</f>
        <v>0</v>
      </c>
      <c r="G9" s="3" t="s">
        <v>362</v>
      </c>
      <c r="H9" s="7">
        <f>SUMIF(E8:E188,2,C8:C188)</f>
        <v>98347.420000000013</v>
      </c>
      <c r="I9" s="4">
        <f>ROUND(I7*0.55,2)</f>
        <v>16500000</v>
      </c>
      <c r="J9" s="4">
        <f>ROUND(I9/H9,2)+0.00088</f>
        <v>167.77088000000001</v>
      </c>
      <c r="K9" s="36"/>
      <c r="L9" s="34"/>
    </row>
    <row r="10" spans="1:15" x14ac:dyDescent="0.25">
      <c r="A10" t="s">
        <v>181</v>
      </c>
      <c r="B10" t="s">
        <v>2</v>
      </c>
      <c r="C10" s="26">
        <v>6046.8</v>
      </c>
      <c r="D10" s="1">
        <f t="shared" si="0"/>
        <v>0</v>
      </c>
      <c r="H10" s="12"/>
    </row>
    <row r="11" spans="1:15" x14ac:dyDescent="0.25">
      <c r="A11" t="s">
        <v>182</v>
      </c>
      <c r="B11" t="s">
        <v>3</v>
      </c>
      <c r="C11" s="26">
        <v>22202</v>
      </c>
      <c r="D11" s="1">
        <f t="shared" si="0"/>
        <v>0</v>
      </c>
      <c r="G11" s="37"/>
      <c r="J11" s="1"/>
      <c r="M11" s="38"/>
    </row>
    <row r="12" spans="1:15" ht="15" customHeight="1" x14ac:dyDescent="0.25">
      <c r="A12" t="s">
        <v>183</v>
      </c>
      <c r="B12" t="s">
        <v>4</v>
      </c>
      <c r="C12" s="26">
        <v>1246.5</v>
      </c>
      <c r="D12" s="1">
        <f t="shared" si="0"/>
        <v>209126.39999999999</v>
      </c>
      <c r="E12" s="28">
        <v>2</v>
      </c>
      <c r="G12" s="39"/>
      <c r="H12" s="39"/>
      <c r="I12" s="39"/>
      <c r="J12" s="39"/>
      <c r="K12" s="39"/>
      <c r="L12" s="39"/>
      <c r="M12" s="39"/>
      <c r="N12" s="39"/>
      <c r="O12" s="39"/>
    </row>
    <row r="13" spans="1:15" x14ac:dyDescent="0.25">
      <c r="A13" t="s">
        <v>184</v>
      </c>
      <c r="B13" t="s">
        <v>5</v>
      </c>
      <c r="C13" s="26">
        <v>1144.5</v>
      </c>
      <c r="D13" s="1">
        <f t="shared" si="0"/>
        <v>192013.77</v>
      </c>
      <c r="E13" s="28">
        <v>2</v>
      </c>
      <c r="G13" s="39"/>
      <c r="H13" s="39"/>
      <c r="I13" s="39"/>
      <c r="J13" s="39"/>
      <c r="K13" s="39"/>
      <c r="L13" s="39"/>
      <c r="M13" s="39"/>
      <c r="N13" s="39"/>
      <c r="O13" s="39"/>
    </row>
    <row r="14" spans="1:15" x14ac:dyDescent="0.25">
      <c r="A14" t="s">
        <v>185</v>
      </c>
      <c r="B14" t="s">
        <v>6</v>
      </c>
      <c r="C14" s="26">
        <v>8419.7999999999993</v>
      </c>
      <c r="D14" s="1">
        <f t="shared" si="0"/>
        <v>0</v>
      </c>
      <c r="G14" s="39"/>
      <c r="H14" s="39"/>
      <c r="I14" s="39"/>
      <c r="J14" s="39"/>
      <c r="K14" s="39"/>
      <c r="L14" s="39"/>
      <c r="M14" s="39"/>
      <c r="N14" s="39"/>
      <c r="O14" s="39"/>
    </row>
    <row r="15" spans="1:15" x14ac:dyDescent="0.25">
      <c r="A15" t="s">
        <v>186</v>
      </c>
      <c r="B15" t="s">
        <v>7</v>
      </c>
      <c r="C15" s="26">
        <v>2311.1999999999998</v>
      </c>
      <c r="D15" s="1">
        <f t="shared" si="0"/>
        <v>387752.06</v>
      </c>
      <c r="E15" s="28">
        <v>2</v>
      </c>
      <c r="G15" s="39"/>
      <c r="H15" s="39"/>
      <c r="I15" s="39"/>
      <c r="J15" s="39"/>
      <c r="K15" s="39"/>
      <c r="L15" s="39"/>
      <c r="M15" s="39"/>
      <c r="N15" s="39"/>
      <c r="O15" s="39"/>
    </row>
    <row r="16" spans="1:15" x14ac:dyDescent="0.25">
      <c r="A16" t="s">
        <v>187</v>
      </c>
      <c r="B16" t="s">
        <v>8</v>
      </c>
      <c r="C16" s="26">
        <v>257.7</v>
      </c>
      <c r="D16" s="1">
        <f t="shared" si="0"/>
        <v>100356.34</v>
      </c>
      <c r="E16" s="28">
        <v>1</v>
      </c>
      <c r="G16" s="39"/>
      <c r="H16" s="39"/>
      <c r="I16" s="39"/>
      <c r="J16" s="39"/>
      <c r="K16" s="39"/>
      <c r="L16" s="39"/>
      <c r="M16" s="39"/>
      <c r="N16" s="39"/>
      <c r="O16" s="39"/>
    </row>
    <row r="17" spans="1:15" x14ac:dyDescent="0.25">
      <c r="A17" t="s">
        <v>188</v>
      </c>
      <c r="B17" t="s">
        <v>9</v>
      </c>
      <c r="C17" s="26">
        <v>2388.4</v>
      </c>
      <c r="D17" s="1">
        <f t="shared" si="0"/>
        <v>0</v>
      </c>
      <c r="G17" s="39"/>
      <c r="H17" s="39"/>
      <c r="I17" s="39"/>
      <c r="J17" s="39"/>
      <c r="K17" s="39"/>
      <c r="L17" s="39"/>
      <c r="M17" s="39"/>
      <c r="N17" s="39"/>
      <c r="O17" s="39"/>
    </row>
    <row r="18" spans="1:15" x14ac:dyDescent="0.25">
      <c r="A18" t="s">
        <v>189</v>
      </c>
      <c r="B18" t="s">
        <v>10</v>
      </c>
      <c r="C18" s="26">
        <v>1182.2</v>
      </c>
      <c r="D18" s="1">
        <f t="shared" si="0"/>
        <v>0</v>
      </c>
      <c r="G18" s="39"/>
      <c r="H18" s="39"/>
      <c r="I18" s="39"/>
      <c r="J18" s="39"/>
      <c r="K18" s="39"/>
      <c r="L18" s="39"/>
      <c r="M18" s="39"/>
      <c r="N18" s="39"/>
      <c r="O18" s="39"/>
    </row>
    <row r="19" spans="1:15" x14ac:dyDescent="0.25">
      <c r="A19" t="s">
        <v>190</v>
      </c>
      <c r="B19" t="s">
        <v>11</v>
      </c>
      <c r="C19" s="26">
        <v>53042</v>
      </c>
      <c r="D19" s="1">
        <f t="shared" si="0"/>
        <v>0</v>
      </c>
      <c r="G19" s="39"/>
      <c r="H19" s="39"/>
      <c r="I19" s="39"/>
      <c r="J19" s="39"/>
      <c r="K19" s="39"/>
      <c r="L19" s="39"/>
      <c r="M19" s="39"/>
      <c r="N19" s="39"/>
      <c r="O19" s="39"/>
    </row>
    <row r="20" spans="1:15" x14ac:dyDescent="0.25">
      <c r="A20" t="s">
        <v>191</v>
      </c>
      <c r="B20" t="s">
        <v>12</v>
      </c>
      <c r="C20" s="26">
        <v>13947.5</v>
      </c>
      <c r="D20" s="1">
        <f t="shared" si="0"/>
        <v>0</v>
      </c>
      <c r="G20" s="39"/>
      <c r="H20" s="39"/>
      <c r="I20" s="39"/>
      <c r="J20" s="39"/>
      <c r="K20" s="39"/>
      <c r="L20" s="39"/>
      <c r="M20" s="39"/>
      <c r="N20" s="39"/>
      <c r="O20" s="39"/>
    </row>
    <row r="21" spans="1:15" x14ac:dyDescent="0.25">
      <c r="A21" t="s">
        <v>192</v>
      </c>
      <c r="B21" t="s">
        <v>13</v>
      </c>
      <c r="C21" s="26">
        <v>306.5</v>
      </c>
      <c r="D21" s="1">
        <f t="shared" si="0"/>
        <v>119360.56</v>
      </c>
      <c r="E21" s="28">
        <v>1</v>
      </c>
      <c r="G21" s="39"/>
      <c r="H21" s="39"/>
      <c r="I21" s="39"/>
      <c r="J21" s="39"/>
      <c r="K21" s="39"/>
      <c r="L21" s="39"/>
      <c r="M21" s="39"/>
      <c r="N21" s="39"/>
      <c r="O21" s="39"/>
    </row>
    <row r="22" spans="1:15" x14ac:dyDescent="0.25">
      <c r="A22" t="s">
        <v>193</v>
      </c>
      <c r="B22" t="s">
        <v>14</v>
      </c>
      <c r="C22" s="26">
        <v>37725.1</v>
      </c>
      <c r="D22" s="1">
        <f t="shared" si="0"/>
        <v>0</v>
      </c>
      <c r="G22" s="39"/>
      <c r="H22" s="39"/>
      <c r="I22" s="39"/>
      <c r="J22" s="39"/>
      <c r="K22" s="39"/>
      <c r="L22" s="39"/>
      <c r="M22" s="39"/>
      <c r="N22" s="39"/>
      <c r="O22" s="39"/>
    </row>
    <row r="23" spans="1:15" x14ac:dyDescent="0.25">
      <c r="A23" t="s">
        <v>194</v>
      </c>
      <c r="B23" t="s">
        <v>15</v>
      </c>
      <c r="C23" s="26">
        <v>5356.3</v>
      </c>
      <c r="D23" s="1">
        <f t="shared" si="0"/>
        <v>898631.16</v>
      </c>
      <c r="E23" s="28">
        <v>2</v>
      </c>
      <c r="G23" s="39"/>
      <c r="H23" s="39"/>
      <c r="I23" s="39"/>
      <c r="J23" s="39"/>
      <c r="K23" s="39"/>
      <c r="L23" s="39"/>
      <c r="M23" s="39"/>
      <c r="N23" s="39"/>
      <c r="O23" s="39"/>
    </row>
    <row r="24" spans="1:15" x14ac:dyDescent="0.25">
      <c r="A24" t="s">
        <v>195</v>
      </c>
      <c r="B24" t="s">
        <v>16</v>
      </c>
      <c r="C24" s="26">
        <v>1693.5</v>
      </c>
      <c r="D24" s="1">
        <f t="shared" si="0"/>
        <v>284119.99</v>
      </c>
      <c r="E24" s="28">
        <v>2</v>
      </c>
      <c r="G24" s="39"/>
      <c r="H24" s="39"/>
      <c r="I24" s="39"/>
      <c r="J24" s="39"/>
      <c r="K24" s="39"/>
      <c r="L24" s="39"/>
      <c r="M24" s="39"/>
      <c r="N24" s="39"/>
      <c r="O24" s="39"/>
    </row>
    <row r="25" spans="1:15" x14ac:dyDescent="0.25">
      <c r="A25" t="s">
        <v>196</v>
      </c>
      <c r="B25" t="s">
        <v>17</v>
      </c>
      <c r="C25" s="26">
        <v>170</v>
      </c>
      <c r="D25" s="1">
        <f t="shared" si="0"/>
        <v>66203.25</v>
      </c>
      <c r="E25" s="28">
        <v>1</v>
      </c>
      <c r="G25" s="39"/>
      <c r="H25" s="39"/>
      <c r="I25" s="39"/>
      <c r="J25" s="39"/>
      <c r="K25" s="39"/>
      <c r="L25" s="39"/>
      <c r="M25" s="39"/>
      <c r="N25" s="39"/>
      <c r="O25" s="39"/>
    </row>
    <row r="26" spans="1:15" x14ac:dyDescent="0.25">
      <c r="A26" t="s">
        <v>197</v>
      </c>
      <c r="B26" t="s">
        <v>18</v>
      </c>
      <c r="C26" s="26">
        <v>56.4</v>
      </c>
      <c r="D26" s="1">
        <f t="shared" si="0"/>
        <v>21963.9</v>
      </c>
      <c r="E26" s="28">
        <v>1</v>
      </c>
      <c r="G26" s="39"/>
      <c r="H26" s="39"/>
      <c r="I26" s="39"/>
      <c r="J26" s="39"/>
      <c r="K26" s="39"/>
      <c r="L26" s="39"/>
      <c r="M26" s="39"/>
      <c r="N26" s="39"/>
      <c r="O26" s="39"/>
    </row>
    <row r="27" spans="1:15" x14ac:dyDescent="0.25">
      <c r="A27" t="s">
        <v>198</v>
      </c>
      <c r="B27" t="s">
        <v>19</v>
      </c>
      <c r="C27" s="26">
        <v>276.39999999999998</v>
      </c>
      <c r="D27" s="1">
        <f t="shared" si="0"/>
        <v>107638.7</v>
      </c>
      <c r="E27" s="28">
        <v>1</v>
      </c>
      <c r="G27" s="39"/>
      <c r="H27" s="39"/>
      <c r="I27" s="39"/>
      <c r="J27" s="39"/>
      <c r="K27" s="39"/>
      <c r="L27" s="39"/>
      <c r="M27" s="39"/>
      <c r="N27" s="39"/>
      <c r="O27" s="39"/>
    </row>
    <row r="28" spans="1:15" x14ac:dyDescent="0.25">
      <c r="A28" t="s">
        <v>199</v>
      </c>
      <c r="B28" t="s">
        <v>20</v>
      </c>
      <c r="C28" s="26">
        <v>139.19999999999999</v>
      </c>
      <c r="D28" s="1">
        <f t="shared" si="0"/>
        <v>54208.78</v>
      </c>
      <c r="E28" s="28">
        <v>1</v>
      </c>
      <c r="G28" s="39"/>
      <c r="H28" s="39"/>
      <c r="I28" s="39"/>
      <c r="J28" s="39"/>
      <c r="K28" s="39"/>
      <c r="L28" s="39"/>
      <c r="M28" s="39"/>
      <c r="N28" s="39"/>
      <c r="O28" s="39"/>
    </row>
    <row r="29" spans="1:15" x14ac:dyDescent="0.25">
      <c r="A29" t="s">
        <v>200</v>
      </c>
      <c r="B29" t="s">
        <v>21</v>
      </c>
      <c r="C29" s="26">
        <v>50</v>
      </c>
      <c r="D29" s="1">
        <f t="shared" si="0"/>
        <v>19471.54</v>
      </c>
      <c r="E29" s="28">
        <v>1</v>
      </c>
      <c r="G29" s="39"/>
      <c r="H29" s="39"/>
      <c r="I29" s="39"/>
      <c r="J29" s="39"/>
      <c r="K29" s="39"/>
      <c r="L29" s="39"/>
      <c r="M29" s="39"/>
      <c r="N29" s="39"/>
      <c r="O29" s="39"/>
    </row>
    <row r="30" spans="1:15" x14ac:dyDescent="0.25">
      <c r="A30" t="s">
        <v>201</v>
      </c>
      <c r="B30" t="s">
        <v>22</v>
      </c>
      <c r="C30" s="26">
        <v>811.5</v>
      </c>
      <c r="D30" s="1">
        <f t="shared" si="0"/>
        <v>316023.15999999997</v>
      </c>
      <c r="E30" s="28">
        <v>1</v>
      </c>
      <c r="G30" s="39"/>
      <c r="H30" s="39"/>
      <c r="I30" s="39"/>
      <c r="J30" s="39"/>
      <c r="K30" s="39"/>
      <c r="L30" s="39"/>
      <c r="M30" s="39"/>
      <c r="N30" s="39"/>
      <c r="O30" s="39"/>
    </row>
    <row r="31" spans="1:15" x14ac:dyDescent="0.25">
      <c r="A31" t="s">
        <v>202</v>
      </c>
      <c r="B31" t="s">
        <v>23</v>
      </c>
      <c r="C31" s="26">
        <v>241</v>
      </c>
      <c r="D31" s="1">
        <f t="shared" si="0"/>
        <v>93852.84</v>
      </c>
      <c r="E31" s="28">
        <v>1</v>
      </c>
      <c r="G31" s="39"/>
      <c r="H31" s="39"/>
      <c r="I31" s="39"/>
      <c r="J31" s="39"/>
      <c r="K31" s="39"/>
      <c r="L31" s="39"/>
      <c r="M31" s="39"/>
      <c r="N31" s="39"/>
      <c r="O31" s="39"/>
    </row>
    <row r="32" spans="1:15" x14ac:dyDescent="0.25">
      <c r="A32" t="s">
        <v>203</v>
      </c>
      <c r="B32" t="s">
        <v>24</v>
      </c>
      <c r="C32" s="26">
        <v>31269.200000000001</v>
      </c>
      <c r="D32" s="1">
        <f t="shared" si="0"/>
        <v>0</v>
      </c>
      <c r="G32" s="39"/>
      <c r="H32" s="39"/>
      <c r="I32" s="39"/>
      <c r="J32" s="39"/>
      <c r="K32" s="39"/>
      <c r="L32" s="39"/>
      <c r="M32" s="39"/>
      <c r="N32" s="39"/>
      <c r="O32" s="39"/>
    </row>
    <row r="33" spans="1:15" x14ac:dyDescent="0.25">
      <c r="A33" t="s">
        <v>204</v>
      </c>
      <c r="B33" t="s">
        <v>25</v>
      </c>
      <c r="C33" s="26">
        <v>28765.599999999999</v>
      </c>
      <c r="D33" s="1">
        <f t="shared" si="0"/>
        <v>0</v>
      </c>
      <c r="G33" s="39"/>
      <c r="H33" s="39"/>
      <c r="I33" s="39"/>
      <c r="J33" s="39"/>
      <c r="K33" s="39"/>
      <c r="L33" s="39"/>
      <c r="M33" s="39"/>
      <c r="N33" s="39"/>
      <c r="O33" s="39"/>
    </row>
    <row r="34" spans="1:15" x14ac:dyDescent="0.25">
      <c r="A34" t="s">
        <v>205</v>
      </c>
      <c r="B34" t="s">
        <v>26</v>
      </c>
      <c r="C34" s="26">
        <v>1004</v>
      </c>
      <c r="D34" s="1">
        <f t="shared" si="0"/>
        <v>168441.96</v>
      </c>
      <c r="E34" s="28">
        <v>2</v>
      </c>
      <c r="G34" s="39"/>
      <c r="H34" s="39"/>
      <c r="I34" s="39"/>
      <c r="J34" s="39"/>
      <c r="K34" s="39"/>
      <c r="L34" s="39"/>
      <c r="M34" s="39"/>
      <c r="N34" s="39"/>
      <c r="O34" s="39"/>
    </row>
    <row r="35" spans="1:15" x14ac:dyDescent="0.25">
      <c r="A35" t="s">
        <v>206</v>
      </c>
      <c r="B35" t="s">
        <v>27</v>
      </c>
      <c r="C35" s="26">
        <v>1302</v>
      </c>
      <c r="D35" s="1">
        <f t="shared" si="0"/>
        <v>218437.69</v>
      </c>
      <c r="E35" s="28">
        <v>2</v>
      </c>
      <c r="G35" s="39"/>
      <c r="H35" s="39"/>
      <c r="I35" s="39"/>
      <c r="J35" s="39"/>
      <c r="K35" s="39"/>
      <c r="L35" s="39"/>
      <c r="M35" s="39"/>
      <c r="N35" s="39"/>
      <c r="O35" s="39"/>
    </row>
    <row r="36" spans="1:15" x14ac:dyDescent="0.25">
      <c r="A36" t="s">
        <v>207</v>
      </c>
      <c r="B36" t="s">
        <v>28</v>
      </c>
      <c r="C36" s="26">
        <v>100.4</v>
      </c>
      <c r="D36" s="1">
        <f t="shared" si="0"/>
        <v>39098.86</v>
      </c>
      <c r="E36" s="28">
        <v>1</v>
      </c>
      <c r="G36" s="39"/>
      <c r="H36" s="39"/>
      <c r="I36" s="39"/>
      <c r="J36" s="39"/>
      <c r="K36" s="39"/>
      <c r="L36" s="39"/>
      <c r="M36" s="39"/>
      <c r="N36" s="39"/>
      <c r="O36" s="39"/>
    </row>
    <row r="37" spans="1:15" x14ac:dyDescent="0.25">
      <c r="A37" t="s">
        <v>208</v>
      </c>
      <c r="B37" t="s">
        <v>29</v>
      </c>
      <c r="C37" s="26">
        <v>174.8</v>
      </c>
      <c r="D37" s="1">
        <f t="shared" si="0"/>
        <v>68072.52</v>
      </c>
      <c r="E37" s="28">
        <v>1</v>
      </c>
      <c r="G37" s="39"/>
      <c r="H37" s="39"/>
      <c r="I37" s="39"/>
      <c r="J37" s="39"/>
      <c r="K37" s="39"/>
      <c r="L37" s="39"/>
      <c r="M37" s="39"/>
      <c r="N37" s="39"/>
      <c r="O37" s="39"/>
    </row>
    <row r="38" spans="1:15" x14ac:dyDescent="0.25">
      <c r="A38" t="s">
        <v>209</v>
      </c>
      <c r="B38" t="s">
        <v>30</v>
      </c>
      <c r="C38" s="26">
        <v>660.1</v>
      </c>
      <c r="D38" s="1">
        <f t="shared" si="0"/>
        <v>257063.32</v>
      </c>
      <c r="E38" s="28">
        <v>1</v>
      </c>
      <c r="G38" s="39"/>
      <c r="H38" s="39"/>
      <c r="I38" s="39"/>
      <c r="J38" s="39"/>
      <c r="K38" s="39"/>
      <c r="L38" s="39"/>
      <c r="M38" s="39"/>
      <c r="N38" s="39"/>
      <c r="O38" s="39"/>
    </row>
    <row r="39" spans="1:15" x14ac:dyDescent="0.25">
      <c r="A39" t="s">
        <v>210</v>
      </c>
      <c r="B39" t="s">
        <v>31</v>
      </c>
      <c r="C39" s="26">
        <v>1052.0999999999999</v>
      </c>
      <c r="D39" s="1">
        <f t="shared" si="0"/>
        <v>176511.74</v>
      </c>
      <c r="E39" s="28">
        <v>2</v>
      </c>
      <c r="G39" s="39"/>
      <c r="H39" s="39"/>
      <c r="I39" s="39"/>
      <c r="J39" s="39"/>
      <c r="K39" s="39"/>
      <c r="L39" s="39"/>
      <c r="M39" s="39"/>
      <c r="N39" s="39"/>
      <c r="O39" s="39"/>
    </row>
    <row r="40" spans="1:15" x14ac:dyDescent="0.25">
      <c r="A40" t="s">
        <v>211</v>
      </c>
      <c r="B40" t="s">
        <v>32</v>
      </c>
      <c r="C40" s="26">
        <v>372.5</v>
      </c>
      <c r="D40" s="1">
        <f t="shared" si="0"/>
        <v>145063</v>
      </c>
      <c r="E40" s="28">
        <v>1</v>
      </c>
      <c r="G40" s="39"/>
      <c r="H40" s="39"/>
      <c r="I40" s="39"/>
      <c r="J40" s="39"/>
      <c r="K40" s="39"/>
      <c r="L40" s="39"/>
      <c r="M40" s="39"/>
      <c r="N40" s="39"/>
      <c r="O40" s="39"/>
    </row>
    <row r="41" spans="1:15" x14ac:dyDescent="0.25">
      <c r="A41" t="s">
        <v>212</v>
      </c>
      <c r="B41" t="s">
        <v>33</v>
      </c>
      <c r="C41" s="26">
        <v>165</v>
      </c>
      <c r="D41" s="1">
        <f t="shared" si="0"/>
        <v>64256.1</v>
      </c>
      <c r="E41" s="28">
        <v>1</v>
      </c>
      <c r="G41" s="39"/>
      <c r="H41" s="39"/>
      <c r="I41" s="39"/>
      <c r="J41" s="39"/>
      <c r="K41" s="39"/>
      <c r="L41" s="39"/>
      <c r="M41" s="39"/>
      <c r="N41" s="39"/>
      <c r="O41" s="39"/>
    </row>
    <row r="42" spans="1:15" x14ac:dyDescent="0.25">
      <c r="A42" t="s">
        <v>213</v>
      </c>
      <c r="B42" t="s">
        <v>34</v>
      </c>
      <c r="C42" s="26">
        <v>208.5</v>
      </c>
      <c r="D42" s="1">
        <f t="shared" si="0"/>
        <v>81196.34</v>
      </c>
      <c r="E42" s="28">
        <v>1</v>
      </c>
      <c r="G42" s="39"/>
      <c r="H42" s="39"/>
      <c r="I42" s="39"/>
      <c r="J42" s="39"/>
      <c r="K42" s="39"/>
      <c r="L42" s="39"/>
      <c r="M42" s="39"/>
      <c r="N42" s="39"/>
      <c r="O42" s="39"/>
    </row>
    <row r="43" spans="1:15" x14ac:dyDescent="0.25">
      <c r="A43" t="s">
        <v>214</v>
      </c>
      <c r="B43" t="s">
        <v>35</v>
      </c>
      <c r="C43" s="26">
        <v>287.5</v>
      </c>
      <c r="D43" s="1">
        <f t="shared" si="0"/>
        <v>111961.38</v>
      </c>
      <c r="E43" s="28">
        <v>1</v>
      </c>
      <c r="G43" s="39"/>
      <c r="H43" s="39"/>
      <c r="I43" s="39"/>
      <c r="J43" s="39"/>
      <c r="K43" s="39"/>
      <c r="L43" s="39"/>
      <c r="M43" s="39"/>
      <c r="N43" s="39"/>
      <c r="O43" s="39"/>
    </row>
    <row r="44" spans="1:15" x14ac:dyDescent="0.25">
      <c r="A44" t="s">
        <v>215</v>
      </c>
      <c r="B44" t="s">
        <v>36</v>
      </c>
      <c r="C44" s="26">
        <v>425.5</v>
      </c>
      <c r="D44" s="1">
        <f t="shared" si="0"/>
        <v>165702.84</v>
      </c>
      <c r="E44" s="28">
        <v>1</v>
      </c>
      <c r="G44" s="39"/>
      <c r="H44" s="39"/>
      <c r="I44" s="39"/>
      <c r="J44" s="39"/>
      <c r="K44" s="39"/>
      <c r="L44" s="39"/>
      <c r="M44" s="39"/>
      <c r="N44" s="39"/>
      <c r="O44" s="39"/>
    </row>
    <row r="45" spans="1:15" x14ac:dyDescent="0.25">
      <c r="A45" t="s">
        <v>216</v>
      </c>
      <c r="B45" t="s">
        <v>37</v>
      </c>
      <c r="C45" s="26">
        <v>348.1</v>
      </c>
      <c r="D45" s="1">
        <f t="shared" si="0"/>
        <v>135560.89000000001</v>
      </c>
      <c r="E45" s="28">
        <v>1</v>
      </c>
      <c r="G45" s="39"/>
      <c r="H45" s="39"/>
      <c r="I45" s="39"/>
      <c r="J45" s="39"/>
      <c r="K45" s="39"/>
      <c r="L45" s="39"/>
      <c r="M45" s="39"/>
      <c r="N45" s="39"/>
      <c r="O45" s="39"/>
    </row>
    <row r="46" spans="1:15" x14ac:dyDescent="0.25">
      <c r="A46" t="s">
        <v>217</v>
      </c>
      <c r="B46" t="s">
        <v>38</v>
      </c>
      <c r="C46" s="26">
        <v>4715.5</v>
      </c>
      <c r="D46" s="1">
        <f t="shared" si="0"/>
        <v>791123.58</v>
      </c>
      <c r="E46" s="28">
        <v>2</v>
      </c>
      <c r="G46" s="39"/>
      <c r="H46" s="39"/>
      <c r="I46" s="39"/>
      <c r="J46" s="39"/>
      <c r="K46" s="39"/>
      <c r="L46" s="39"/>
      <c r="M46" s="39"/>
      <c r="N46" s="39"/>
      <c r="O46" s="39"/>
    </row>
    <row r="47" spans="1:15" x14ac:dyDescent="0.25">
      <c r="A47" t="s">
        <v>218</v>
      </c>
      <c r="B47" t="s">
        <v>39</v>
      </c>
      <c r="C47" s="26">
        <v>89182</v>
      </c>
      <c r="D47" s="1">
        <f t="shared" si="0"/>
        <v>0</v>
      </c>
      <c r="G47" s="39"/>
      <c r="H47" s="39"/>
      <c r="I47" s="39"/>
      <c r="J47" s="39"/>
      <c r="K47" s="39"/>
      <c r="L47" s="39"/>
      <c r="M47" s="39"/>
      <c r="N47" s="39"/>
      <c r="O47" s="39"/>
    </row>
    <row r="48" spans="1:15" x14ac:dyDescent="0.25">
      <c r="A48" t="s">
        <v>219</v>
      </c>
      <c r="B48" t="s">
        <v>40</v>
      </c>
      <c r="C48" s="26">
        <v>252</v>
      </c>
      <c r="D48" s="1">
        <f t="shared" si="0"/>
        <v>98136.58</v>
      </c>
      <c r="E48" s="28">
        <v>1</v>
      </c>
      <c r="G48" s="39"/>
      <c r="H48" s="39"/>
      <c r="I48" s="39"/>
      <c r="J48" s="39"/>
      <c r="K48" s="39"/>
      <c r="L48" s="39"/>
      <c r="M48" s="39"/>
      <c r="N48" s="39"/>
      <c r="O48" s="39"/>
    </row>
    <row r="49" spans="1:15" x14ac:dyDescent="0.25">
      <c r="A49" t="s">
        <v>220</v>
      </c>
      <c r="B49" t="s">
        <v>41</v>
      </c>
      <c r="C49" s="26">
        <v>63157.880000000005</v>
      </c>
      <c r="D49" s="1">
        <f t="shared" si="0"/>
        <v>0</v>
      </c>
      <c r="G49" s="39"/>
      <c r="H49" s="39"/>
      <c r="I49" s="39"/>
      <c r="J49" s="39"/>
      <c r="K49" s="39"/>
      <c r="L49" s="39"/>
      <c r="M49" s="39"/>
      <c r="N49" s="39"/>
      <c r="O49" s="39"/>
    </row>
    <row r="50" spans="1:15" x14ac:dyDescent="0.25">
      <c r="A50" t="s">
        <v>221</v>
      </c>
      <c r="B50" t="s">
        <v>42</v>
      </c>
      <c r="C50" s="26">
        <v>6574.8</v>
      </c>
      <c r="D50" s="1">
        <f t="shared" si="0"/>
        <v>0</v>
      </c>
      <c r="G50" s="39"/>
      <c r="H50" s="39"/>
      <c r="I50" s="39"/>
      <c r="J50" s="39"/>
      <c r="K50" s="39"/>
      <c r="L50" s="39"/>
      <c r="M50" s="39"/>
      <c r="N50" s="39"/>
      <c r="O50" s="39"/>
    </row>
    <row r="51" spans="1:15" x14ac:dyDescent="0.25">
      <c r="A51" t="s">
        <v>222</v>
      </c>
      <c r="B51" t="s">
        <v>397</v>
      </c>
      <c r="C51" s="26">
        <v>2310.6999999999998</v>
      </c>
      <c r="D51" s="1">
        <f t="shared" si="0"/>
        <v>387668.17</v>
      </c>
      <c r="E51" s="28">
        <v>2</v>
      </c>
      <c r="G51" s="39"/>
      <c r="H51" s="39"/>
      <c r="I51" s="39"/>
      <c r="J51" s="39"/>
      <c r="K51" s="39"/>
      <c r="L51" s="39"/>
      <c r="M51" s="39"/>
      <c r="N51" s="39"/>
      <c r="O51" s="39"/>
    </row>
    <row r="52" spans="1:15" x14ac:dyDescent="0.25">
      <c r="A52" t="s">
        <v>223</v>
      </c>
      <c r="B52" t="s">
        <v>44</v>
      </c>
      <c r="C52" s="26">
        <v>284.5</v>
      </c>
      <c r="D52" s="1">
        <f t="shared" si="0"/>
        <v>110793.09</v>
      </c>
      <c r="E52" s="28">
        <v>1</v>
      </c>
      <c r="G52" s="39"/>
      <c r="H52" s="39"/>
      <c r="I52" s="39"/>
      <c r="J52" s="39"/>
      <c r="K52" s="39"/>
      <c r="L52" s="39"/>
      <c r="M52" s="39"/>
      <c r="N52" s="39"/>
      <c r="O52" s="39"/>
    </row>
    <row r="53" spans="1:15" x14ac:dyDescent="0.25">
      <c r="A53" t="s">
        <v>224</v>
      </c>
      <c r="B53" t="s">
        <v>45</v>
      </c>
      <c r="C53" s="26">
        <v>337.5</v>
      </c>
      <c r="D53" s="1">
        <f t="shared" si="0"/>
        <v>131432.92000000001</v>
      </c>
      <c r="E53" s="28">
        <v>1</v>
      </c>
      <c r="G53" s="39"/>
      <c r="H53" s="39"/>
      <c r="I53" s="39"/>
      <c r="J53" s="39"/>
      <c r="K53" s="39"/>
      <c r="L53" s="39"/>
      <c r="M53" s="39"/>
      <c r="N53" s="39"/>
      <c r="O53" s="39"/>
    </row>
    <row r="54" spans="1:15" x14ac:dyDescent="0.25">
      <c r="A54" t="s">
        <v>225</v>
      </c>
      <c r="B54" t="s">
        <v>46</v>
      </c>
      <c r="C54" s="26">
        <v>256.3</v>
      </c>
      <c r="D54" s="1">
        <f t="shared" si="0"/>
        <v>99811.13</v>
      </c>
      <c r="E54" s="28">
        <v>1</v>
      </c>
      <c r="G54" s="39"/>
      <c r="H54" s="39"/>
      <c r="I54" s="39"/>
      <c r="J54" s="39"/>
      <c r="K54" s="39"/>
      <c r="L54" s="39"/>
      <c r="M54" s="39"/>
      <c r="N54" s="39"/>
      <c r="O54" s="39"/>
    </row>
    <row r="55" spans="1:15" x14ac:dyDescent="0.25">
      <c r="A55" t="s">
        <v>226</v>
      </c>
      <c r="B55" t="s">
        <v>47</v>
      </c>
      <c r="C55" s="26">
        <v>72.5</v>
      </c>
      <c r="D55" s="1">
        <f t="shared" si="0"/>
        <v>28233.74</v>
      </c>
      <c r="E55" s="28">
        <v>1</v>
      </c>
      <c r="G55" s="39"/>
      <c r="H55" s="39"/>
      <c r="I55" s="39"/>
      <c r="J55" s="39"/>
      <c r="K55" s="39"/>
      <c r="L55" s="39"/>
      <c r="M55" s="39"/>
      <c r="N55" s="39"/>
      <c r="O55" s="39"/>
    </row>
    <row r="56" spans="1:15" x14ac:dyDescent="0.25">
      <c r="A56" t="s">
        <v>227</v>
      </c>
      <c r="B56" t="s">
        <v>48</v>
      </c>
      <c r="C56" s="26">
        <v>437.5</v>
      </c>
      <c r="D56" s="1">
        <f t="shared" si="0"/>
        <v>170376.01</v>
      </c>
      <c r="E56" s="28">
        <v>1</v>
      </c>
      <c r="G56" s="39"/>
      <c r="H56" s="39"/>
      <c r="I56" s="39"/>
      <c r="J56" s="39"/>
      <c r="K56" s="39"/>
      <c r="L56" s="39"/>
      <c r="M56" s="39"/>
      <c r="N56" s="39"/>
      <c r="O56" s="39"/>
    </row>
    <row r="57" spans="1:15" x14ac:dyDescent="0.25">
      <c r="A57" t="s">
        <v>228</v>
      </c>
      <c r="B57" t="s">
        <v>49</v>
      </c>
      <c r="C57" s="26">
        <v>12991.6</v>
      </c>
      <c r="D57" s="1">
        <f t="shared" si="0"/>
        <v>0</v>
      </c>
      <c r="G57" s="39"/>
      <c r="H57" s="39"/>
      <c r="I57" s="39"/>
      <c r="J57" s="39"/>
      <c r="K57" s="39"/>
      <c r="L57" s="39"/>
      <c r="M57" s="39"/>
      <c r="N57" s="39"/>
      <c r="O57" s="39"/>
    </row>
    <row r="58" spans="1:15" x14ac:dyDescent="0.25">
      <c r="A58" t="s">
        <v>229</v>
      </c>
      <c r="B58" t="s">
        <v>50</v>
      </c>
      <c r="C58" s="26">
        <v>9311</v>
      </c>
      <c r="D58" s="1">
        <f t="shared" si="0"/>
        <v>0</v>
      </c>
      <c r="G58" s="39"/>
      <c r="H58" s="39"/>
      <c r="I58" s="39"/>
      <c r="J58" s="39"/>
      <c r="K58" s="39"/>
      <c r="L58" s="39"/>
      <c r="M58" s="39"/>
      <c r="N58" s="39"/>
      <c r="O58" s="39"/>
    </row>
    <row r="59" spans="1:15" x14ac:dyDescent="0.25">
      <c r="A59" t="s">
        <v>230</v>
      </c>
      <c r="B59" t="s">
        <v>51</v>
      </c>
      <c r="C59" s="26">
        <v>8139</v>
      </c>
      <c r="D59" s="1">
        <f t="shared" si="0"/>
        <v>0</v>
      </c>
      <c r="G59" s="39"/>
      <c r="H59" s="39"/>
      <c r="I59" s="39"/>
      <c r="J59" s="39"/>
      <c r="K59" s="39"/>
      <c r="L59" s="39"/>
      <c r="M59" s="39"/>
      <c r="N59" s="39"/>
      <c r="O59" s="39"/>
    </row>
    <row r="60" spans="1:15" x14ac:dyDescent="0.25">
      <c r="A60" t="s">
        <v>231</v>
      </c>
      <c r="B60" t="s">
        <v>52</v>
      </c>
      <c r="C60" s="26">
        <v>24008.22</v>
      </c>
      <c r="D60" s="1">
        <f t="shared" si="0"/>
        <v>0</v>
      </c>
      <c r="G60" s="39"/>
      <c r="H60" s="39"/>
      <c r="I60" s="39"/>
      <c r="J60" s="39"/>
      <c r="K60" s="39"/>
      <c r="L60" s="39"/>
      <c r="M60" s="39"/>
      <c r="N60" s="39"/>
      <c r="O60" s="39"/>
    </row>
    <row r="61" spans="1:15" x14ac:dyDescent="0.25">
      <c r="A61" t="s">
        <v>232</v>
      </c>
      <c r="B61" t="s">
        <v>53</v>
      </c>
      <c r="C61" s="26">
        <v>3649.9</v>
      </c>
      <c r="D61" s="1">
        <f t="shared" si="0"/>
        <v>0</v>
      </c>
      <c r="G61" s="39"/>
      <c r="H61" s="39"/>
      <c r="I61" s="39"/>
      <c r="J61" s="39"/>
      <c r="K61" s="39"/>
      <c r="L61" s="39"/>
      <c r="M61" s="39"/>
      <c r="N61" s="39"/>
      <c r="O61" s="39"/>
    </row>
    <row r="62" spans="1:15" x14ac:dyDescent="0.25">
      <c r="A62" t="s">
        <v>233</v>
      </c>
      <c r="B62" t="s">
        <v>54</v>
      </c>
      <c r="C62" s="26">
        <v>1357.2</v>
      </c>
      <c r="D62" s="1">
        <f t="shared" si="0"/>
        <v>0</v>
      </c>
      <c r="G62" s="39"/>
      <c r="H62" s="39"/>
      <c r="I62" s="39"/>
      <c r="J62" s="39"/>
      <c r="K62" s="39"/>
      <c r="L62" s="39"/>
      <c r="M62" s="39"/>
      <c r="N62" s="39"/>
      <c r="O62" s="39"/>
    </row>
    <row r="63" spans="1:15" x14ac:dyDescent="0.25">
      <c r="A63" t="s">
        <v>234</v>
      </c>
      <c r="B63" t="s">
        <v>55</v>
      </c>
      <c r="C63" s="26">
        <v>25644.400000000001</v>
      </c>
      <c r="D63" s="1">
        <f t="shared" si="0"/>
        <v>0</v>
      </c>
      <c r="G63" s="39"/>
      <c r="H63" s="39"/>
      <c r="I63" s="39"/>
      <c r="J63" s="39"/>
      <c r="K63" s="39"/>
      <c r="L63" s="39"/>
      <c r="M63" s="39"/>
      <c r="N63" s="39"/>
      <c r="O63" s="39"/>
    </row>
    <row r="64" spans="1:15" x14ac:dyDescent="0.25">
      <c r="A64" t="s">
        <v>235</v>
      </c>
      <c r="B64" t="s">
        <v>56</v>
      </c>
      <c r="C64" s="26">
        <v>994.8</v>
      </c>
      <c r="D64" s="1">
        <f t="shared" si="0"/>
        <v>166898.47</v>
      </c>
      <c r="E64" s="28">
        <v>2</v>
      </c>
      <c r="G64" s="39"/>
      <c r="H64" s="39"/>
      <c r="I64" s="39"/>
      <c r="J64" s="39"/>
      <c r="K64" s="39"/>
      <c r="L64" s="39"/>
      <c r="M64" s="39"/>
      <c r="N64" s="39"/>
      <c r="O64" s="39"/>
    </row>
    <row r="65" spans="1:15" x14ac:dyDescent="0.25">
      <c r="A65" t="s">
        <v>236</v>
      </c>
      <c r="B65" t="s">
        <v>57</v>
      </c>
      <c r="C65" s="26">
        <v>590.5</v>
      </c>
      <c r="D65" s="1">
        <f t="shared" si="0"/>
        <v>229958.93</v>
      </c>
      <c r="E65" s="28">
        <v>1</v>
      </c>
      <c r="G65" s="39"/>
      <c r="H65" s="39"/>
      <c r="I65" s="39"/>
      <c r="J65" s="39"/>
      <c r="K65" s="39"/>
      <c r="L65" s="39"/>
      <c r="M65" s="39"/>
      <c r="N65" s="39"/>
      <c r="O65" s="39"/>
    </row>
    <row r="66" spans="1:15" x14ac:dyDescent="0.25">
      <c r="A66" t="s">
        <v>237</v>
      </c>
      <c r="B66" t="s">
        <v>58</v>
      </c>
      <c r="C66" s="26">
        <v>279.5</v>
      </c>
      <c r="D66" s="1">
        <f t="shared" si="0"/>
        <v>108845.93</v>
      </c>
      <c r="E66" s="28">
        <v>1</v>
      </c>
      <c r="G66" s="39"/>
      <c r="H66" s="39"/>
      <c r="I66" s="39"/>
      <c r="J66" s="39"/>
      <c r="K66" s="39"/>
      <c r="L66" s="39"/>
      <c r="M66" s="39"/>
      <c r="N66" s="39"/>
      <c r="O66" s="39"/>
    </row>
    <row r="67" spans="1:15" x14ac:dyDescent="0.25">
      <c r="A67" t="s">
        <v>238</v>
      </c>
      <c r="B67" t="s">
        <v>59</v>
      </c>
      <c r="C67" s="26">
        <v>6393.5</v>
      </c>
      <c r="D67" s="1">
        <f t="shared" si="0"/>
        <v>0</v>
      </c>
      <c r="G67" s="39"/>
      <c r="H67" s="39"/>
      <c r="I67" s="39"/>
      <c r="J67" s="39"/>
      <c r="K67" s="39"/>
      <c r="L67" s="39"/>
      <c r="M67" s="39"/>
      <c r="N67" s="39"/>
      <c r="O67" s="39"/>
    </row>
    <row r="68" spans="1:15" x14ac:dyDescent="0.25">
      <c r="A68" t="s">
        <v>239</v>
      </c>
      <c r="B68" t="s">
        <v>60</v>
      </c>
      <c r="C68" s="26">
        <v>28969.599999999999</v>
      </c>
      <c r="D68" s="1">
        <f t="shared" si="0"/>
        <v>0</v>
      </c>
      <c r="G68" s="39"/>
      <c r="H68" s="39"/>
      <c r="I68" s="39"/>
      <c r="J68" s="39"/>
      <c r="K68" s="39"/>
      <c r="L68" s="39"/>
      <c r="M68" s="39"/>
      <c r="N68" s="39"/>
      <c r="O68" s="39"/>
    </row>
    <row r="69" spans="1:15" x14ac:dyDescent="0.25">
      <c r="A69" t="s">
        <v>240</v>
      </c>
      <c r="B69" t="s">
        <v>61</v>
      </c>
      <c r="C69" s="26">
        <v>149</v>
      </c>
      <c r="D69" s="1">
        <f t="shared" si="0"/>
        <v>58025.2</v>
      </c>
      <c r="E69" s="28">
        <v>1</v>
      </c>
      <c r="G69" s="39"/>
      <c r="H69" s="39"/>
      <c r="I69" s="39"/>
      <c r="J69" s="39"/>
      <c r="K69" s="39"/>
      <c r="L69" s="39"/>
      <c r="M69" s="39"/>
      <c r="N69" s="39"/>
      <c r="O69" s="39"/>
    </row>
    <row r="70" spans="1:15" x14ac:dyDescent="0.25">
      <c r="A70" t="s">
        <v>241</v>
      </c>
      <c r="B70" t="s">
        <v>62</v>
      </c>
      <c r="C70" s="26">
        <v>318</v>
      </c>
      <c r="D70" s="1">
        <f t="shared" si="0"/>
        <v>123839.02</v>
      </c>
      <c r="E70" s="28">
        <v>1</v>
      </c>
      <c r="G70" s="39"/>
      <c r="H70" s="39"/>
      <c r="I70" s="39"/>
      <c r="J70" s="39"/>
      <c r="K70" s="39"/>
      <c r="L70" s="39"/>
      <c r="M70" s="39"/>
      <c r="N70" s="39"/>
      <c r="O70" s="39"/>
    </row>
    <row r="71" spans="1:15" x14ac:dyDescent="0.25">
      <c r="A71" t="s">
        <v>242</v>
      </c>
      <c r="B71" t="s">
        <v>63</v>
      </c>
      <c r="C71" s="26">
        <v>3522.6</v>
      </c>
      <c r="D71" s="1">
        <f t="shared" si="0"/>
        <v>590989.69999999995</v>
      </c>
      <c r="E71" s="28">
        <v>2</v>
      </c>
      <c r="G71" s="39"/>
      <c r="H71" s="39"/>
      <c r="I71" s="39"/>
      <c r="J71" s="39"/>
      <c r="K71" s="39"/>
      <c r="L71" s="39"/>
      <c r="M71" s="39"/>
      <c r="N71" s="39"/>
      <c r="O71" s="39"/>
    </row>
    <row r="72" spans="1:15" x14ac:dyDescent="0.25">
      <c r="A72" t="s">
        <v>243</v>
      </c>
      <c r="B72" t="s">
        <v>64</v>
      </c>
      <c r="C72" s="26">
        <v>1363</v>
      </c>
      <c r="D72" s="1">
        <f t="shared" si="0"/>
        <v>228671.71</v>
      </c>
      <c r="E72" s="28">
        <v>2</v>
      </c>
      <c r="G72" s="39"/>
      <c r="H72" s="39"/>
      <c r="I72" s="39"/>
      <c r="J72" s="39"/>
      <c r="K72" s="39"/>
      <c r="L72" s="39"/>
      <c r="M72" s="39"/>
      <c r="N72" s="39"/>
      <c r="O72" s="39"/>
    </row>
    <row r="73" spans="1:15" x14ac:dyDescent="0.25">
      <c r="A73" t="s">
        <v>244</v>
      </c>
      <c r="B73" t="s">
        <v>65</v>
      </c>
      <c r="C73" s="26">
        <v>199.4</v>
      </c>
      <c r="D73" s="1">
        <f t="shared" ref="D73:D136" si="1">ROUND(IF(E73=0,0,IF(E73=2,C73*$J$9,C73*$J$8)),2)</f>
        <v>77652.52</v>
      </c>
      <c r="E73" s="28">
        <v>1</v>
      </c>
      <c r="G73" s="39"/>
      <c r="H73" s="39"/>
      <c r="I73" s="39"/>
      <c r="J73" s="39"/>
      <c r="K73" s="39"/>
      <c r="L73" s="39"/>
      <c r="M73" s="39"/>
      <c r="N73" s="39"/>
      <c r="O73" s="39"/>
    </row>
    <row r="74" spans="1:15" x14ac:dyDescent="0.25">
      <c r="A74" t="s">
        <v>245</v>
      </c>
      <c r="B74" t="s">
        <v>66</v>
      </c>
      <c r="C74" s="26">
        <v>5845.6</v>
      </c>
      <c r="D74" s="1">
        <f t="shared" si="1"/>
        <v>980721.46</v>
      </c>
      <c r="E74" s="28">
        <v>2</v>
      </c>
      <c r="G74" s="39"/>
      <c r="H74" s="39"/>
      <c r="I74" s="39"/>
      <c r="J74" s="39"/>
      <c r="K74" s="39"/>
      <c r="L74" s="39"/>
      <c r="M74" s="39"/>
      <c r="N74" s="39"/>
      <c r="O74" s="39"/>
    </row>
    <row r="75" spans="1:15" x14ac:dyDescent="0.25">
      <c r="A75" t="s">
        <v>246</v>
      </c>
      <c r="B75" t="s">
        <v>67</v>
      </c>
      <c r="C75" s="26">
        <v>4664.3999999999996</v>
      </c>
      <c r="D75" s="1">
        <f t="shared" si="1"/>
        <v>782550.49</v>
      </c>
      <c r="E75" s="28">
        <v>2</v>
      </c>
      <c r="G75" s="39"/>
      <c r="H75" s="39"/>
      <c r="I75" s="39"/>
      <c r="J75" s="39"/>
      <c r="K75" s="39"/>
      <c r="L75" s="39"/>
      <c r="M75" s="39"/>
      <c r="N75" s="39"/>
      <c r="O75" s="39"/>
    </row>
    <row r="76" spans="1:15" x14ac:dyDescent="0.25">
      <c r="A76" t="s">
        <v>247</v>
      </c>
      <c r="B76" t="s">
        <v>68</v>
      </c>
      <c r="C76" s="26">
        <v>1196.3</v>
      </c>
      <c r="D76" s="1">
        <f t="shared" si="1"/>
        <v>200704.3</v>
      </c>
      <c r="E76" s="28">
        <v>2</v>
      </c>
      <c r="G76" s="39"/>
      <c r="H76" s="39"/>
      <c r="I76" s="39"/>
      <c r="J76" s="39"/>
      <c r="K76" s="39"/>
      <c r="L76" s="39"/>
      <c r="M76" s="39"/>
      <c r="N76" s="39"/>
      <c r="O76" s="39"/>
    </row>
    <row r="77" spans="1:15" x14ac:dyDescent="0.25">
      <c r="A77" t="s">
        <v>248</v>
      </c>
      <c r="B77" t="s">
        <v>69</v>
      </c>
      <c r="C77" s="26">
        <v>422.1</v>
      </c>
      <c r="D77" s="1">
        <f t="shared" si="1"/>
        <v>164378.76999999999</v>
      </c>
      <c r="E77" s="28">
        <v>1</v>
      </c>
      <c r="G77" s="39"/>
      <c r="H77" s="39"/>
      <c r="I77" s="39"/>
      <c r="J77" s="39"/>
      <c r="K77" s="39"/>
      <c r="L77" s="39"/>
      <c r="M77" s="39"/>
      <c r="N77" s="39"/>
      <c r="O77" s="39"/>
    </row>
    <row r="78" spans="1:15" x14ac:dyDescent="0.25">
      <c r="A78" t="s">
        <v>249</v>
      </c>
      <c r="B78" t="s">
        <v>70</v>
      </c>
      <c r="C78" s="26">
        <v>418</v>
      </c>
      <c r="D78" s="1">
        <f t="shared" si="1"/>
        <v>162782.10999999999</v>
      </c>
      <c r="E78" s="28">
        <v>1</v>
      </c>
      <c r="G78" s="39"/>
      <c r="H78" s="39"/>
      <c r="I78" s="39"/>
      <c r="J78" s="39"/>
      <c r="K78" s="39"/>
      <c r="L78" s="39"/>
      <c r="M78" s="39"/>
      <c r="N78" s="39"/>
      <c r="O78" s="39"/>
    </row>
    <row r="79" spans="1:15" x14ac:dyDescent="0.25">
      <c r="A79" t="s">
        <v>250</v>
      </c>
      <c r="B79" t="s">
        <v>71</v>
      </c>
      <c r="C79" s="26">
        <v>1288.5</v>
      </c>
      <c r="D79" s="1">
        <f t="shared" si="1"/>
        <v>216172.78</v>
      </c>
      <c r="E79" s="28">
        <v>2</v>
      </c>
      <c r="G79" s="39"/>
      <c r="H79" s="39"/>
      <c r="I79" s="39"/>
      <c r="J79" s="39"/>
      <c r="K79" s="39"/>
      <c r="L79" s="39"/>
      <c r="M79" s="39"/>
      <c r="N79" s="39"/>
      <c r="O79" s="39"/>
    </row>
    <row r="80" spans="1:15" x14ac:dyDescent="0.25">
      <c r="A80" t="s">
        <v>251</v>
      </c>
      <c r="B80" t="s">
        <v>72</v>
      </c>
      <c r="C80" s="26">
        <v>2041.5</v>
      </c>
      <c r="D80" s="1">
        <f t="shared" si="1"/>
        <v>342504.25</v>
      </c>
      <c r="E80" s="28">
        <v>2</v>
      </c>
      <c r="G80" s="39"/>
      <c r="H80" s="39"/>
      <c r="I80" s="39"/>
      <c r="J80" s="39"/>
      <c r="K80" s="39"/>
      <c r="L80" s="39"/>
      <c r="M80" s="39"/>
      <c r="N80" s="39"/>
      <c r="O80" s="39"/>
    </row>
    <row r="81" spans="1:15" x14ac:dyDescent="0.25">
      <c r="A81" t="s">
        <v>252</v>
      </c>
      <c r="B81" t="s">
        <v>73</v>
      </c>
      <c r="C81" s="26">
        <v>76.5</v>
      </c>
      <c r="D81" s="1">
        <f t="shared" si="1"/>
        <v>29791.46</v>
      </c>
      <c r="E81" s="28">
        <v>1</v>
      </c>
      <c r="G81" s="39"/>
      <c r="H81" s="39"/>
      <c r="I81" s="39"/>
      <c r="J81" s="39"/>
      <c r="K81" s="39"/>
      <c r="L81" s="39"/>
      <c r="M81" s="39"/>
      <c r="N81" s="39"/>
      <c r="O81" s="39"/>
    </row>
    <row r="82" spans="1:15" x14ac:dyDescent="0.25">
      <c r="A82" t="s">
        <v>253</v>
      </c>
      <c r="B82" t="s">
        <v>74</v>
      </c>
      <c r="C82" s="26">
        <v>508.6</v>
      </c>
      <c r="D82" s="1">
        <f t="shared" si="1"/>
        <v>198064.55</v>
      </c>
      <c r="E82" s="28">
        <v>1</v>
      </c>
      <c r="G82" s="39"/>
      <c r="H82" s="39"/>
      <c r="I82" s="39"/>
      <c r="J82" s="39"/>
      <c r="K82" s="39"/>
      <c r="L82" s="39"/>
      <c r="M82" s="39"/>
      <c r="N82" s="39"/>
      <c r="O82" s="39"/>
    </row>
    <row r="83" spans="1:15" x14ac:dyDescent="0.25">
      <c r="A83" t="s">
        <v>254</v>
      </c>
      <c r="B83" t="s">
        <v>75</v>
      </c>
      <c r="C83" s="26">
        <v>231.5</v>
      </c>
      <c r="D83" s="1">
        <f t="shared" si="1"/>
        <v>90153.25</v>
      </c>
      <c r="E83" s="28">
        <v>1</v>
      </c>
      <c r="G83" s="39"/>
      <c r="H83" s="39"/>
      <c r="I83" s="39"/>
      <c r="J83" s="39"/>
      <c r="K83" s="39"/>
      <c r="L83" s="39"/>
      <c r="M83" s="39"/>
      <c r="N83" s="39"/>
      <c r="O83" s="39"/>
    </row>
    <row r="84" spans="1:15" x14ac:dyDescent="0.25">
      <c r="A84" t="s">
        <v>255</v>
      </c>
      <c r="B84" t="s">
        <v>76</v>
      </c>
      <c r="C84" s="26">
        <v>172.5</v>
      </c>
      <c r="D84" s="1">
        <f t="shared" si="1"/>
        <v>67176.83</v>
      </c>
      <c r="E84" s="28">
        <v>1</v>
      </c>
      <c r="G84" s="39"/>
      <c r="H84" s="39"/>
      <c r="I84" s="39"/>
      <c r="J84" s="39"/>
      <c r="K84" s="39"/>
      <c r="L84" s="39"/>
      <c r="M84" s="39"/>
      <c r="N84" s="39"/>
      <c r="O84" s="39"/>
    </row>
    <row r="85" spans="1:15" x14ac:dyDescent="0.25">
      <c r="A85" t="s">
        <v>256</v>
      </c>
      <c r="B85" t="s">
        <v>77</v>
      </c>
      <c r="C85" s="26">
        <v>78417.8</v>
      </c>
      <c r="D85" s="1">
        <f t="shared" si="1"/>
        <v>0</v>
      </c>
      <c r="G85" s="39"/>
      <c r="H85" s="39"/>
      <c r="I85" s="39"/>
      <c r="J85" s="39"/>
      <c r="K85" s="39"/>
      <c r="L85" s="39"/>
      <c r="M85" s="39"/>
      <c r="N85" s="39"/>
      <c r="O85" s="39"/>
    </row>
    <row r="86" spans="1:15" x14ac:dyDescent="0.25">
      <c r="A86" t="s">
        <v>257</v>
      </c>
      <c r="B86" t="s">
        <v>78</v>
      </c>
      <c r="C86" s="26">
        <v>193.5</v>
      </c>
      <c r="D86" s="1">
        <f t="shared" si="1"/>
        <v>75354.880000000005</v>
      </c>
      <c r="E86" s="28">
        <v>1</v>
      </c>
      <c r="G86" s="39"/>
      <c r="H86" s="39"/>
      <c r="I86" s="39"/>
      <c r="J86" s="39"/>
      <c r="K86" s="39"/>
      <c r="L86" s="39"/>
      <c r="M86" s="39"/>
      <c r="N86" s="39"/>
      <c r="O86" s="39"/>
    </row>
    <row r="87" spans="1:15" x14ac:dyDescent="0.25">
      <c r="A87" t="s">
        <v>258</v>
      </c>
      <c r="B87" t="s">
        <v>79</v>
      </c>
      <c r="C87" s="26">
        <v>234.6</v>
      </c>
      <c r="D87" s="1">
        <f t="shared" si="1"/>
        <v>91360.48</v>
      </c>
      <c r="E87" s="28">
        <v>1</v>
      </c>
      <c r="G87" s="39"/>
      <c r="H87" s="39"/>
      <c r="I87" s="39"/>
      <c r="J87" s="39"/>
      <c r="K87" s="39"/>
      <c r="L87" s="39"/>
      <c r="M87" s="39"/>
      <c r="N87" s="39"/>
      <c r="O87" s="39"/>
    </row>
    <row r="88" spans="1:15" x14ac:dyDescent="0.25">
      <c r="A88" t="s">
        <v>259</v>
      </c>
      <c r="B88" t="s">
        <v>80</v>
      </c>
      <c r="C88" s="26">
        <v>164</v>
      </c>
      <c r="D88" s="1">
        <f t="shared" si="1"/>
        <v>63866.66</v>
      </c>
      <c r="E88" s="28">
        <v>1</v>
      </c>
      <c r="G88" s="39"/>
      <c r="H88" s="39"/>
      <c r="I88" s="39"/>
      <c r="J88" s="39"/>
      <c r="K88" s="39"/>
      <c r="L88" s="39"/>
      <c r="M88" s="39"/>
      <c r="N88" s="39"/>
      <c r="O88" s="39"/>
    </row>
    <row r="89" spans="1:15" x14ac:dyDescent="0.25">
      <c r="A89" t="s">
        <v>260</v>
      </c>
      <c r="B89" t="s">
        <v>81</v>
      </c>
      <c r="C89" s="26">
        <v>136.5</v>
      </c>
      <c r="D89" s="1">
        <f t="shared" si="1"/>
        <v>53157.32</v>
      </c>
      <c r="E89" s="28">
        <v>1</v>
      </c>
      <c r="G89" s="39"/>
      <c r="H89" s="39"/>
      <c r="I89" s="39"/>
      <c r="J89" s="39"/>
      <c r="K89" s="39"/>
      <c r="L89" s="39"/>
      <c r="M89" s="39"/>
      <c r="N89" s="39"/>
      <c r="O89" s="39"/>
    </row>
    <row r="90" spans="1:15" x14ac:dyDescent="0.25">
      <c r="A90" t="s">
        <v>261</v>
      </c>
      <c r="B90" t="s">
        <v>82</v>
      </c>
      <c r="C90" s="26">
        <v>211.4</v>
      </c>
      <c r="D90" s="1">
        <f t="shared" si="1"/>
        <v>82325.69</v>
      </c>
      <c r="E90" s="28">
        <v>1</v>
      </c>
      <c r="G90" s="39"/>
      <c r="H90" s="39"/>
      <c r="I90" s="39"/>
      <c r="J90" s="39"/>
      <c r="K90" s="39"/>
      <c r="L90" s="39"/>
      <c r="M90" s="39"/>
      <c r="N90" s="39"/>
      <c r="O90" s="39"/>
    </row>
    <row r="91" spans="1:15" x14ac:dyDescent="0.25">
      <c r="A91" t="s">
        <v>262</v>
      </c>
      <c r="B91" t="s">
        <v>83</v>
      </c>
      <c r="C91" s="26">
        <v>108.3</v>
      </c>
      <c r="D91" s="1">
        <f t="shared" si="1"/>
        <v>42175.360000000001</v>
      </c>
      <c r="E91" s="28">
        <v>1</v>
      </c>
      <c r="G91" s="39"/>
      <c r="H91" s="39"/>
      <c r="I91" s="39"/>
      <c r="J91" s="39"/>
      <c r="K91" s="39"/>
      <c r="L91" s="39"/>
      <c r="M91" s="39"/>
      <c r="N91" s="39"/>
      <c r="O91" s="39"/>
    </row>
    <row r="92" spans="1:15" x14ac:dyDescent="0.25">
      <c r="A92" t="s">
        <v>263</v>
      </c>
      <c r="B92" t="s">
        <v>84</v>
      </c>
      <c r="C92" s="26">
        <v>725</v>
      </c>
      <c r="D92" s="1">
        <f t="shared" si="1"/>
        <v>282337.39</v>
      </c>
      <c r="E92" s="28">
        <v>1</v>
      </c>
      <c r="G92" s="39"/>
      <c r="H92" s="39"/>
      <c r="I92" s="39"/>
      <c r="J92" s="39"/>
      <c r="K92" s="39"/>
      <c r="L92" s="39"/>
      <c r="M92" s="39"/>
      <c r="N92" s="39"/>
      <c r="O92" s="39"/>
    </row>
    <row r="93" spans="1:15" x14ac:dyDescent="0.25">
      <c r="A93" t="s">
        <v>264</v>
      </c>
      <c r="B93" t="s">
        <v>85</v>
      </c>
      <c r="C93" s="26">
        <v>978.9</v>
      </c>
      <c r="D93" s="1">
        <f t="shared" si="1"/>
        <v>381213.89</v>
      </c>
      <c r="E93" s="28">
        <v>1</v>
      </c>
      <c r="G93" s="39"/>
      <c r="H93" s="39"/>
      <c r="I93" s="39"/>
      <c r="J93" s="39"/>
      <c r="K93" s="39"/>
      <c r="L93" s="39"/>
      <c r="M93" s="39"/>
      <c r="N93" s="39"/>
      <c r="O93" s="39"/>
    </row>
    <row r="94" spans="1:15" x14ac:dyDescent="0.25">
      <c r="A94" t="s">
        <v>265</v>
      </c>
      <c r="B94" t="s">
        <v>86</v>
      </c>
      <c r="C94" s="26">
        <v>5493.02</v>
      </c>
      <c r="D94" s="1">
        <f t="shared" si="1"/>
        <v>921568.8</v>
      </c>
      <c r="E94" s="28">
        <v>2</v>
      </c>
      <c r="G94" s="39"/>
      <c r="H94" s="39"/>
      <c r="I94" s="39"/>
      <c r="J94" s="39"/>
      <c r="K94" s="39"/>
      <c r="L94" s="39"/>
      <c r="M94" s="39"/>
      <c r="N94" s="39"/>
      <c r="O94" s="39"/>
    </row>
    <row r="95" spans="1:15" x14ac:dyDescent="0.25">
      <c r="A95" t="s">
        <v>266</v>
      </c>
      <c r="B95" t="s">
        <v>87</v>
      </c>
      <c r="C95" s="26">
        <v>1364.3</v>
      </c>
      <c r="D95" s="1">
        <f t="shared" si="1"/>
        <v>228889.81</v>
      </c>
      <c r="E95" s="28">
        <v>2</v>
      </c>
      <c r="G95" s="39"/>
      <c r="H95" s="39"/>
      <c r="I95" s="39"/>
      <c r="J95" s="39"/>
      <c r="K95" s="39"/>
      <c r="L95" s="39"/>
      <c r="M95" s="39"/>
      <c r="N95" s="39"/>
      <c r="O95" s="39"/>
    </row>
    <row r="96" spans="1:15" x14ac:dyDescent="0.25">
      <c r="A96" t="s">
        <v>267</v>
      </c>
      <c r="B96" t="s">
        <v>88</v>
      </c>
      <c r="C96" s="26">
        <v>784.7</v>
      </c>
      <c r="D96" s="1">
        <f t="shared" si="1"/>
        <v>305586.40999999997</v>
      </c>
      <c r="E96" s="28">
        <v>1</v>
      </c>
      <c r="G96" s="39"/>
      <c r="H96" s="39"/>
      <c r="I96" s="39"/>
      <c r="J96" s="39"/>
      <c r="K96" s="39"/>
      <c r="L96" s="39"/>
      <c r="M96" s="39"/>
      <c r="N96" s="39"/>
      <c r="O96" s="39"/>
    </row>
    <row r="97" spans="1:15" x14ac:dyDescent="0.25">
      <c r="A97" t="s">
        <v>268</v>
      </c>
      <c r="B97" t="s">
        <v>89</v>
      </c>
      <c r="C97" s="26">
        <v>29393.82</v>
      </c>
      <c r="D97" s="1">
        <f t="shared" si="1"/>
        <v>0</v>
      </c>
      <c r="G97" s="39"/>
      <c r="H97" s="39"/>
      <c r="I97" s="39"/>
      <c r="J97" s="39"/>
      <c r="K97" s="39"/>
      <c r="L97" s="39"/>
      <c r="M97" s="39"/>
      <c r="N97" s="39"/>
      <c r="O97" s="39"/>
    </row>
    <row r="98" spans="1:15" x14ac:dyDescent="0.25">
      <c r="A98" t="s">
        <v>269</v>
      </c>
      <c r="B98" t="s">
        <v>90</v>
      </c>
      <c r="C98" s="26">
        <v>15007.4</v>
      </c>
      <c r="D98" s="1">
        <f t="shared" si="1"/>
        <v>0</v>
      </c>
      <c r="G98" s="39"/>
      <c r="H98" s="39"/>
      <c r="I98" s="39"/>
      <c r="J98" s="39"/>
      <c r="K98" s="39"/>
      <c r="L98" s="39"/>
      <c r="M98" s="39"/>
      <c r="N98" s="39"/>
      <c r="O98" s="39"/>
    </row>
    <row r="99" spans="1:15" x14ac:dyDescent="0.25">
      <c r="A99" t="s">
        <v>270</v>
      </c>
      <c r="B99" t="s">
        <v>91</v>
      </c>
      <c r="C99" s="26">
        <v>1049.0999999999999</v>
      </c>
      <c r="D99" s="1">
        <f t="shared" si="1"/>
        <v>176008.43</v>
      </c>
      <c r="E99" s="28">
        <v>2</v>
      </c>
      <c r="G99" s="39"/>
      <c r="H99" s="39"/>
      <c r="I99" s="39"/>
      <c r="J99" s="39"/>
      <c r="K99" s="39"/>
      <c r="L99" s="39"/>
      <c r="M99" s="39"/>
      <c r="N99" s="39"/>
      <c r="O99" s="39"/>
    </row>
    <row r="100" spans="1:15" x14ac:dyDescent="0.25">
      <c r="A100" t="s">
        <v>271</v>
      </c>
      <c r="B100" t="s">
        <v>92</v>
      </c>
      <c r="C100" s="26">
        <v>898.5</v>
      </c>
      <c r="D100" s="1">
        <f t="shared" si="1"/>
        <v>349903.65</v>
      </c>
      <c r="E100" s="28">
        <v>1</v>
      </c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x14ac:dyDescent="0.25">
      <c r="A101" t="s">
        <v>272</v>
      </c>
      <c r="B101" t="s">
        <v>93</v>
      </c>
      <c r="C101" s="26">
        <v>244</v>
      </c>
      <c r="D101" s="1">
        <f t="shared" si="1"/>
        <v>95021.13</v>
      </c>
      <c r="E101" s="28">
        <v>1</v>
      </c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1:15" x14ac:dyDescent="0.25">
      <c r="A102" t="s">
        <v>273</v>
      </c>
      <c r="B102" t="s">
        <v>94</v>
      </c>
      <c r="C102" s="26">
        <v>340.8</v>
      </c>
      <c r="D102" s="1">
        <f t="shared" si="1"/>
        <v>132718.04</v>
      </c>
      <c r="E102" s="28">
        <v>1</v>
      </c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1:15" x14ac:dyDescent="0.25">
      <c r="A103" t="s">
        <v>274</v>
      </c>
      <c r="B103" t="s">
        <v>95</v>
      </c>
      <c r="C103" s="26">
        <v>112</v>
      </c>
      <c r="D103" s="1">
        <f t="shared" si="1"/>
        <v>43616.26</v>
      </c>
      <c r="E103" s="28">
        <v>1</v>
      </c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1:15" x14ac:dyDescent="0.25">
      <c r="A104" t="s">
        <v>275</v>
      </c>
      <c r="B104" t="s">
        <v>96</v>
      </c>
      <c r="C104" s="26">
        <v>449</v>
      </c>
      <c r="D104" s="1">
        <f t="shared" si="1"/>
        <v>174854.47</v>
      </c>
      <c r="E104" s="28">
        <v>1</v>
      </c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1:15" x14ac:dyDescent="0.25">
      <c r="A105" t="s">
        <v>276</v>
      </c>
      <c r="B105" t="s">
        <v>97</v>
      </c>
      <c r="C105" s="26">
        <v>50</v>
      </c>
      <c r="D105" s="1">
        <f t="shared" si="1"/>
        <v>19471.54</v>
      </c>
      <c r="E105" s="28">
        <v>1</v>
      </c>
      <c r="G105" s="39"/>
      <c r="H105" s="39"/>
      <c r="I105" s="39"/>
      <c r="J105" s="39"/>
      <c r="K105" s="39"/>
      <c r="L105" s="39"/>
      <c r="M105" s="39"/>
      <c r="N105" s="39"/>
      <c r="O105" s="39"/>
    </row>
    <row r="106" spans="1:15" x14ac:dyDescent="0.25">
      <c r="A106" t="s">
        <v>277</v>
      </c>
      <c r="B106" t="s">
        <v>98</v>
      </c>
      <c r="C106" s="26">
        <v>200.5</v>
      </c>
      <c r="D106" s="1">
        <f t="shared" si="1"/>
        <v>78080.89</v>
      </c>
      <c r="E106" s="28">
        <v>1</v>
      </c>
      <c r="G106" s="39"/>
      <c r="H106" s="39"/>
      <c r="I106" s="39"/>
      <c r="J106" s="39"/>
      <c r="K106" s="39"/>
      <c r="L106" s="39"/>
      <c r="M106" s="39"/>
      <c r="N106" s="39"/>
      <c r="O106" s="39"/>
    </row>
    <row r="107" spans="1:15" x14ac:dyDescent="0.25">
      <c r="A107" t="s">
        <v>278</v>
      </c>
      <c r="B107" t="s">
        <v>99</v>
      </c>
      <c r="C107" s="26">
        <v>483.5</v>
      </c>
      <c r="D107" s="1">
        <f t="shared" si="1"/>
        <v>188289.83</v>
      </c>
      <c r="E107" s="28">
        <v>1</v>
      </c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1:15" x14ac:dyDescent="0.25">
      <c r="A108" t="s">
        <v>279</v>
      </c>
      <c r="B108" t="s">
        <v>100</v>
      </c>
      <c r="C108" s="26">
        <v>50</v>
      </c>
      <c r="D108" s="1">
        <f t="shared" si="1"/>
        <v>19471.54</v>
      </c>
      <c r="E108" s="28">
        <v>1</v>
      </c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1:15" x14ac:dyDescent="0.25">
      <c r="A109" t="s">
        <v>280</v>
      </c>
      <c r="B109" t="s">
        <v>101</v>
      </c>
      <c r="C109" s="26">
        <v>2047.5</v>
      </c>
      <c r="D109" s="1">
        <f t="shared" si="1"/>
        <v>343510.88</v>
      </c>
      <c r="E109" s="28">
        <v>2</v>
      </c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1:15" x14ac:dyDescent="0.25">
      <c r="A110" t="s">
        <v>281</v>
      </c>
      <c r="B110" t="s">
        <v>102</v>
      </c>
      <c r="C110" s="26">
        <v>211</v>
      </c>
      <c r="D110" s="1">
        <f t="shared" si="1"/>
        <v>82169.919999999998</v>
      </c>
      <c r="E110" s="28">
        <v>1</v>
      </c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1:15" x14ac:dyDescent="0.25">
      <c r="A111" t="s">
        <v>282</v>
      </c>
      <c r="B111" t="s">
        <v>103</v>
      </c>
      <c r="C111" s="26">
        <v>319.5</v>
      </c>
      <c r="D111" s="1">
        <f t="shared" si="1"/>
        <v>124423.17</v>
      </c>
      <c r="E111" s="28">
        <v>1</v>
      </c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1:15" x14ac:dyDescent="0.25">
      <c r="A112" t="s">
        <v>283</v>
      </c>
      <c r="B112" t="s">
        <v>104</v>
      </c>
      <c r="C112" s="26">
        <v>165</v>
      </c>
      <c r="D112" s="1">
        <f t="shared" si="1"/>
        <v>64256.1</v>
      </c>
      <c r="E112" s="28">
        <v>1</v>
      </c>
      <c r="G112" s="39"/>
      <c r="H112" s="39"/>
      <c r="I112" s="39"/>
      <c r="J112" s="39"/>
      <c r="K112" s="39"/>
      <c r="L112" s="39"/>
      <c r="M112" s="39"/>
      <c r="N112" s="39"/>
      <c r="O112" s="39"/>
    </row>
    <row r="113" spans="1:15" x14ac:dyDescent="0.25">
      <c r="A113" t="s">
        <v>284</v>
      </c>
      <c r="B113" t="s">
        <v>105</v>
      </c>
      <c r="C113" s="26">
        <v>163.30000000000001</v>
      </c>
      <c r="D113" s="1">
        <f t="shared" si="1"/>
        <v>63594.06</v>
      </c>
      <c r="E113" s="28">
        <v>1</v>
      </c>
      <c r="G113" s="39"/>
      <c r="H113" s="39"/>
      <c r="I113" s="39"/>
      <c r="J113" s="39"/>
      <c r="K113" s="39"/>
      <c r="L113" s="39"/>
      <c r="M113" s="39"/>
      <c r="N113" s="39"/>
      <c r="O113" s="39"/>
    </row>
    <row r="114" spans="1:15" x14ac:dyDescent="0.25">
      <c r="A114" t="s">
        <v>285</v>
      </c>
      <c r="B114" t="s">
        <v>106</v>
      </c>
      <c r="C114" s="26">
        <v>355</v>
      </c>
      <c r="D114" s="1">
        <f t="shared" si="1"/>
        <v>138247.96</v>
      </c>
      <c r="E114" s="28">
        <v>1</v>
      </c>
      <c r="G114" s="39"/>
      <c r="H114" s="39"/>
      <c r="I114" s="39"/>
      <c r="J114" s="39"/>
      <c r="K114" s="39"/>
      <c r="L114" s="39"/>
      <c r="M114" s="39"/>
      <c r="N114" s="39"/>
      <c r="O114" s="39"/>
    </row>
    <row r="115" spans="1:15" x14ac:dyDescent="0.25">
      <c r="A115" t="s">
        <v>286</v>
      </c>
      <c r="B115" t="s">
        <v>107</v>
      </c>
      <c r="C115" s="26">
        <v>20845.22</v>
      </c>
      <c r="D115" s="1">
        <f t="shared" si="1"/>
        <v>0</v>
      </c>
      <c r="G115" s="39"/>
      <c r="H115" s="39"/>
      <c r="I115" s="39"/>
      <c r="J115" s="39"/>
      <c r="K115" s="39"/>
      <c r="L115" s="39"/>
      <c r="M115" s="39"/>
      <c r="N115" s="39"/>
      <c r="O115" s="39"/>
    </row>
    <row r="116" spans="1:15" x14ac:dyDescent="0.25">
      <c r="A116" t="s">
        <v>287</v>
      </c>
      <c r="B116" t="s">
        <v>108</v>
      </c>
      <c r="C116" s="26">
        <v>89.5</v>
      </c>
      <c r="D116" s="1">
        <f t="shared" si="1"/>
        <v>34854.06</v>
      </c>
      <c r="E116" s="28">
        <v>1</v>
      </c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1:15" x14ac:dyDescent="0.25">
      <c r="A117" t="s">
        <v>288</v>
      </c>
      <c r="B117" t="s">
        <v>109</v>
      </c>
      <c r="C117" s="26">
        <v>2057</v>
      </c>
      <c r="D117" s="1">
        <f t="shared" si="1"/>
        <v>345104.7</v>
      </c>
      <c r="E117" s="28">
        <v>2</v>
      </c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1:15" x14ac:dyDescent="0.25">
      <c r="A118" t="s">
        <v>289</v>
      </c>
      <c r="B118" t="s">
        <v>110</v>
      </c>
      <c r="C118" s="26">
        <v>2620</v>
      </c>
      <c r="D118" s="1">
        <f t="shared" si="1"/>
        <v>439559.71</v>
      </c>
      <c r="E118" s="28">
        <v>2</v>
      </c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1:15" x14ac:dyDescent="0.25">
      <c r="A119" t="s">
        <v>290</v>
      </c>
      <c r="B119" t="s">
        <v>111</v>
      </c>
      <c r="C119" s="26">
        <v>660</v>
      </c>
      <c r="D119" s="1">
        <f t="shared" si="1"/>
        <v>257024.38</v>
      </c>
      <c r="E119" s="28">
        <v>1</v>
      </c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1:15" x14ac:dyDescent="0.25">
      <c r="A120" t="s">
        <v>291</v>
      </c>
      <c r="B120" t="s">
        <v>112</v>
      </c>
      <c r="C120" s="26">
        <v>480.5</v>
      </c>
      <c r="D120" s="1">
        <f t="shared" si="1"/>
        <v>187121.54</v>
      </c>
      <c r="E120" s="28">
        <v>1</v>
      </c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1:15" x14ac:dyDescent="0.25">
      <c r="A121" t="s">
        <v>292</v>
      </c>
      <c r="B121" t="s">
        <v>113</v>
      </c>
      <c r="C121" s="26">
        <v>5832.4</v>
      </c>
      <c r="D121" s="1">
        <f t="shared" si="1"/>
        <v>978506.88</v>
      </c>
      <c r="E121" s="28">
        <v>2</v>
      </c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1:15" x14ac:dyDescent="0.25">
      <c r="A122" t="s">
        <v>293</v>
      </c>
      <c r="B122" t="s">
        <v>114</v>
      </c>
      <c r="C122" s="26">
        <v>249.1</v>
      </c>
      <c r="D122" s="1">
        <f t="shared" si="1"/>
        <v>97007.23</v>
      </c>
      <c r="E122" s="28">
        <v>1</v>
      </c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1:15" x14ac:dyDescent="0.25">
      <c r="A123" t="s">
        <v>294</v>
      </c>
      <c r="B123" t="s">
        <v>115</v>
      </c>
      <c r="C123" s="26">
        <v>1377.7</v>
      </c>
      <c r="D123" s="1">
        <f t="shared" si="1"/>
        <v>231137.94</v>
      </c>
      <c r="E123" s="28">
        <v>2</v>
      </c>
    </row>
    <row r="124" spans="1:15" x14ac:dyDescent="0.25">
      <c r="A124" t="s">
        <v>295</v>
      </c>
      <c r="B124" t="s">
        <v>116</v>
      </c>
      <c r="C124" s="26">
        <v>3302.3</v>
      </c>
      <c r="D124" s="1">
        <f t="shared" si="1"/>
        <v>554029.78</v>
      </c>
      <c r="E124" s="28">
        <v>2</v>
      </c>
    </row>
    <row r="125" spans="1:15" x14ac:dyDescent="0.25">
      <c r="A125" t="s">
        <v>296</v>
      </c>
      <c r="B125" t="s">
        <v>117</v>
      </c>
      <c r="C125" s="26">
        <v>215.5</v>
      </c>
      <c r="D125" s="1">
        <f t="shared" si="1"/>
        <v>83922.35</v>
      </c>
      <c r="E125" s="28">
        <v>1</v>
      </c>
    </row>
    <row r="126" spans="1:15" x14ac:dyDescent="0.25">
      <c r="A126" t="s">
        <v>297</v>
      </c>
      <c r="B126" t="s">
        <v>118</v>
      </c>
      <c r="C126" s="26">
        <v>839.5</v>
      </c>
      <c r="D126" s="1">
        <f t="shared" si="1"/>
        <v>326927.21999999997</v>
      </c>
      <c r="E126" s="28">
        <v>1</v>
      </c>
    </row>
    <row r="127" spans="1:15" x14ac:dyDescent="0.25">
      <c r="A127" t="s">
        <v>298</v>
      </c>
      <c r="B127" t="s">
        <v>119</v>
      </c>
      <c r="C127" s="26">
        <v>1435.1</v>
      </c>
      <c r="D127" s="1">
        <f t="shared" si="1"/>
        <v>240767.99</v>
      </c>
      <c r="E127" s="28">
        <v>2</v>
      </c>
    </row>
    <row r="128" spans="1:15" x14ac:dyDescent="0.25">
      <c r="A128" t="s">
        <v>299</v>
      </c>
      <c r="B128" t="s">
        <v>120</v>
      </c>
      <c r="C128" s="26">
        <v>738.8</v>
      </c>
      <c r="D128" s="1">
        <f t="shared" si="1"/>
        <v>287711.53000000003</v>
      </c>
      <c r="E128" s="28">
        <v>1</v>
      </c>
    </row>
    <row r="129" spans="1:5" x14ac:dyDescent="0.25">
      <c r="A129" t="s">
        <v>300</v>
      </c>
      <c r="B129" t="s">
        <v>121</v>
      </c>
      <c r="C129" s="26">
        <v>163</v>
      </c>
      <c r="D129" s="1">
        <f t="shared" si="1"/>
        <v>63477.23</v>
      </c>
      <c r="E129" s="28">
        <v>1</v>
      </c>
    </row>
    <row r="130" spans="1:5" x14ac:dyDescent="0.25">
      <c r="A130" t="s">
        <v>301</v>
      </c>
      <c r="B130" t="s">
        <v>122</v>
      </c>
      <c r="C130" s="26">
        <v>375</v>
      </c>
      <c r="D130" s="1">
        <f t="shared" si="1"/>
        <v>146036.57999999999</v>
      </c>
      <c r="E130" s="28">
        <v>1</v>
      </c>
    </row>
    <row r="131" spans="1:5" x14ac:dyDescent="0.25">
      <c r="A131" t="s">
        <v>302</v>
      </c>
      <c r="B131" t="s">
        <v>123</v>
      </c>
      <c r="C131" s="26">
        <v>227.5</v>
      </c>
      <c r="D131" s="1">
        <f t="shared" si="1"/>
        <v>88595.53</v>
      </c>
      <c r="E131" s="28">
        <v>1</v>
      </c>
    </row>
    <row r="132" spans="1:5" x14ac:dyDescent="0.25">
      <c r="A132" t="s">
        <v>303</v>
      </c>
      <c r="B132" t="s">
        <v>124</v>
      </c>
      <c r="C132" s="26">
        <v>320.3</v>
      </c>
      <c r="D132" s="1">
        <f t="shared" si="1"/>
        <v>124734.71</v>
      </c>
      <c r="E132" s="28">
        <v>1</v>
      </c>
    </row>
    <row r="133" spans="1:5" x14ac:dyDescent="0.25">
      <c r="A133" t="s">
        <v>304</v>
      </c>
      <c r="B133" t="s">
        <v>125</v>
      </c>
      <c r="C133" s="26">
        <v>171.8</v>
      </c>
      <c r="D133" s="1">
        <f t="shared" si="1"/>
        <v>66904.23</v>
      </c>
      <c r="E133" s="28">
        <v>1</v>
      </c>
    </row>
    <row r="134" spans="1:5" x14ac:dyDescent="0.25">
      <c r="A134" t="s">
        <v>305</v>
      </c>
      <c r="B134" t="s">
        <v>126</v>
      </c>
      <c r="C134" s="26">
        <v>323.10000000000002</v>
      </c>
      <c r="D134" s="1">
        <f t="shared" si="1"/>
        <v>125825.12</v>
      </c>
      <c r="E134" s="28">
        <v>1</v>
      </c>
    </row>
    <row r="135" spans="1:5" x14ac:dyDescent="0.25">
      <c r="A135" t="s">
        <v>306</v>
      </c>
      <c r="B135" t="s">
        <v>127</v>
      </c>
      <c r="C135" s="26">
        <v>789.1</v>
      </c>
      <c r="D135" s="1">
        <f t="shared" si="1"/>
        <v>307299.90999999997</v>
      </c>
      <c r="E135" s="28">
        <v>1</v>
      </c>
    </row>
    <row r="136" spans="1:5" x14ac:dyDescent="0.25">
      <c r="A136" t="s">
        <v>307</v>
      </c>
      <c r="B136" t="s">
        <v>128</v>
      </c>
      <c r="C136" s="26">
        <v>591.79999999999995</v>
      </c>
      <c r="D136" s="1">
        <f t="shared" si="1"/>
        <v>230465.19</v>
      </c>
      <c r="E136" s="28">
        <v>1</v>
      </c>
    </row>
    <row r="137" spans="1:5" x14ac:dyDescent="0.25">
      <c r="A137" t="s">
        <v>308</v>
      </c>
      <c r="B137" t="s">
        <v>129</v>
      </c>
      <c r="C137" s="26">
        <v>594.79999999999995</v>
      </c>
      <c r="D137" s="1">
        <f t="shared" ref="D137:D185" si="2">ROUND(IF(E137=0,0,IF(E137=2,C137*$J$9,C137*$J$8)),2)</f>
        <v>231633.49</v>
      </c>
      <c r="E137" s="28">
        <v>1</v>
      </c>
    </row>
    <row r="138" spans="1:5" x14ac:dyDescent="0.25">
      <c r="A138" t="s">
        <v>309</v>
      </c>
      <c r="B138" t="s">
        <v>130</v>
      </c>
      <c r="C138" s="26">
        <v>318</v>
      </c>
      <c r="D138" s="1">
        <f t="shared" si="2"/>
        <v>123839.02</v>
      </c>
      <c r="E138" s="28">
        <v>1</v>
      </c>
    </row>
    <row r="139" spans="1:5" x14ac:dyDescent="0.25">
      <c r="A139" t="s">
        <v>310</v>
      </c>
      <c r="B139" t="s">
        <v>131</v>
      </c>
      <c r="C139" s="26">
        <v>1634.7</v>
      </c>
      <c r="D139" s="1">
        <f t="shared" si="2"/>
        <v>274255.06</v>
      </c>
      <c r="E139" s="28">
        <v>2</v>
      </c>
    </row>
    <row r="140" spans="1:5" x14ac:dyDescent="0.25">
      <c r="A140" t="s">
        <v>311</v>
      </c>
      <c r="B140" t="s">
        <v>132</v>
      </c>
      <c r="C140" s="26">
        <v>202</v>
      </c>
      <c r="D140" s="1">
        <f t="shared" si="2"/>
        <v>78665.039999999994</v>
      </c>
      <c r="E140" s="28">
        <v>1</v>
      </c>
    </row>
    <row r="141" spans="1:5" x14ac:dyDescent="0.25">
      <c r="A141" t="s">
        <v>312</v>
      </c>
      <c r="B141" t="s">
        <v>133</v>
      </c>
      <c r="C141" s="26">
        <v>1512.1</v>
      </c>
      <c r="D141" s="1">
        <f t="shared" si="2"/>
        <v>253686.35</v>
      </c>
      <c r="E141" s="28">
        <v>2</v>
      </c>
    </row>
    <row r="142" spans="1:5" x14ac:dyDescent="0.25">
      <c r="A142" t="s">
        <v>313</v>
      </c>
      <c r="B142" t="s">
        <v>134</v>
      </c>
      <c r="C142" s="26">
        <v>273.5</v>
      </c>
      <c r="D142" s="1">
        <f t="shared" si="2"/>
        <v>106509.35</v>
      </c>
      <c r="E142" s="28">
        <v>1</v>
      </c>
    </row>
    <row r="143" spans="1:5" x14ac:dyDescent="0.25">
      <c r="A143" t="s">
        <v>314</v>
      </c>
      <c r="B143" t="s">
        <v>135</v>
      </c>
      <c r="C143" s="26">
        <v>256.5</v>
      </c>
      <c r="D143" s="1">
        <f t="shared" si="2"/>
        <v>99889.02</v>
      </c>
      <c r="E143" s="28">
        <v>1</v>
      </c>
    </row>
    <row r="144" spans="1:5" x14ac:dyDescent="0.25">
      <c r="A144" t="s">
        <v>315</v>
      </c>
      <c r="B144" t="s">
        <v>398</v>
      </c>
      <c r="C144" s="26">
        <v>15424.5</v>
      </c>
      <c r="D144" s="1">
        <f t="shared" si="2"/>
        <v>0</v>
      </c>
    </row>
    <row r="145" spans="1:5" x14ac:dyDescent="0.25">
      <c r="A145" t="s">
        <v>316</v>
      </c>
      <c r="B145" t="s">
        <v>137</v>
      </c>
      <c r="C145" s="26">
        <v>10424.799999999999</v>
      </c>
      <c r="D145" s="1">
        <f t="shared" si="2"/>
        <v>0</v>
      </c>
    </row>
    <row r="146" spans="1:5" x14ac:dyDescent="0.25">
      <c r="A146" t="s">
        <v>317</v>
      </c>
      <c r="B146" t="s">
        <v>138</v>
      </c>
      <c r="C146" s="26">
        <v>694.4</v>
      </c>
      <c r="D146" s="1">
        <f t="shared" si="2"/>
        <v>270420.8</v>
      </c>
      <c r="E146" s="28">
        <v>1</v>
      </c>
    </row>
    <row r="147" spans="1:5" x14ac:dyDescent="0.25">
      <c r="A147" t="s">
        <v>318</v>
      </c>
      <c r="B147" t="s">
        <v>139</v>
      </c>
      <c r="C147" s="26">
        <v>472.2</v>
      </c>
      <c r="D147" s="1">
        <f t="shared" si="2"/>
        <v>183889.26</v>
      </c>
      <c r="E147" s="28">
        <v>1</v>
      </c>
    </row>
    <row r="148" spans="1:5" x14ac:dyDescent="0.25">
      <c r="A148" t="s">
        <v>319</v>
      </c>
      <c r="B148" t="s">
        <v>140</v>
      </c>
      <c r="C148" s="26">
        <v>419</v>
      </c>
      <c r="D148" s="1">
        <f t="shared" si="2"/>
        <v>163171.54</v>
      </c>
      <c r="E148" s="28">
        <v>1</v>
      </c>
    </row>
    <row r="149" spans="1:5" x14ac:dyDescent="0.25">
      <c r="A149" t="s">
        <v>320</v>
      </c>
      <c r="B149" t="s">
        <v>141</v>
      </c>
      <c r="C149" s="26">
        <v>1074.7</v>
      </c>
      <c r="D149" s="1">
        <f t="shared" si="2"/>
        <v>180303.35999999999</v>
      </c>
      <c r="E149" s="28">
        <v>2</v>
      </c>
    </row>
    <row r="150" spans="1:5" x14ac:dyDescent="0.25">
      <c r="A150" t="s">
        <v>321</v>
      </c>
      <c r="B150" t="s">
        <v>142</v>
      </c>
      <c r="C150" s="26">
        <v>350.7</v>
      </c>
      <c r="D150" s="1">
        <f t="shared" si="2"/>
        <v>136573.41</v>
      </c>
      <c r="E150" s="28">
        <v>1</v>
      </c>
    </row>
    <row r="151" spans="1:5" x14ac:dyDescent="0.25">
      <c r="A151" t="s">
        <v>322</v>
      </c>
      <c r="B151" t="s">
        <v>143</v>
      </c>
      <c r="C151" s="26">
        <v>431.5</v>
      </c>
      <c r="D151" s="1">
        <f t="shared" si="2"/>
        <v>168039.42</v>
      </c>
      <c r="E151" s="28">
        <v>1</v>
      </c>
    </row>
    <row r="152" spans="1:5" x14ac:dyDescent="0.25">
      <c r="A152" t="s">
        <v>323</v>
      </c>
      <c r="B152" t="s">
        <v>144</v>
      </c>
      <c r="C152" s="26">
        <v>2617.9</v>
      </c>
      <c r="D152" s="1">
        <f t="shared" si="2"/>
        <v>439207.39</v>
      </c>
      <c r="E152" s="28">
        <v>2</v>
      </c>
    </row>
    <row r="153" spans="1:5" x14ac:dyDescent="0.25">
      <c r="A153" t="s">
        <v>324</v>
      </c>
      <c r="B153" t="s">
        <v>145</v>
      </c>
      <c r="C153" s="26">
        <v>326.5</v>
      </c>
      <c r="D153" s="1">
        <f t="shared" si="2"/>
        <v>127149.18</v>
      </c>
      <c r="E153" s="28">
        <v>1</v>
      </c>
    </row>
    <row r="154" spans="1:5" x14ac:dyDescent="0.25">
      <c r="A154" t="s">
        <v>325</v>
      </c>
      <c r="B154" t="s">
        <v>146</v>
      </c>
      <c r="C154" s="26">
        <v>184</v>
      </c>
      <c r="D154" s="1">
        <f t="shared" si="2"/>
        <v>71655.28</v>
      </c>
      <c r="E154" s="28">
        <v>1</v>
      </c>
    </row>
    <row r="155" spans="1:5" x14ac:dyDescent="0.25">
      <c r="A155" t="s">
        <v>326</v>
      </c>
      <c r="B155" t="s">
        <v>147</v>
      </c>
      <c r="C155" s="26">
        <v>214.7</v>
      </c>
      <c r="D155" s="1">
        <f t="shared" si="2"/>
        <v>83610.81</v>
      </c>
      <c r="E155" s="28">
        <v>1</v>
      </c>
    </row>
    <row r="156" spans="1:5" x14ac:dyDescent="0.25">
      <c r="A156" t="s">
        <v>327</v>
      </c>
      <c r="B156" t="s">
        <v>148</v>
      </c>
      <c r="C156" s="26">
        <v>610.9</v>
      </c>
      <c r="D156" s="1">
        <f t="shared" si="2"/>
        <v>237903.32</v>
      </c>
      <c r="E156" s="28">
        <v>1</v>
      </c>
    </row>
    <row r="157" spans="1:5" x14ac:dyDescent="0.25">
      <c r="A157" t="s">
        <v>328</v>
      </c>
      <c r="B157" t="s">
        <v>149</v>
      </c>
      <c r="C157" s="26">
        <v>87</v>
      </c>
      <c r="D157" s="1">
        <f t="shared" si="2"/>
        <v>33880.49</v>
      </c>
      <c r="E157" s="28">
        <v>1</v>
      </c>
    </row>
    <row r="158" spans="1:5" x14ac:dyDescent="0.25">
      <c r="A158" t="s">
        <v>329</v>
      </c>
      <c r="B158" t="s">
        <v>150</v>
      </c>
      <c r="C158" s="26">
        <v>899.2</v>
      </c>
      <c r="D158" s="1">
        <f t="shared" si="2"/>
        <v>350176.25</v>
      </c>
      <c r="E158" s="28">
        <v>1</v>
      </c>
    </row>
    <row r="159" spans="1:5" x14ac:dyDescent="0.25">
      <c r="A159" t="s">
        <v>330</v>
      </c>
      <c r="B159" t="s">
        <v>151</v>
      </c>
      <c r="C159" s="26">
        <v>180.9</v>
      </c>
      <c r="D159" s="1">
        <f t="shared" si="2"/>
        <v>70448.05</v>
      </c>
      <c r="E159" s="28">
        <v>1</v>
      </c>
    </row>
    <row r="160" spans="1:5" x14ac:dyDescent="0.25">
      <c r="A160" t="s">
        <v>331</v>
      </c>
      <c r="B160" t="s">
        <v>152</v>
      </c>
      <c r="C160" s="26">
        <v>606.6</v>
      </c>
      <c r="D160" s="1">
        <f t="shared" si="2"/>
        <v>236228.77</v>
      </c>
      <c r="E160" s="28">
        <v>1</v>
      </c>
    </row>
    <row r="161" spans="1:5" x14ac:dyDescent="0.25">
      <c r="A161" t="s">
        <v>332</v>
      </c>
      <c r="B161" t="s">
        <v>153</v>
      </c>
      <c r="C161" s="26">
        <v>137.4</v>
      </c>
      <c r="D161" s="1">
        <f t="shared" si="2"/>
        <v>53507.8</v>
      </c>
      <c r="E161" s="28">
        <v>1</v>
      </c>
    </row>
    <row r="162" spans="1:5" x14ac:dyDescent="0.25">
      <c r="A162" t="s">
        <v>333</v>
      </c>
      <c r="B162" t="s">
        <v>154</v>
      </c>
      <c r="C162" s="26">
        <v>3549.5</v>
      </c>
      <c r="D162" s="1">
        <f t="shared" si="2"/>
        <v>595502.74</v>
      </c>
      <c r="E162" s="28">
        <v>2</v>
      </c>
    </row>
    <row r="163" spans="1:5" x14ac:dyDescent="0.25">
      <c r="A163" t="s">
        <v>334</v>
      </c>
      <c r="B163" t="s">
        <v>155</v>
      </c>
      <c r="C163" s="26">
        <v>334.9</v>
      </c>
      <c r="D163" s="1">
        <f t="shared" si="2"/>
        <v>130420.4</v>
      </c>
      <c r="E163" s="28">
        <v>1</v>
      </c>
    </row>
    <row r="164" spans="1:5" x14ac:dyDescent="0.25">
      <c r="A164" t="s">
        <v>335</v>
      </c>
      <c r="B164" t="s">
        <v>156</v>
      </c>
      <c r="C164" s="26">
        <v>2278.8000000000002</v>
      </c>
      <c r="D164" s="1">
        <f t="shared" si="2"/>
        <v>382316.28</v>
      </c>
      <c r="E164" s="28">
        <v>2</v>
      </c>
    </row>
    <row r="165" spans="1:5" x14ac:dyDescent="0.25">
      <c r="A165" t="s">
        <v>336</v>
      </c>
      <c r="B165" t="s">
        <v>157</v>
      </c>
      <c r="C165" s="26">
        <v>434</v>
      </c>
      <c r="D165" s="1">
        <f t="shared" si="2"/>
        <v>169013</v>
      </c>
      <c r="E165" s="28">
        <v>1</v>
      </c>
    </row>
    <row r="166" spans="1:5" x14ac:dyDescent="0.25">
      <c r="A166" t="s">
        <v>337</v>
      </c>
      <c r="B166" t="s">
        <v>158</v>
      </c>
      <c r="C166" s="26">
        <v>94.6</v>
      </c>
      <c r="D166" s="1">
        <f t="shared" si="2"/>
        <v>36840.160000000003</v>
      </c>
      <c r="E166" s="28">
        <v>1</v>
      </c>
    </row>
    <row r="167" spans="1:5" x14ac:dyDescent="0.25">
      <c r="A167" t="s">
        <v>338</v>
      </c>
      <c r="B167" t="s">
        <v>159</v>
      </c>
      <c r="C167" s="26">
        <v>210.7</v>
      </c>
      <c r="D167" s="1">
        <f t="shared" si="2"/>
        <v>82053.09</v>
      </c>
      <c r="E167" s="28">
        <v>1</v>
      </c>
    </row>
    <row r="168" spans="1:5" x14ac:dyDescent="0.25">
      <c r="A168" t="s">
        <v>339</v>
      </c>
      <c r="B168" t="s">
        <v>160</v>
      </c>
      <c r="C168" s="26">
        <v>129.30000000000001</v>
      </c>
      <c r="D168" s="1">
        <f t="shared" si="2"/>
        <v>50353.41</v>
      </c>
      <c r="E168" s="28">
        <v>1</v>
      </c>
    </row>
    <row r="169" spans="1:5" x14ac:dyDescent="0.25">
      <c r="A169" t="s">
        <v>340</v>
      </c>
      <c r="B169" t="s">
        <v>161</v>
      </c>
      <c r="C169" s="26">
        <v>81.2</v>
      </c>
      <c r="D169" s="1">
        <f t="shared" si="2"/>
        <v>31621.79</v>
      </c>
      <c r="E169" s="28">
        <v>1</v>
      </c>
    </row>
    <row r="170" spans="1:5" x14ac:dyDescent="0.25">
      <c r="A170" t="s">
        <v>341</v>
      </c>
      <c r="B170" t="s">
        <v>162</v>
      </c>
      <c r="C170" s="26">
        <v>1849.3</v>
      </c>
      <c r="D170" s="1">
        <f t="shared" si="2"/>
        <v>310258.69</v>
      </c>
      <c r="E170" s="28">
        <v>2</v>
      </c>
    </row>
    <row r="171" spans="1:5" x14ac:dyDescent="0.25">
      <c r="A171" t="s">
        <v>342</v>
      </c>
      <c r="B171" t="s">
        <v>163</v>
      </c>
      <c r="C171" s="26">
        <v>2049</v>
      </c>
      <c r="D171" s="1">
        <f t="shared" si="2"/>
        <v>343762.53</v>
      </c>
      <c r="E171" s="28">
        <v>2</v>
      </c>
    </row>
    <row r="172" spans="1:5" x14ac:dyDescent="0.25">
      <c r="A172" t="s">
        <v>343</v>
      </c>
      <c r="B172" t="s">
        <v>164</v>
      </c>
      <c r="C172" s="26">
        <v>2657.5</v>
      </c>
      <c r="D172" s="1">
        <f t="shared" si="2"/>
        <v>445851.11</v>
      </c>
      <c r="E172" s="28">
        <v>2</v>
      </c>
    </row>
    <row r="173" spans="1:5" x14ac:dyDescent="0.25">
      <c r="A173" t="s">
        <v>344</v>
      </c>
      <c r="B173" t="s">
        <v>165</v>
      </c>
      <c r="C173" s="26">
        <v>8025.4</v>
      </c>
      <c r="D173" s="1">
        <f t="shared" si="2"/>
        <v>0</v>
      </c>
    </row>
    <row r="174" spans="1:5" x14ac:dyDescent="0.25">
      <c r="A174" t="s">
        <v>345</v>
      </c>
      <c r="B174" t="s">
        <v>166</v>
      </c>
      <c r="C174" s="26">
        <v>3790.5</v>
      </c>
      <c r="D174" s="1">
        <f t="shared" si="2"/>
        <v>635935.52</v>
      </c>
      <c r="E174" s="28">
        <v>2</v>
      </c>
    </row>
    <row r="175" spans="1:5" x14ac:dyDescent="0.25">
      <c r="A175" t="s">
        <v>346</v>
      </c>
      <c r="B175" t="s">
        <v>167</v>
      </c>
      <c r="C175" s="26">
        <v>22333.9</v>
      </c>
      <c r="D175" s="1">
        <f t="shared" si="2"/>
        <v>0</v>
      </c>
    </row>
    <row r="176" spans="1:5" x14ac:dyDescent="0.25">
      <c r="A176" t="s">
        <v>347</v>
      </c>
      <c r="B176" t="s">
        <v>168</v>
      </c>
      <c r="C176" s="26">
        <v>1135.5</v>
      </c>
      <c r="D176" s="1">
        <f t="shared" si="2"/>
        <v>190503.83</v>
      </c>
      <c r="E176" s="28">
        <v>2</v>
      </c>
    </row>
    <row r="177" spans="1:6" x14ac:dyDescent="0.25">
      <c r="A177" t="s">
        <v>348</v>
      </c>
      <c r="B177" t="s">
        <v>169</v>
      </c>
      <c r="C177" s="26">
        <v>2397.5</v>
      </c>
      <c r="D177" s="1">
        <f t="shared" si="2"/>
        <v>402230.68</v>
      </c>
      <c r="E177" s="28">
        <v>2</v>
      </c>
    </row>
    <row r="178" spans="1:6" x14ac:dyDescent="0.25">
      <c r="A178" t="s">
        <v>349</v>
      </c>
      <c r="B178" t="s">
        <v>170</v>
      </c>
      <c r="C178" s="26">
        <v>1033</v>
      </c>
      <c r="D178" s="1">
        <f t="shared" si="2"/>
        <v>173307.32</v>
      </c>
      <c r="E178" s="28">
        <v>2</v>
      </c>
    </row>
    <row r="179" spans="1:6" x14ac:dyDescent="0.25">
      <c r="A179" t="s">
        <v>350</v>
      </c>
      <c r="B179" t="s">
        <v>171</v>
      </c>
      <c r="C179" s="26">
        <v>177.8</v>
      </c>
      <c r="D179" s="1">
        <f t="shared" si="2"/>
        <v>69240.81</v>
      </c>
      <c r="E179" s="28">
        <v>1</v>
      </c>
    </row>
    <row r="180" spans="1:6" x14ac:dyDescent="0.25">
      <c r="A180" t="s">
        <v>351</v>
      </c>
      <c r="B180" t="s">
        <v>172</v>
      </c>
      <c r="C180" s="26">
        <v>199.3</v>
      </c>
      <c r="D180" s="1">
        <f t="shared" si="2"/>
        <v>77613.570000000007</v>
      </c>
      <c r="E180" s="28">
        <v>1</v>
      </c>
    </row>
    <row r="181" spans="1:6" x14ac:dyDescent="0.25">
      <c r="A181" t="s">
        <v>352</v>
      </c>
      <c r="B181" t="s">
        <v>173</v>
      </c>
      <c r="C181" s="26">
        <v>64.3</v>
      </c>
      <c r="D181" s="1">
        <f t="shared" si="2"/>
        <v>25040.41</v>
      </c>
      <c r="E181" s="28">
        <v>1</v>
      </c>
    </row>
    <row r="182" spans="1:6" x14ac:dyDescent="0.25">
      <c r="A182" t="s">
        <v>353</v>
      </c>
      <c r="B182" t="s">
        <v>174</v>
      </c>
      <c r="C182" s="26">
        <v>853.3</v>
      </c>
      <c r="D182" s="1">
        <f t="shared" si="2"/>
        <v>332301.37</v>
      </c>
      <c r="E182" s="28">
        <v>1</v>
      </c>
    </row>
    <row r="183" spans="1:6" x14ac:dyDescent="0.25">
      <c r="A183" t="s">
        <v>354</v>
      </c>
      <c r="B183" t="s">
        <v>175</v>
      </c>
      <c r="C183" s="26">
        <v>715.9</v>
      </c>
      <c r="D183" s="1">
        <f t="shared" si="2"/>
        <v>278793.57</v>
      </c>
      <c r="E183" s="28">
        <v>1</v>
      </c>
    </row>
    <row r="184" spans="1:6" x14ac:dyDescent="0.25">
      <c r="A184" t="s">
        <v>355</v>
      </c>
      <c r="B184" t="s">
        <v>176</v>
      </c>
      <c r="C184" s="26">
        <v>181.3</v>
      </c>
      <c r="D184" s="1">
        <f t="shared" si="2"/>
        <v>70603.820000000007</v>
      </c>
      <c r="E184" s="28">
        <v>1</v>
      </c>
    </row>
    <row r="185" spans="1:6" x14ac:dyDescent="0.25">
      <c r="A185" t="s">
        <v>356</v>
      </c>
      <c r="B185" t="s">
        <v>177</v>
      </c>
      <c r="C185" s="26">
        <v>59.5</v>
      </c>
      <c r="D185" s="1">
        <f t="shared" si="2"/>
        <v>23171.14</v>
      </c>
      <c r="E185" s="28">
        <v>1</v>
      </c>
    </row>
    <row r="186" spans="1:6" x14ac:dyDescent="0.25">
      <c r="C186" s="26"/>
      <c r="D186" s="1"/>
    </row>
    <row r="187" spans="1:6" x14ac:dyDescent="0.25">
      <c r="A187" s="11" t="s">
        <v>366</v>
      </c>
      <c r="B187" t="s">
        <v>391</v>
      </c>
      <c r="C187" s="26">
        <f>'CSI by School'!D9</f>
        <v>1136</v>
      </c>
      <c r="D187" s="1">
        <f>ROUND((C187*J9),2)</f>
        <v>190587.72</v>
      </c>
      <c r="E187" s="28">
        <v>2</v>
      </c>
    </row>
    <row r="188" spans="1:6" x14ac:dyDescent="0.25">
      <c r="A188" s="11" t="s">
        <v>366</v>
      </c>
      <c r="B188" t="s">
        <v>390</v>
      </c>
      <c r="C188" s="26">
        <v>0</v>
      </c>
      <c r="D188" s="1">
        <f>ROUND((C188*J8),2)</f>
        <v>0</v>
      </c>
      <c r="E188" s="28">
        <v>1</v>
      </c>
    </row>
    <row r="190" spans="1:6" x14ac:dyDescent="0.25">
      <c r="A190" s="9" t="s">
        <v>363</v>
      </c>
      <c r="B190" s="9"/>
      <c r="C190" s="40">
        <f>ROUND(SUM(C8:C188),1)</f>
        <v>860323.2</v>
      </c>
      <c r="D190" s="10">
        <f>SUM(D8:D188)</f>
        <v>29999999.830000006</v>
      </c>
      <c r="F190" s="16"/>
    </row>
    <row r="191" spans="1:6" x14ac:dyDescent="0.25">
      <c r="D191" s="1"/>
      <c r="F191" s="16"/>
    </row>
    <row r="192" spans="1:6" hidden="1" x14ac:dyDescent="0.25">
      <c r="D192" s="1">
        <f>I7-D190</f>
        <v>0.16999999433755875</v>
      </c>
    </row>
    <row r="193" spans="1:4" x14ac:dyDescent="0.25">
      <c r="D193" s="1"/>
    </row>
    <row r="194" spans="1:4" x14ac:dyDescent="0.25">
      <c r="D194" s="1"/>
    </row>
    <row r="195" spans="1:4" x14ac:dyDescent="0.25">
      <c r="D195" s="1"/>
    </row>
    <row r="196" spans="1:4" x14ac:dyDescent="0.25">
      <c r="D196" s="1"/>
    </row>
    <row r="198" spans="1:4" x14ac:dyDescent="0.25">
      <c r="A198" t="s">
        <v>402</v>
      </c>
    </row>
    <row r="200" spans="1:4" ht="15.75" customHeight="1" x14ac:dyDescent="0.25"/>
  </sheetData>
  <autoFilter ref="A7:E188" xr:uid="{00000000-0009-0000-0000-000000000000}"/>
  <sortState xmlns:xlrd2="http://schemas.microsoft.com/office/spreadsheetml/2017/richdata2" ref="A8:E188">
    <sortCondition ref="A8:A188"/>
  </sortState>
  <mergeCells count="2">
    <mergeCell ref="A1:D1"/>
    <mergeCell ref="A2:D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B3" sqref="B3"/>
    </sheetView>
  </sheetViews>
  <sheetFormatPr defaultRowHeight="15" x14ac:dyDescent="0.25"/>
  <cols>
    <col min="1" max="1" width="18.140625" bestFit="1" customWidth="1"/>
    <col min="2" max="2" width="12.5703125" style="32" bestFit="1" customWidth="1"/>
    <col min="3" max="3" width="27.5703125" bestFit="1" customWidth="1"/>
    <col min="4" max="4" width="12.140625" bestFit="1" customWidth="1"/>
    <col min="5" max="5" width="15.5703125" bestFit="1" customWidth="1"/>
    <col min="6" max="6" width="19.5703125" bestFit="1" customWidth="1"/>
    <col min="7" max="256" width="21.7109375" customWidth="1"/>
    <col min="257" max="257" width="18.140625" bestFit="1" customWidth="1"/>
    <col min="258" max="258" width="12.5703125" bestFit="1" customWidth="1"/>
    <col min="259" max="259" width="24.85546875" bestFit="1" customWidth="1"/>
    <col min="260" max="260" width="12.140625" bestFit="1" customWidth="1"/>
    <col min="261" max="261" width="15.5703125" bestFit="1" customWidth="1"/>
    <col min="262" max="262" width="19.5703125" bestFit="1" customWidth="1"/>
    <col min="263" max="512" width="21.7109375" customWidth="1"/>
    <col min="513" max="513" width="18.140625" bestFit="1" customWidth="1"/>
    <col min="514" max="514" width="12.5703125" bestFit="1" customWidth="1"/>
    <col min="515" max="515" width="24.85546875" bestFit="1" customWidth="1"/>
    <col min="516" max="516" width="12.140625" bestFit="1" customWidth="1"/>
    <col min="517" max="517" width="15.5703125" bestFit="1" customWidth="1"/>
    <col min="518" max="518" width="19.5703125" bestFit="1" customWidth="1"/>
    <col min="519" max="768" width="21.7109375" customWidth="1"/>
    <col min="769" max="769" width="18.140625" bestFit="1" customWidth="1"/>
    <col min="770" max="770" width="12.5703125" bestFit="1" customWidth="1"/>
    <col min="771" max="771" width="24.85546875" bestFit="1" customWidth="1"/>
    <col min="772" max="772" width="12.140625" bestFit="1" customWidth="1"/>
    <col min="773" max="773" width="15.5703125" bestFit="1" customWidth="1"/>
    <col min="774" max="774" width="19.5703125" bestFit="1" customWidth="1"/>
    <col min="775" max="1024" width="21.7109375" customWidth="1"/>
    <col min="1025" max="1025" width="18.140625" bestFit="1" customWidth="1"/>
    <col min="1026" max="1026" width="12.5703125" bestFit="1" customWidth="1"/>
    <col min="1027" max="1027" width="24.85546875" bestFit="1" customWidth="1"/>
    <col min="1028" max="1028" width="12.140625" bestFit="1" customWidth="1"/>
    <col min="1029" max="1029" width="15.5703125" bestFit="1" customWidth="1"/>
    <col min="1030" max="1030" width="19.5703125" bestFit="1" customWidth="1"/>
    <col min="1031" max="1280" width="21.7109375" customWidth="1"/>
    <col min="1281" max="1281" width="18.140625" bestFit="1" customWidth="1"/>
    <col min="1282" max="1282" width="12.5703125" bestFit="1" customWidth="1"/>
    <col min="1283" max="1283" width="24.85546875" bestFit="1" customWidth="1"/>
    <col min="1284" max="1284" width="12.140625" bestFit="1" customWidth="1"/>
    <col min="1285" max="1285" width="15.5703125" bestFit="1" customWidth="1"/>
    <col min="1286" max="1286" width="19.5703125" bestFit="1" customWidth="1"/>
    <col min="1287" max="1536" width="21.7109375" customWidth="1"/>
    <col min="1537" max="1537" width="18.140625" bestFit="1" customWidth="1"/>
    <col min="1538" max="1538" width="12.5703125" bestFit="1" customWidth="1"/>
    <col min="1539" max="1539" width="24.85546875" bestFit="1" customWidth="1"/>
    <col min="1540" max="1540" width="12.140625" bestFit="1" customWidth="1"/>
    <col min="1541" max="1541" width="15.5703125" bestFit="1" customWidth="1"/>
    <col min="1542" max="1542" width="19.5703125" bestFit="1" customWidth="1"/>
    <col min="1543" max="1792" width="21.7109375" customWidth="1"/>
    <col min="1793" max="1793" width="18.140625" bestFit="1" customWidth="1"/>
    <col min="1794" max="1794" width="12.5703125" bestFit="1" customWidth="1"/>
    <col min="1795" max="1795" width="24.85546875" bestFit="1" customWidth="1"/>
    <col min="1796" max="1796" width="12.140625" bestFit="1" customWidth="1"/>
    <col min="1797" max="1797" width="15.5703125" bestFit="1" customWidth="1"/>
    <col min="1798" max="1798" width="19.5703125" bestFit="1" customWidth="1"/>
    <col min="1799" max="2048" width="21.7109375" customWidth="1"/>
    <col min="2049" max="2049" width="18.140625" bestFit="1" customWidth="1"/>
    <col min="2050" max="2050" width="12.5703125" bestFit="1" customWidth="1"/>
    <col min="2051" max="2051" width="24.85546875" bestFit="1" customWidth="1"/>
    <col min="2052" max="2052" width="12.140625" bestFit="1" customWidth="1"/>
    <col min="2053" max="2053" width="15.5703125" bestFit="1" customWidth="1"/>
    <col min="2054" max="2054" width="19.5703125" bestFit="1" customWidth="1"/>
    <col min="2055" max="2304" width="21.7109375" customWidth="1"/>
    <col min="2305" max="2305" width="18.140625" bestFit="1" customWidth="1"/>
    <col min="2306" max="2306" width="12.5703125" bestFit="1" customWidth="1"/>
    <col min="2307" max="2307" width="24.85546875" bestFit="1" customWidth="1"/>
    <col min="2308" max="2308" width="12.140625" bestFit="1" customWidth="1"/>
    <col min="2309" max="2309" width="15.5703125" bestFit="1" customWidth="1"/>
    <col min="2310" max="2310" width="19.5703125" bestFit="1" customWidth="1"/>
    <col min="2311" max="2560" width="21.7109375" customWidth="1"/>
    <col min="2561" max="2561" width="18.140625" bestFit="1" customWidth="1"/>
    <col min="2562" max="2562" width="12.5703125" bestFit="1" customWidth="1"/>
    <col min="2563" max="2563" width="24.85546875" bestFit="1" customWidth="1"/>
    <col min="2564" max="2564" width="12.140625" bestFit="1" customWidth="1"/>
    <col min="2565" max="2565" width="15.5703125" bestFit="1" customWidth="1"/>
    <col min="2566" max="2566" width="19.5703125" bestFit="1" customWidth="1"/>
    <col min="2567" max="2816" width="21.7109375" customWidth="1"/>
    <col min="2817" max="2817" width="18.140625" bestFit="1" customWidth="1"/>
    <col min="2818" max="2818" width="12.5703125" bestFit="1" customWidth="1"/>
    <col min="2819" max="2819" width="24.85546875" bestFit="1" customWidth="1"/>
    <col min="2820" max="2820" width="12.140625" bestFit="1" customWidth="1"/>
    <col min="2821" max="2821" width="15.5703125" bestFit="1" customWidth="1"/>
    <col min="2822" max="2822" width="19.5703125" bestFit="1" customWidth="1"/>
    <col min="2823" max="3072" width="21.7109375" customWidth="1"/>
    <col min="3073" max="3073" width="18.140625" bestFit="1" customWidth="1"/>
    <col min="3074" max="3074" width="12.5703125" bestFit="1" customWidth="1"/>
    <col min="3075" max="3075" width="24.85546875" bestFit="1" customWidth="1"/>
    <col min="3076" max="3076" width="12.140625" bestFit="1" customWidth="1"/>
    <col min="3077" max="3077" width="15.5703125" bestFit="1" customWidth="1"/>
    <col min="3078" max="3078" width="19.5703125" bestFit="1" customWidth="1"/>
    <col min="3079" max="3328" width="21.7109375" customWidth="1"/>
    <col min="3329" max="3329" width="18.140625" bestFit="1" customWidth="1"/>
    <col min="3330" max="3330" width="12.5703125" bestFit="1" customWidth="1"/>
    <col min="3331" max="3331" width="24.85546875" bestFit="1" customWidth="1"/>
    <col min="3332" max="3332" width="12.140625" bestFit="1" customWidth="1"/>
    <col min="3333" max="3333" width="15.5703125" bestFit="1" customWidth="1"/>
    <col min="3334" max="3334" width="19.5703125" bestFit="1" customWidth="1"/>
    <col min="3335" max="3584" width="21.7109375" customWidth="1"/>
    <col min="3585" max="3585" width="18.140625" bestFit="1" customWidth="1"/>
    <col min="3586" max="3586" width="12.5703125" bestFit="1" customWidth="1"/>
    <col min="3587" max="3587" width="24.85546875" bestFit="1" customWidth="1"/>
    <col min="3588" max="3588" width="12.140625" bestFit="1" customWidth="1"/>
    <col min="3589" max="3589" width="15.5703125" bestFit="1" customWidth="1"/>
    <col min="3590" max="3590" width="19.5703125" bestFit="1" customWidth="1"/>
    <col min="3591" max="3840" width="21.7109375" customWidth="1"/>
    <col min="3841" max="3841" width="18.140625" bestFit="1" customWidth="1"/>
    <col min="3842" max="3842" width="12.5703125" bestFit="1" customWidth="1"/>
    <col min="3843" max="3843" width="24.85546875" bestFit="1" customWidth="1"/>
    <col min="3844" max="3844" width="12.140625" bestFit="1" customWidth="1"/>
    <col min="3845" max="3845" width="15.5703125" bestFit="1" customWidth="1"/>
    <col min="3846" max="3846" width="19.5703125" bestFit="1" customWidth="1"/>
    <col min="3847" max="4096" width="21.7109375" customWidth="1"/>
    <col min="4097" max="4097" width="18.140625" bestFit="1" customWidth="1"/>
    <col min="4098" max="4098" width="12.5703125" bestFit="1" customWidth="1"/>
    <col min="4099" max="4099" width="24.85546875" bestFit="1" customWidth="1"/>
    <col min="4100" max="4100" width="12.140625" bestFit="1" customWidth="1"/>
    <col min="4101" max="4101" width="15.5703125" bestFit="1" customWidth="1"/>
    <col min="4102" max="4102" width="19.5703125" bestFit="1" customWidth="1"/>
    <col min="4103" max="4352" width="21.7109375" customWidth="1"/>
    <col min="4353" max="4353" width="18.140625" bestFit="1" customWidth="1"/>
    <col min="4354" max="4354" width="12.5703125" bestFit="1" customWidth="1"/>
    <col min="4355" max="4355" width="24.85546875" bestFit="1" customWidth="1"/>
    <col min="4356" max="4356" width="12.140625" bestFit="1" customWidth="1"/>
    <col min="4357" max="4357" width="15.5703125" bestFit="1" customWidth="1"/>
    <col min="4358" max="4358" width="19.5703125" bestFit="1" customWidth="1"/>
    <col min="4359" max="4608" width="21.7109375" customWidth="1"/>
    <col min="4609" max="4609" width="18.140625" bestFit="1" customWidth="1"/>
    <col min="4610" max="4610" width="12.5703125" bestFit="1" customWidth="1"/>
    <col min="4611" max="4611" width="24.85546875" bestFit="1" customWidth="1"/>
    <col min="4612" max="4612" width="12.140625" bestFit="1" customWidth="1"/>
    <col min="4613" max="4613" width="15.5703125" bestFit="1" customWidth="1"/>
    <col min="4614" max="4614" width="19.5703125" bestFit="1" customWidth="1"/>
    <col min="4615" max="4864" width="21.7109375" customWidth="1"/>
    <col min="4865" max="4865" width="18.140625" bestFit="1" customWidth="1"/>
    <col min="4866" max="4866" width="12.5703125" bestFit="1" customWidth="1"/>
    <col min="4867" max="4867" width="24.85546875" bestFit="1" customWidth="1"/>
    <col min="4868" max="4868" width="12.140625" bestFit="1" customWidth="1"/>
    <col min="4869" max="4869" width="15.5703125" bestFit="1" customWidth="1"/>
    <col min="4870" max="4870" width="19.5703125" bestFit="1" customWidth="1"/>
    <col min="4871" max="5120" width="21.7109375" customWidth="1"/>
    <col min="5121" max="5121" width="18.140625" bestFit="1" customWidth="1"/>
    <col min="5122" max="5122" width="12.5703125" bestFit="1" customWidth="1"/>
    <col min="5123" max="5123" width="24.85546875" bestFit="1" customWidth="1"/>
    <col min="5124" max="5124" width="12.140625" bestFit="1" customWidth="1"/>
    <col min="5125" max="5125" width="15.5703125" bestFit="1" customWidth="1"/>
    <col min="5126" max="5126" width="19.5703125" bestFit="1" customWidth="1"/>
    <col min="5127" max="5376" width="21.7109375" customWidth="1"/>
    <col min="5377" max="5377" width="18.140625" bestFit="1" customWidth="1"/>
    <col min="5378" max="5378" width="12.5703125" bestFit="1" customWidth="1"/>
    <col min="5379" max="5379" width="24.85546875" bestFit="1" customWidth="1"/>
    <col min="5380" max="5380" width="12.140625" bestFit="1" customWidth="1"/>
    <col min="5381" max="5381" width="15.5703125" bestFit="1" customWidth="1"/>
    <col min="5382" max="5382" width="19.5703125" bestFit="1" customWidth="1"/>
    <col min="5383" max="5632" width="21.7109375" customWidth="1"/>
    <col min="5633" max="5633" width="18.140625" bestFit="1" customWidth="1"/>
    <col min="5634" max="5634" width="12.5703125" bestFit="1" customWidth="1"/>
    <col min="5635" max="5635" width="24.85546875" bestFit="1" customWidth="1"/>
    <col min="5636" max="5636" width="12.140625" bestFit="1" customWidth="1"/>
    <col min="5637" max="5637" width="15.5703125" bestFit="1" customWidth="1"/>
    <col min="5638" max="5638" width="19.5703125" bestFit="1" customWidth="1"/>
    <col min="5639" max="5888" width="21.7109375" customWidth="1"/>
    <col min="5889" max="5889" width="18.140625" bestFit="1" customWidth="1"/>
    <col min="5890" max="5890" width="12.5703125" bestFit="1" customWidth="1"/>
    <col min="5891" max="5891" width="24.85546875" bestFit="1" customWidth="1"/>
    <col min="5892" max="5892" width="12.140625" bestFit="1" customWidth="1"/>
    <col min="5893" max="5893" width="15.5703125" bestFit="1" customWidth="1"/>
    <col min="5894" max="5894" width="19.5703125" bestFit="1" customWidth="1"/>
    <col min="5895" max="6144" width="21.7109375" customWidth="1"/>
    <col min="6145" max="6145" width="18.140625" bestFit="1" customWidth="1"/>
    <col min="6146" max="6146" width="12.5703125" bestFit="1" customWidth="1"/>
    <col min="6147" max="6147" width="24.85546875" bestFit="1" customWidth="1"/>
    <col min="6148" max="6148" width="12.140625" bestFit="1" customWidth="1"/>
    <col min="6149" max="6149" width="15.5703125" bestFit="1" customWidth="1"/>
    <col min="6150" max="6150" width="19.5703125" bestFit="1" customWidth="1"/>
    <col min="6151" max="6400" width="21.7109375" customWidth="1"/>
    <col min="6401" max="6401" width="18.140625" bestFit="1" customWidth="1"/>
    <col min="6402" max="6402" width="12.5703125" bestFit="1" customWidth="1"/>
    <col min="6403" max="6403" width="24.85546875" bestFit="1" customWidth="1"/>
    <col min="6404" max="6404" width="12.140625" bestFit="1" customWidth="1"/>
    <col min="6405" max="6405" width="15.5703125" bestFit="1" customWidth="1"/>
    <col min="6406" max="6406" width="19.5703125" bestFit="1" customWidth="1"/>
    <col min="6407" max="6656" width="21.7109375" customWidth="1"/>
    <col min="6657" max="6657" width="18.140625" bestFit="1" customWidth="1"/>
    <col min="6658" max="6658" width="12.5703125" bestFit="1" customWidth="1"/>
    <col min="6659" max="6659" width="24.85546875" bestFit="1" customWidth="1"/>
    <col min="6660" max="6660" width="12.140625" bestFit="1" customWidth="1"/>
    <col min="6661" max="6661" width="15.5703125" bestFit="1" customWidth="1"/>
    <col min="6662" max="6662" width="19.5703125" bestFit="1" customWidth="1"/>
    <col min="6663" max="6912" width="21.7109375" customWidth="1"/>
    <col min="6913" max="6913" width="18.140625" bestFit="1" customWidth="1"/>
    <col min="6914" max="6914" width="12.5703125" bestFit="1" customWidth="1"/>
    <col min="6915" max="6915" width="24.85546875" bestFit="1" customWidth="1"/>
    <col min="6916" max="6916" width="12.140625" bestFit="1" customWidth="1"/>
    <col min="6917" max="6917" width="15.5703125" bestFit="1" customWidth="1"/>
    <col min="6918" max="6918" width="19.5703125" bestFit="1" customWidth="1"/>
    <col min="6919" max="7168" width="21.7109375" customWidth="1"/>
    <col min="7169" max="7169" width="18.140625" bestFit="1" customWidth="1"/>
    <col min="7170" max="7170" width="12.5703125" bestFit="1" customWidth="1"/>
    <col min="7171" max="7171" width="24.85546875" bestFit="1" customWidth="1"/>
    <col min="7172" max="7172" width="12.140625" bestFit="1" customWidth="1"/>
    <col min="7173" max="7173" width="15.5703125" bestFit="1" customWidth="1"/>
    <col min="7174" max="7174" width="19.5703125" bestFit="1" customWidth="1"/>
    <col min="7175" max="7424" width="21.7109375" customWidth="1"/>
    <col min="7425" max="7425" width="18.140625" bestFit="1" customWidth="1"/>
    <col min="7426" max="7426" width="12.5703125" bestFit="1" customWidth="1"/>
    <col min="7427" max="7427" width="24.85546875" bestFit="1" customWidth="1"/>
    <col min="7428" max="7428" width="12.140625" bestFit="1" customWidth="1"/>
    <col min="7429" max="7429" width="15.5703125" bestFit="1" customWidth="1"/>
    <col min="7430" max="7430" width="19.5703125" bestFit="1" customWidth="1"/>
    <col min="7431" max="7680" width="21.7109375" customWidth="1"/>
    <col min="7681" max="7681" width="18.140625" bestFit="1" customWidth="1"/>
    <col min="7682" max="7682" width="12.5703125" bestFit="1" customWidth="1"/>
    <col min="7683" max="7683" width="24.85546875" bestFit="1" customWidth="1"/>
    <col min="7684" max="7684" width="12.140625" bestFit="1" customWidth="1"/>
    <col min="7685" max="7685" width="15.5703125" bestFit="1" customWidth="1"/>
    <col min="7686" max="7686" width="19.5703125" bestFit="1" customWidth="1"/>
    <col min="7687" max="7936" width="21.7109375" customWidth="1"/>
    <col min="7937" max="7937" width="18.140625" bestFit="1" customWidth="1"/>
    <col min="7938" max="7938" width="12.5703125" bestFit="1" customWidth="1"/>
    <col min="7939" max="7939" width="24.85546875" bestFit="1" customWidth="1"/>
    <col min="7940" max="7940" width="12.140625" bestFit="1" customWidth="1"/>
    <col min="7941" max="7941" width="15.5703125" bestFit="1" customWidth="1"/>
    <col min="7942" max="7942" width="19.5703125" bestFit="1" customWidth="1"/>
    <col min="7943" max="8192" width="21.7109375" customWidth="1"/>
    <col min="8193" max="8193" width="18.140625" bestFit="1" customWidth="1"/>
    <col min="8194" max="8194" width="12.5703125" bestFit="1" customWidth="1"/>
    <col min="8195" max="8195" width="24.85546875" bestFit="1" customWidth="1"/>
    <col min="8196" max="8196" width="12.140625" bestFit="1" customWidth="1"/>
    <col min="8197" max="8197" width="15.5703125" bestFit="1" customWidth="1"/>
    <col min="8198" max="8198" width="19.5703125" bestFit="1" customWidth="1"/>
    <col min="8199" max="8448" width="21.7109375" customWidth="1"/>
    <col min="8449" max="8449" width="18.140625" bestFit="1" customWidth="1"/>
    <col min="8450" max="8450" width="12.5703125" bestFit="1" customWidth="1"/>
    <col min="8451" max="8451" width="24.85546875" bestFit="1" customWidth="1"/>
    <col min="8452" max="8452" width="12.140625" bestFit="1" customWidth="1"/>
    <col min="8453" max="8453" width="15.5703125" bestFit="1" customWidth="1"/>
    <col min="8454" max="8454" width="19.5703125" bestFit="1" customWidth="1"/>
    <col min="8455" max="8704" width="21.7109375" customWidth="1"/>
    <col min="8705" max="8705" width="18.140625" bestFit="1" customWidth="1"/>
    <col min="8706" max="8706" width="12.5703125" bestFit="1" customWidth="1"/>
    <col min="8707" max="8707" width="24.85546875" bestFit="1" customWidth="1"/>
    <col min="8708" max="8708" width="12.140625" bestFit="1" customWidth="1"/>
    <col min="8709" max="8709" width="15.5703125" bestFit="1" customWidth="1"/>
    <col min="8710" max="8710" width="19.5703125" bestFit="1" customWidth="1"/>
    <col min="8711" max="8960" width="21.7109375" customWidth="1"/>
    <col min="8961" max="8961" width="18.140625" bestFit="1" customWidth="1"/>
    <col min="8962" max="8962" width="12.5703125" bestFit="1" customWidth="1"/>
    <col min="8963" max="8963" width="24.85546875" bestFit="1" customWidth="1"/>
    <col min="8964" max="8964" width="12.140625" bestFit="1" customWidth="1"/>
    <col min="8965" max="8965" width="15.5703125" bestFit="1" customWidth="1"/>
    <col min="8966" max="8966" width="19.5703125" bestFit="1" customWidth="1"/>
    <col min="8967" max="9216" width="21.7109375" customWidth="1"/>
    <col min="9217" max="9217" width="18.140625" bestFit="1" customWidth="1"/>
    <col min="9218" max="9218" width="12.5703125" bestFit="1" customWidth="1"/>
    <col min="9219" max="9219" width="24.85546875" bestFit="1" customWidth="1"/>
    <col min="9220" max="9220" width="12.140625" bestFit="1" customWidth="1"/>
    <col min="9221" max="9221" width="15.5703125" bestFit="1" customWidth="1"/>
    <col min="9222" max="9222" width="19.5703125" bestFit="1" customWidth="1"/>
    <col min="9223" max="9472" width="21.7109375" customWidth="1"/>
    <col min="9473" max="9473" width="18.140625" bestFit="1" customWidth="1"/>
    <col min="9474" max="9474" width="12.5703125" bestFit="1" customWidth="1"/>
    <col min="9475" max="9475" width="24.85546875" bestFit="1" customWidth="1"/>
    <col min="9476" max="9476" width="12.140625" bestFit="1" customWidth="1"/>
    <col min="9477" max="9477" width="15.5703125" bestFit="1" customWidth="1"/>
    <col min="9478" max="9478" width="19.5703125" bestFit="1" customWidth="1"/>
    <col min="9479" max="9728" width="21.7109375" customWidth="1"/>
    <col min="9729" max="9729" width="18.140625" bestFit="1" customWidth="1"/>
    <col min="9730" max="9730" width="12.5703125" bestFit="1" customWidth="1"/>
    <col min="9731" max="9731" width="24.85546875" bestFit="1" customWidth="1"/>
    <col min="9732" max="9732" width="12.140625" bestFit="1" customWidth="1"/>
    <col min="9733" max="9733" width="15.5703125" bestFit="1" customWidth="1"/>
    <col min="9734" max="9734" width="19.5703125" bestFit="1" customWidth="1"/>
    <col min="9735" max="9984" width="21.7109375" customWidth="1"/>
    <col min="9985" max="9985" width="18.140625" bestFit="1" customWidth="1"/>
    <col min="9986" max="9986" width="12.5703125" bestFit="1" customWidth="1"/>
    <col min="9987" max="9987" width="24.85546875" bestFit="1" customWidth="1"/>
    <col min="9988" max="9988" width="12.140625" bestFit="1" customWidth="1"/>
    <col min="9989" max="9989" width="15.5703125" bestFit="1" customWidth="1"/>
    <col min="9990" max="9990" width="19.5703125" bestFit="1" customWidth="1"/>
    <col min="9991" max="10240" width="21.7109375" customWidth="1"/>
    <col min="10241" max="10241" width="18.140625" bestFit="1" customWidth="1"/>
    <col min="10242" max="10242" width="12.5703125" bestFit="1" customWidth="1"/>
    <col min="10243" max="10243" width="24.85546875" bestFit="1" customWidth="1"/>
    <col min="10244" max="10244" width="12.140625" bestFit="1" customWidth="1"/>
    <col min="10245" max="10245" width="15.5703125" bestFit="1" customWidth="1"/>
    <col min="10246" max="10246" width="19.5703125" bestFit="1" customWidth="1"/>
    <col min="10247" max="10496" width="21.7109375" customWidth="1"/>
    <col min="10497" max="10497" width="18.140625" bestFit="1" customWidth="1"/>
    <col min="10498" max="10498" width="12.5703125" bestFit="1" customWidth="1"/>
    <col min="10499" max="10499" width="24.85546875" bestFit="1" customWidth="1"/>
    <col min="10500" max="10500" width="12.140625" bestFit="1" customWidth="1"/>
    <col min="10501" max="10501" width="15.5703125" bestFit="1" customWidth="1"/>
    <col min="10502" max="10502" width="19.5703125" bestFit="1" customWidth="1"/>
    <col min="10503" max="10752" width="21.7109375" customWidth="1"/>
    <col min="10753" max="10753" width="18.140625" bestFit="1" customWidth="1"/>
    <col min="10754" max="10754" width="12.5703125" bestFit="1" customWidth="1"/>
    <col min="10755" max="10755" width="24.85546875" bestFit="1" customWidth="1"/>
    <col min="10756" max="10756" width="12.140625" bestFit="1" customWidth="1"/>
    <col min="10757" max="10757" width="15.5703125" bestFit="1" customWidth="1"/>
    <col min="10758" max="10758" width="19.5703125" bestFit="1" customWidth="1"/>
    <col min="10759" max="11008" width="21.7109375" customWidth="1"/>
    <col min="11009" max="11009" width="18.140625" bestFit="1" customWidth="1"/>
    <col min="11010" max="11010" width="12.5703125" bestFit="1" customWidth="1"/>
    <col min="11011" max="11011" width="24.85546875" bestFit="1" customWidth="1"/>
    <col min="11012" max="11012" width="12.140625" bestFit="1" customWidth="1"/>
    <col min="11013" max="11013" width="15.5703125" bestFit="1" customWidth="1"/>
    <col min="11014" max="11014" width="19.5703125" bestFit="1" customWidth="1"/>
    <col min="11015" max="11264" width="21.7109375" customWidth="1"/>
    <col min="11265" max="11265" width="18.140625" bestFit="1" customWidth="1"/>
    <col min="11266" max="11266" width="12.5703125" bestFit="1" customWidth="1"/>
    <col min="11267" max="11267" width="24.85546875" bestFit="1" customWidth="1"/>
    <col min="11268" max="11268" width="12.140625" bestFit="1" customWidth="1"/>
    <col min="11269" max="11269" width="15.5703125" bestFit="1" customWidth="1"/>
    <col min="11270" max="11270" width="19.5703125" bestFit="1" customWidth="1"/>
    <col min="11271" max="11520" width="21.7109375" customWidth="1"/>
    <col min="11521" max="11521" width="18.140625" bestFit="1" customWidth="1"/>
    <col min="11522" max="11522" width="12.5703125" bestFit="1" customWidth="1"/>
    <col min="11523" max="11523" width="24.85546875" bestFit="1" customWidth="1"/>
    <col min="11524" max="11524" width="12.140625" bestFit="1" customWidth="1"/>
    <col min="11525" max="11525" width="15.5703125" bestFit="1" customWidth="1"/>
    <col min="11526" max="11526" width="19.5703125" bestFit="1" customWidth="1"/>
    <col min="11527" max="11776" width="21.7109375" customWidth="1"/>
    <col min="11777" max="11777" width="18.140625" bestFit="1" customWidth="1"/>
    <col min="11778" max="11778" width="12.5703125" bestFit="1" customWidth="1"/>
    <col min="11779" max="11779" width="24.85546875" bestFit="1" customWidth="1"/>
    <col min="11780" max="11780" width="12.140625" bestFit="1" customWidth="1"/>
    <col min="11781" max="11781" width="15.5703125" bestFit="1" customWidth="1"/>
    <col min="11782" max="11782" width="19.5703125" bestFit="1" customWidth="1"/>
    <col min="11783" max="12032" width="21.7109375" customWidth="1"/>
    <col min="12033" max="12033" width="18.140625" bestFit="1" customWidth="1"/>
    <col min="12034" max="12034" width="12.5703125" bestFit="1" customWidth="1"/>
    <col min="12035" max="12035" width="24.85546875" bestFit="1" customWidth="1"/>
    <col min="12036" max="12036" width="12.140625" bestFit="1" customWidth="1"/>
    <col min="12037" max="12037" width="15.5703125" bestFit="1" customWidth="1"/>
    <col min="12038" max="12038" width="19.5703125" bestFit="1" customWidth="1"/>
    <col min="12039" max="12288" width="21.7109375" customWidth="1"/>
    <col min="12289" max="12289" width="18.140625" bestFit="1" customWidth="1"/>
    <col min="12290" max="12290" width="12.5703125" bestFit="1" customWidth="1"/>
    <col min="12291" max="12291" width="24.85546875" bestFit="1" customWidth="1"/>
    <col min="12292" max="12292" width="12.140625" bestFit="1" customWidth="1"/>
    <col min="12293" max="12293" width="15.5703125" bestFit="1" customWidth="1"/>
    <col min="12294" max="12294" width="19.5703125" bestFit="1" customWidth="1"/>
    <col min="12295" max="12544" width="21.7109375" customWidth="1"/>
    <col min="12545" max="12545" width="18.140625" bestFit="1" customWidth="1"/>
    <col min="12546" max="12546" width="12.5703125" bestFit="1" customWidth="1"/>
    <col min="12547" max="12547" width="24.85546875" bestFit="1" customWidth="1"/>
    <col min="12548" max="12548" width="12.140625" bestFit="1" customWidth="1"/>
    <col min="12549" max="12549" width="15.5703125" bestFit="1" customWidth="1"/>
    <col min="12550" max="12550" width="19.5703125" bestFit="1" customWidth="1"/>
    <col min="12551" max="12800" width="21.7109375" customWidth="1"/>
    <col min="12801" max="12801" width="18.140625" bestFit="1" customWidth="1"/>
    <col min="12802" max="12802" width="12.5703125" bestFit="1" customWidth="1"/>
    <col min="12803" max="12803" width="24.85546875" bestFit="1" customWidth="1"/>
    <col min="12804" max="12804" width="12.140625" bestFit="1" customWidth="1"/>
    <col min="12805" max="12805" width="15.5703125" bestFit="1" customWidth="1"/>
    <col min="12806" max="12806" width="19.5703125" bestFit="1" customWidth="1"/>
    <col min="12807" max="13056" width="21.7109375" customWidth="1"/>
    <col min="13057" max="13057" width="18.140625" bestFit="1" customWidth="1"/>
    <col min="13058" max="13058" width="12.5703125" bestFit="1" customWidth="1"/>
    <col min="13059" max="13059" width="24.85546875" bestFit="1" customWidth="1"/>
    <col min="13060" max="13060" width="12.140625" bestFit="1" customWidth="1"/>
    <col min="13061" max="13061" width="15.5703125" bestFit="1" customWidth="1"/>
    <col min="13062" max="13062" width="19.5703125" bestFit="1" customWidth="1"/>
    <col min="13063" max="13312" width="21.7109375" customWidth="1"/>
    <col min="13313" max="13313" width="18.140625" bestFit="1" customWidth="1"/>
    <col min="13314" max="13314" width="12.5703125" bestFit="1" customWidth="1"/>
    <col min="13315" max="13315" width="24.85546875" bestFit="1" customWidth="1"/>
    <col min="13316" max="13316" width="12.140625" bestFit="1" customWidth="1"/>
    <col min="13317" max="13317" width="15.5703125" bestFit="1" customWidth="1"/>
    <col min="13318" max="13318" width="19.5703125" bestFit="1" customWidth="1"/>
    <col min="13319" max="13568" width="21.7109375" customWidth="1"/>
    <col min="13569" max="13569" width="18.140625" bestFit="1" customWidth="1"/>
    <col min="13570" max="13570" width="12.5703125" bestFit="1" customWidth="1"/>
    <col min="13571" max="13571" width="24.85546875" bestFit="1" customWidth="1"/>
    <col min="13572" max="13572" width="12.140625" bestFit="1" customWidth="1"/>
    <col min="13573" max="13573" width="15.5703125" bestFit="1" customWidth="1"/>
    <col min="13574" max="13574" width="19.5703125" bestFit="1" customWidth="1"/>
    <col min="13575" max="13824" width="21.7109375" customWidth="1"/>
    <col min="13825" max="13825" width="18.140625" bestFit="1" customWidth="1"/>
    <col min="13826" max="13826" width="12.5703125" bestFit="1" customWidth="1"/>
    <col min="13827" max="13827" width="24.85546875" bestFit="1" customWidth="1"/>
    <col min="13828" max="13828" width="12.140625" bestFit="1" customWidth="1"/>
    <col min="13829" max="13829" width="15.5703125" bestFit="1" customWidth="1"/>
    <col min="13830" max="13830" width="19.5703125" bestFit="1" customWidth="1"/>
    <col min="13831" max="14080" width="21.7109375" customWidth="1"/>
    <col min="14081" max="14081" width="18.140625" bestFit="1" customWidth="1"/>
    <col min="14082" max="14082" width="12.5703125" bestFit="1" customWidth="1"/>
    <col min="14083" max="14083" width="24.85546875" bestFit="1" customWidth="1"/>
    <col min="14084" max="14084" width="12.140625" bestFit="1" customWidth="1"/>
    <col min="14085" max="14085" width="15.5703125" bestFit="1" customWidth="1"/>
    <col min="14086" max="14086" width="19.5703125" bestFit="1" customWidth="1"/>
    <col min="14087" max="14336" width="21.7109375" customWidth="1"/>
    <col min="14337" max="14337" width="18.140625" bestFit="1" customWidth="1"/>
    <col min="14338" max="14338" width="12.5703125" bestFit="1" customWidth="1"/>
    <col min="14339" max="14339" width="24.85546875" bestFit="1" customWidth="1"/>
    <col min="14340" max="14340" width="12.140625" bestFit="1" customWidth="1"/>
    <col min="14341" max="14341" width="15.5703125" bestFit="1" customWidth="1"/>
    <col min="14342" max="14342" width="19.5703125" bestFit="1" customWidth="1"/>
    <col min="14343" max="14592" width="21.7109375" customWidth="1"/>
    <col min="14593" max="14593" width="18.140625" bestFit="1" customWidth="1"/>
    <col min="14594" max="14594" width="12.5703125" bestFit="1" customWidth="1"/>
    <col min="14595" max="14595" width="24.85546875" bestFit="1" customWidth="1"/>
    <col min="14596" max="14596" width="12.140625" bestFit="1" customWidth="1"/>
    <col min="14597" max="14597" width="15.5703125" bestFit="1" customWidth="1"/>
    <col min="14598" max="14598" width="19.5703125" bestFit="1" customWidth="1"/>
    <col min="14599" max="14848" width="21.7109375" customWidth="1"/>
    <col min="14849" max="14849" width="18.140625" bestFit="1" customWidth="1"/>
    <col min="14850" max="14850" width="12.5703125" bestFit="1" customWidth="1"/>
    <col min="14851" max="14851" width="24.85546875" bestFit="1" customWidth="1"/>
    <col min="14852" max="14852" width="12.140625" bestFit="1" customWidth="1"/>
    <col min="14853" max="14853" width="15.5703125" bestFit="1" customWidth="1"/>
    <col min="14854" max="14854" width="19.5703125" bestFit="1" customWidth="1"/>
    <col min="14855" max="15104" width="21.7109375" customWidth="1"/>
    <col min="15105" max="15105" width="18.140625" bestFit="1" customWidth="1"/>
    <col min="15106" max="15106" width="12.5703125" bestFit="1" customWidth="1"/>
    <col min="15107" max="15107" width="24.85546875" bestFit="1" customWidth="1"/>
    <col min="15108" max="15108" width="12.140625" bestFit="1" customWidth="1"/>
    <col min="15109" max="15109" width="15.5703125" bestFit="1" customWidth="1"/>
    <col min="15110" max="15110" width="19.5703125" bestFit="1" customWidth="1"/>
    <col min="15111" max="15360" width="21.7109375" customWidth="1"/>
    <col min="15361" max="15361" width="18.140625" bestFit="1" customWidth="1"/>
    <col min="15362" max="15362" width="12.5703125" bestFit="1" customWidth="1"/>
    <col min="15363" max="15363" width="24.85546875" bestFit="1" customWidth="1"/>
    <col min="15364" max="15364" width="12.140625" bestFit="1" customWidth="1"/>
    <col min="15365" max="15365" width="15.5703125" bestFit="1" customWidth="1"/>
    <col min="15366" max="15366" width="19.5703125" bestFit="1" customWidth="1"/>
    <col min="15367" max="15616" width="21.7109375" customWidth="1"/>
    <col min="15617" max="15617" width="18.140625" bestFit="1" customWidth="1"/>
    <col min="15618" max="15618" width="12.5703125" bestFit="1" customWidth="1"/>
    <col min="15619" max="15619" width="24.85546875" bestFit="1" customWidth="1"/>
    <col min="15620" max="15620" width="12.140625" bestFit="1" customWidth="1"/>
    <col min="15621" max="15621" width="15.5703125" bestFit="1" customWidth="1"/>
    <col min="15622" max="15622" width="19.5703125" bestFit="1" customWidth="1"/>
    <col min="15623" max="15872" width="21.7109375" customWidth="1"/>
    <col min="15873" max="15873" width="18.140625" bestFit="1" customWidth="1"/>
    <col min="15874" max="15874" width="12.5703125" bestFit="1" customWidth="1"/>
    <col min="15875" max="15875" width="24.85546875" bestFit="1" customWidth="1"/>
    <col min="15876" max="15876" width="12.140625" bestFit="1" customWidth="1"/>
    <col min="15877" max="15877" width="15.5703125" bestFit="1" customWidth="1"/>
    <col min="15878" max="15878" width="19.5703125" bestFit="1" customWidth="1"/>
    <col min="15879" max="16128" width="21.7109375" customWidth="1"/>
    <col min="16129" max="16129" width="18.140625" bestFit="1" customWidth="1"/>
    <col min="16130" max="16130" width="12.5703125" bestFit="1" customWidth="1"/>
    <col min="16131" max="16131" width="24.85546875" bestFit="1" customWidth="1"/>
    <col min="16132" max="16132" width="12.140625" bestFit="1" customWidth="1"/>
    <col min="16133" max="16133" width="15.5703125" bestFit="1" customWidth="1"/>
    <col min="16134" max="16134" width="19.5703125" bestFit="1" customWidth="1"/>
    <col min="16135" max="16384" width="21.7109375" customWidth="1"/>
  </cols>
  <sheetData>
    <row r="1" spans="1:6" ht="39" x14ac:dyDescent="0.25">
      <c r="A1" s="17" t="s">
        <v>389</v>
      </c>
      <c r="B1" s="31" t="s">
        <v>379</v>
      </c>
      <c r="C1" s="18" t="s">
        <v>380</v>
      </c>
      <c r="D1" s="19" t="s">
        <v>409</v>
      </c>
      <c r="E1" s="19" t="s">
        <v>381</v>
      </c>
      <c r="F1" s="19" t="s">
        <v>382</v>
      </c>
    </row>
    <row r="2" spans="1:6" x14ac:dyDescent="0.25">
      <c r="A2" s="20"/>
      <c r="C2" s="20"/>
      <c r="D2" s="20"/>
      <c r="E2" s="20"/>
    </row>
    <row r="3" spans="1:6" x14ac:dyDescent="0.25">
      <c r="A3" s="30" t="s">
        <v>206</v>
      </c>
      <c r="B3" s="29" t="s">
        <v>403</v>
      </c>
      <c r="C3" s="23" t="s">
        <v>383</v>
      </c>
      <c r="D3" s="22">
        <v>128</v>
      </c>
      <c r="E3" s="13">
        <f>Distributions!$J$9</f>
        <v>167.77088000000001</v>
      </c>
      <c r="F3" s="13">
        <f>D3*E3</f>
        <v>21474.672640000001</v>
      </c>
    </row>
    <row r="4" spans="1:6" x14ac:dyDescent="0.25">
      <c r="A4" s="30">
        <v>1180</v>
      </c>
      <c r="B4" s="29" t="s">
        <v>404</v>
      </c>
      <c r="C4" s="21" t="s">
        <v>400</v>
      </c>
      <c r="D4" s="22">
        <v>250</v>
      </c>
      <c r="E4" s="13">
        <f>Distributions!$J$9</f>
        <v>167.77088000000001</v>
      </c>
      <c r="F4" s="13">
        <f t="shared" ref="F4:F7" si="0">D4*E4</f>
        <v>41942.720000000001</v>
      </c>
    </row>
    <row r="5" spans="1:6" x14ac:dyDescent="0.25">
      <c r="A5" s="30" t="s">
        <v>265</v>
      </c>
      <c r="B5" s="29" t="s">
        <v>384</v>
      </c>
      <c r="C5" s="21" t="s">
        <v>401</v>
      </c>
      <c r="D5" s="22">
        <v>229</v>
      </c>
      <c r="E5" s="13">
        <f>Distributions!$J$9</f>
        <v>167.77088000000001</v>
      </c>
      <c r="F5" s="13">
        <f t="shared" si="0"/>
        <v>38419.531520000004</v>
      </c>
    </row>
    <row r="6" spans="1:6" x14ac:dyDescent="0.25">
      <c r="A6" s="30" t="s">
        <v>265</v>
      </c>
      <c r="B6" s="29" t="s">
        <v>385</v>
      </c>
      <c r="C6" s="21" t="s">
        <v>386</v>
      </c>
      <c r="D6" s="22">
        <v>362</v>
      </c>
      <c r="E6" s="13">
        <f>Distributions!$J$9</f>
        <v>167.77088000000001</v>
      </c>
      <c r="F6" s="13">
        <f t="shared" si="0"/>
        <v>60733.058560000005</v>
      </c>
    </row>
    <row r="7" spans="1:6" x14ac:dyDescent="0.25">
      <c r="A7" s="35" t="s">
        <v>289</v>
      </c>
      <c r="B7" s="29" t="s">
        <v>405</v>
      </c>
      <c r="C7" s="21" t="s">
        <v>406</v>
      </c>
      <c r="D7" s="22">
        <v>48</v>
      </c>
      <c r="E7" s="13">
        <f>Distributions!$J$9</f>
        <v>167.77088000000001</v>
      </c>
      <c r="F7" s="13">
        <f t="shared" si="0"/>
        <v>8053.0022399999998</v>
      </c>
    </row>
    <row r="8" spans="1:6" x14ac:dyDescent="0.25">
      <c r="A8" s="30" t="s">
        <v>323</v>
      </c>
      <c r="B8" s="29" t="s">
        <v>387</v>
      </c>
      <c r="C8" s="21" t="s">
        <v>388</v>
      </c>
      <c r="D8" s="22">
        <v>119</v>
      </c>
      <c r="E8" s="13">
        <f>Distributions!$J$9</f>
        <v>167.77088000000001</v>
      </c>
      <c r="F8" s="13">
        <f t="shared" ref="F8" si="1">D8*E8</f>
        <v>19964.73472</v>
      </c>
    </row>
    <row r="9" spans="1:6" x14ac:dyDescent="0.25">
      <c r="A9" s="21"/>
      <c r="B9" s="29"/>
      <c r="C9" s="21"/>
      <c r="D9" s="22">
        <f>SUM(D3:D8)</f>
        <v>1136</v>
      </c>
      <c r="E9" s="13"/>
      <c r="F9" s="13">
        <f>SUM(F3:F8)</f>
        <v>190587.71968000004</v>
      </c>
    </row>
    <row r="10" spans="1:6" x14ac:dyDescent="0.25">
      <c r="A10" s="23"/>
      <c r="B10" s="29"/>
      <c r="C10" s="23"/>
      <c r="D10" s="24"/>
      <c r="E10" s="13"/>
      <c r="F10" s="13"/>
    </row>
    <row r="11" spans="1:6" x14ac:dyDescent="0.25">
      <c r="F11" s="13"/>
    </row>
  </sheetData>
  <sortState xmlns:xlrd2="http://schemas.microsoft.com/office/spreadsheetml/2017/richdata2" ref="A3:F10">
    <sortCondition ref="A3:A10"/>
    <sortCondition ref="B3:B10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2"/>
  <sheetViews>
    <sheetView workbookViewId="0">
      <selection activeCell="C4" sqref="C4"/>
    </sheetView>
  </sheetViews>
  <sheetFormatPr defaultRowHeight="15" x14ac:dyDescent="0.25"/>
  <cols>
    <col min="1" max="1" width="5" bestFit="1" customWidth="1"/>
    <col min="2" max="2" width="34.140625" bestFit="1" customWidth="1"/>
    <col min="3" max="3" width="33.140625" bestFit="1" customWidth="1"/>
    <col min="4" max="4" width="33.7109375" bestFit="1" customWidth="1"/>
  </cols>
  <sheetData>
    <row r="3" spans="1:4" x14ac:dyDescent="0.25">
      <c r="A3" t="s">
        <v>396</v>
      </c>
      <c r="B3" t="s">
        <v>395</v>
      </c>
      <c r="C3" t="s">
        <v>394</v>
      </c>
      <c r="D3" t="s">
        <v>393</v>
      </c>
    </row>
    <row r="4" spans="1:4" x14ac:dyDescent="0.25">
      <c r="A4" t="s">
        <v>179</v>
      </c>
      <c r="B4" t="s">
        <v>0</v>
      </c>
      <c r="C4">
        <v>0</v>
      </c>
      <c r="D4">
        <v>0</v>
      </c>
    </row>
    <row r="5" spans="1:4" x14ac:dyDescent="0.25">
      <c r="A5" t="s">
        <v>180</v>
      </c>
      <c r="B5" t="s">
        <v>1</v>
      </c>
      <c r="C5">
        <v>3242</v>
      </c>
      <c r="D5">
        <v>4554.5</v>
      </c>
    </row>
    <row r="6" spans="1:4" x14ac:dyDescent="0.25">
      <c r="A6" t="s">
        <v>181</v>
      </c>
      <c r="B6" t="s">
        <v>2</v>
      </c>
      <c r="C6">
        <v>619</v>
      </c>
      <c r="D6">
        <v>776.5</v>
      </c>
    </row>
    <row r="7" spans="1:4" x14ac:dyDescent="0.25">
      <c r="A7" t="s">
        <v>182</v>
      </c>
      <c r="B7" t="s">
        <v>3</v>
      </c>
      <c r="C7">
        <v>582</v>
      </c>
      <c r="D7">
        <v>615</v>
      </c>
    </row>
    <row r="8" spans="1:4" x14ac:dyDescent="0.25">
      <c r="A8" t="s">
        <v>183</v>
      </c>
      <c r="B8" t="s">
        <v>4</v>
      </c>
      <c r="C8">
        <v>0</v>
      </c>
      <c r="D8">
        <v>0</v>
      </c>
    </row>
    <row r="9" spans="1:4" x14ac:dyDescent="0.25">
      <c r="A9" t="s">
        <v>184</v>
      </c>
      <c r="B9" t="s">
        <v>5</v>
      </c>
      <c r="C9">
        <v>0</v>
      </c>
      <c r="D9">
        <v>0</v>
      </c>
    </row>
    <row r="10" spans="1:4" x14ac:dyDescent="0.25">
      <c r="A10" t="s">
        <v>185</v>
      </c>
      <c r="B10" t="s">
        <v>6</v>
      </c>
      <c r="C10">
        <v>828</v>
      </c>
      <c r="D10">
        <v>1063.5</v>
      </c>
    </row>
    <row r="11" spans="1:4" x14ac:dyDescent="0.25">
      <c r="A11" t="s">
        <v>186</v>
      </c>
      <c r="B11" t="s">
        <v>7</v>
      </c>
      <c r="C11">
        <v>0</v>
      </c>
      <c r="D11">
        <v>0</v>
      </c>
    </row>
    <row r="12" spans="1:4" x14ac:dyDescent="0.25">
      <c r="A12" t="s">
        <v>187</v>
      </c>
      <c r="B12" t="s">
        <v>8</v>
      </c>
      <c r="C12">
        <v>0</v>
      </c>
      <c r="D12">
        <v>0</v>
      </c>
    </row>
    <row r="13" spans="1:4" x14ac:dyDescent="0.25">
      <c r="A13" t="s">
        <v>188</v>
      </c>
      <c r="B13" t="s">
        <v>9</v>
      </c>
      <c r="C13">
        <v>0</v>
      </c>
      <c r="D13">
        <v>0</v>
      </c>
    </row>
    <row r="14" spans="1:4" x14ac:dyDescent="0.25">
      <c r="A14" t="s">
        <v>189</v>
      </c>
      <c r="B14" t="s">
        <v>10</v>
      </c>
      <c r="C14">
        <v>0</v>
      </c>
      <c r="D14">
        <v>0</v>
      </c>
    </row>
    <row r="15" spans="1:4" x14ac:dyDescent="0.25">
      <c r="A15" t="s">
        <v>190</v>
      </c>
      <c r="B15" t="s">
        <v>11</v>
      </c>
      <c r="C15">
        <v>0</v>
      </c>
      <c r="D15">
        <v>0</v>
      </c>
    </row>
    <row r="16" spans="1:4" x14ac:dyDescent="0.25">
      <c r="A16" t="s">
        <v>191</v>
      </c>
      <c r="B16" t="s">
        <v>12</v>
      </c>
      <c r="C16">
        <v>0</v>
      </c>
      <c r="D16">
        <v>0</v>
      </c>
    </row>
    <row r="17" spans="1:4" x14ac:dyDescent="0.25">
      <c r="A17" t="s">
        <v>192</v>
      </c>
      <c r="B17" t="s">
        <v>13</v>
      </c>
      <c r="C17">
        <v>0</v>
      </c>
      <c r="D17">
        <v>0</v>
      </c>
    </row>
    <row r="18" spans="1:4" x14ac:dyDescent="0.25">
      <c r="A18" t="s">
        <v>193</v>
      </c>
      <c r="B18" t="s">
        <v>14</v>
      </c>
      <c r="C18">
        <v>231</v>
      </c>
      <c r="D18">
        <v>1004.5</v>
      </c>
    </row>
    <row r="19" spans="1:4" x14ac:dyDescent="0.25">
      <c r="A19" t="s">
        <v>194</v>
      </c>
      <c r="B19" t="s">
        <v>15</v>
      </c>
      <c r="C19">
        <v>0</v>
      </c>
      <c r="D19">
        <v>0</v>
      </c>
    </row>
    <row r="20" spans="1:4" x14ac:dyDescent="0.25">
      <c r="A20" t="s">
        <v>195</v>
      </c>
      <c r="B20" t="s">
        <v>16</v>
      </c>
      <c r="C20">
        <v>0</v>
      </c>
      <c r="D20">
        <v>0</v>
      </c>
    </row>
    <row r="21" spans="1:4" x14ac:dyDescent="0.25">
      <c r="A21" t="s">
        <v>196</v>
      </c>
      <c r="B21" t="s">
        <v>17</v>
      </c>
      <c r="C21">
        <v>0</v>
      </c>
      <c r="D21">
        <v>0</v>
      </c>
    </row>
    <row r="22" spans="1:4" x14ac:dyDescent="0.25">
      <c r="A22" t="s">
        <v>197</v>
      </c>
      <c r="B22" t="s">
        <v>18</v>
      </c>
      <c r="C22">
        <v>0</v>
      </c>
      <c r="D22">
        <v>0</v>
      </c>
    </row>
    <row r="23" spans="1:4" x14ac:dyDescent="0.25">
      <c r="A23" t="s">
        <v>198</v>
      </c>
      <c r="B23" t="s">
        <v>19</v>
      </c>
      <c r="C23">
        <v>0</v>
      </c>
      <c r="D23">
        <v>0</v>
      </c>
    </row>
    <row r="24" spans="1:4" x14ac:dyDescent="0.25">
      <c r="A24" t="s">
        <v>199</v>
      </c>
      <c r="B24" t="s">
        <v>20</v>
      </c>
      <c r="C24">
        <v>0</v>
      </c>
      <c r="D24">
        <v>0</v>
      </c>
    </row>
    <row r="25" spans="1:4" x14ac:dyDescent="0.25">
      <c r="A25" t="s">
        <v>200</v>
      </c>
      <c r="B25" t="s">
        <v>21</v>
      </c>
      <c r="C25">
        <v>0</v>
      </c>
      <c r="D25">
        <v>0</v>
      </c>
    </row>
    <row r="26" spans="1:4" x14ac:dyDescent="0.25">
      <c r="A26" t="s">
        <v>201</v>
      </c>
      <c r="B26" t="s">
        <v>22</v>
      </c>
      <c r="C26">
        <v>0</v>
      </c>
      <c r="D26">
        <v>0</v>
      </c>
    </row>
    <row r="27" spans="1:4" x14ac:dyDescent="0.25">
      <c r="A27" t="s">
        <v>202</v>
      </c>
      <c r="B27" t="s">
        <v>23</v>
      </c>
      <c r="C27">
        <v>0</v>
      </c>
      <c r="D27">
        <v>0</v>
      </c>
    </row>
    <row r="28" spans="1:4" x14ac:dyDescent="0.25">
      <c r="A28" t="s">
        <v>203</v>
      </c>
      <c r="B28" t="s">
        <v>24</v>
      </c>
      <c r="C28">
        <v>0</v>
      </c>
      <c r="D28">
        <v>0</v>
      </c>
    </row>
    <row r="29" spans="1:4" x14ac:dyDescent="0.25">
      <c r="A29" t="s">
        <v>204</v>
      </c>
      <c r="B29" t="s">
        <v>25</v>
      </c>
      <c r="C29">
        <v>0</v>
      </c>
      <c r="D29">
        <v>0</v>
      </c>
    </row>
    <row r="30" spans="1:4" x14ac:dyDescent="0.25">
      <c r="A30" t="s">
        <v>205</v>
      </c>
      <c r="B30" t="s">
        <v>26</v>
      </c>
      <c r="C30">
        <v>0</v>
      </c>
      <c r="D30">
        <v>0</v>
      </c>
    </row>
    <row r="31" spans="1:4" x14ac:dyDescent="0.25">
      <c r="A31" t="s">
        <v>206</v>
      </c>
      <c r="B31" t="s">
        <v>27</v>
      </c>
      <c r="C31">
        <v>77</v>
      </c>
      <c r="D31">
        <v>82</v>
      </c>
    </row>
    <row r="32" spans="1:4" x14ac:dyDescent="0.25">
      <c r="A32" t="s">
        <v>207</v>
      </c>
      <c r="B32" t="s">
        <v>28</v>
      </c>
      <c r="C32">
        <v>0</v>
      </c>
      <c r="D32">
        <v>0</v>
      </c>
    </row>
    <row r="33" spans="1:4" x14ac:dyDescent="0.25">
      <c r="A33" t="s">
        <v>208</v>
      </c>
      <c r="B33" t="s">
        <v>29</v>
      </c>
      <c r="C33">
        <v>0</v>
      </c>
      <c r="D33">
        <v>0</v>
      </c>
    </row>
    <row r="34" spans="1:4" x14ac:dyDescent="0.25">
      <c r="A34" t="s">
        <v>209</v>
      </c>
      <c r="B34" t="s">
        <v>30</v>
      </c>
      <c r="C34">
        <v>0</v>
      </c>
      <c r="D34">
        <v>0</v>
      </c>
    </row>
    <row r="35" spans="1:4" x14ac:dyDescent="0.25">
      <c r="A35" t="s">
        <v>210</v>
      </c>
      <c r="B35" t="s">
        <v>31</v>
      </c>
      <c r="C35">
        <v>0</v>
      </c>
      <c r="D35">
        <v>0</v>
      </c>
    </row>
    <row r="36" spans="1:4" x14ac:dyDescent="0.25">
      <c r="A36" t="s">
        <v>211</v>
      </c>
      <c r="B36" t="s">
        <v>32</v>
      </c>
      <c r="C36">
        <v>0</v>
      </c>
      <c r="D36">
        <v>0</v>
      </c>
    </row>
    <row r="37" spans="1:4" x14ac:dyDescent="0.25">
      <c r="A37" t="s">
        <v>212</v>
      </c>
      <c r="B37" t="s">
        <v>33</v>
      </c>
      <c r="C37">
        <v>0</v>
      </c>
      <c r="D37">
        <v>0</v>
      </c>
    </row>
    <row r="38" spans="1:4" x14ac:dyDescent="0.25">
      <c r="A38" t="s">
        <v>213</v>
      </c>
      <c r="B38" t="s">
        <v>34</v>
      </c>
      <c r="C38">
        <v>0</v>
      </c>
      <c r="D38">
        <v>0</v>
      </c>
    </row>
    <row r="39" spans="1:4" x14ac:dyDescent="0.25">
      <c r="A39" t="s">
        <v>214</v>
      </c>
      <c r="B39" t="s">
        <v>35</v>
      </c>
      <c r="C39">
        <v>0</v>
      </c>
      <c r="D39">
        <v>0</v>
      </c>
    </row>
    <row r="40" spans="1:4" x14ac:dyDescent="0.25">
      <c r="A40" t="s">
        <v>215</v>
      </c>
      <c r="B40" t="s">
        <v>36</v>
      </c>
      <c r="C40">
        <v>0</v>
      </c>
      <c r="D40">
        <v>0</v>
      </c>
    </row>
    <row r="41" spans="1:4" x14ac:dyDescent="0.25">
      <c r="A41" t="s">
        <v>216</v>
      </c>
      <c r="B41" t="s">
        <v>37</v>
      </c>
      <c r="C41">
        <v>0</v>
      </c>
      <c r="D41">
        <v>0</v>
      </c>
    </row>
    <row r="42" spans="1:4" x14ac:dyDescent="0.25">
      <c r="A42" t="s">
        <v>217</v>
      </c>
      <c r="B42" t="s">
        <v>38</v>
      </c>
      <c r="C42">
        <v>0</v>
      </c>
      <c r="D42">
        <v>0</v>
      </c>
    </row>
    <row r="43" spans="1:4" x14ac:dyDescent="0.25">
      <c r="A43" t="s">
        <v>218</v>
      </c>
      <c r="B43" t="s">
        <v>39</v>
      </c>
      <c r="C43">
        <v>0</v>
      </c>
      <c r="D43">
        <v>0</v>
      </c>
    </row>
    <row r="44" spans="1:4" x14ac:dyDescent="0.25">
      <c r="A44" t="s">
        <v>219</v>
      </c>
      <c r="B44" t="s">
        <v>40</v>
      </c>
      <c r="C44">
        <v>0</v>
      </c>
      <c r="D44">
        <v>0</v>
      </c>
    </row>
    <row r="45" spans="1:4" x14ac:dyDescent="0.25">
      <c r="A45" t="s">
        <v>220</v>
      </c>
      <c r="B45" t="s">
        <v>41</v>
      </c>
      <c r="C45">
        <v>0</v>
      </c>
      <c r="D45">
        <v>604</v>
      </c>
    </row>
    <row r="46" spans="1:4" x14ac:dyDescent="0.25">
      <c r="A46" t="s">
        <v>221</v>
      </c>
      <c r="B46" t="s">
        <v>42</v>
      </c>
      <c r="C46">
        <v>294</v>
      </c>
      <c r="D46">
        <v>310.5</v>
      </c>
    </row>
    <row r="47" spans="1:4" x14ac:dyDescent="0.25">
      <c r="A47" t="s">
        <v>222</v>
      </c>
      <c r="B47" t="s">
        <v>43</v>
      </c>
      <c r="C47">
        <v>0</v>
      </c>
      <c r="D47">
        <v>0</v>
      </c>
    </row>
    <row r="48" spans="1:4" x14ac:dyDescent="0.25">
      <c r="A48" t="s">
        <v>223</v>
      </c>
      <c r="B48" t="s">
        <v>44</v>
      </c>
      <c r="C48">
        <v>0</v>
      </c>
      <c r="D48">
        <v>0</v>
      </c>
    </row>
    <row r="49" spans="1:4" x14ac:dyDescent="0.25">
      <c r="A49" t="s">
        <v>224</v>
      </c>
      <c r="B49" t="s">
        <v>45</v>
      </c>
      <c r="C49">
        <v>0</v>
      </c>
      <c r="D49">
        <v>0</v>
      </c>
    </row>
    <row r="50" spans="1:4" x14ac:dyDescent="0.25">
      <c r="A50" t="s">
        <v>225</v>
      </c>
      <c r="B50" t="s">
        <v>46</v>
      </c>
      <c r="C50">
        <v>0</v>
      </c>
      <c r="D50">
        <v>0</v>
      </c>
    </row>
    <row r="51" spans="1:4" x14ac:dyDescent="0.25">
      <c r="A51" t="s">
        <v>226</v>
      </c>
      <c r="B51" t="s">
        <v>47</v>
      </c>
      <c r="C51">
        <v>0</v>
      </c>
      <c r="D51">
        <v>0</v>
      </c>
    </row>
    <row r="52" spans="1:4" x14ac:dyDescent="0.25">
      <c r="A52" t="s">
        <v>227</v>
      </c>
      <c r="B52" t="s">
        <v>48</v>
      </c>
      <c r="C52">
        <v>13</v>
      </c>
      <c r="D52">
        <v>15.5</v>
      </c>
    </row>
    <row r="53" spans="1:4" x14ac:dyDescent="0.25">
      <c r="A53" t="s">
        <v>228</v>
      </c>
      <c r="B53" t="s">
        <v>49</v>
      </c>
      <c r="C53">
        <v>0</v>
      </c>
      <c r="D53">
        <v>0</v>
      </c>
    </row>
    <row r="54" spans="1:4" x14ac:dyDescent="0.25">
      <c r="A54" t="s">
        <v>229</v>
      </c>
      <c r="B54" t="s">
        <v>50</v>
      </c>
      <c r="C54">
        <v>0</v>
      </c>
      <c r="D54">
        <v>0</v>
      </c>
    </row>
    <row r="55" spans="1:4" x14ac:dyDescent="0.25">
      <c r="A55" t="s">
        <v>230</v>
      </c>
      <c r="B55" t="s">
        <v>51</v>
      </c>
      <c r="C55">
        <v>0</v>
      </c>
      <c r="D55">
        <v>0</v>
      </c>
    </row>
    <row r="56" spans="1:4" x14ac:dyDescent="0.25">
      <c r="A56" t="s">
        <v>231</v>
      </c>
      <c r="B56" t="s">
        <v>52</v>
      </c>
      <c r="C56">
        <v>2571</v>
      </c>
      <c r="D56">
        <v>3805.5</v>
      </c>
    </row>
    <row r="57" spans="1:4" x14ac:dyDescent="0.25">
      <c r="A57" t="s">
        <v>232</v>
      </c>
      <c r="B57" t="s">
        <v>53</v>
      </c>
      <c r="C57">
        <v>0</v>
      </c>
      <c r="D57">
        <v>0</v>
      </c>
    </row>
    <row r="58" spans="1:4" x14ac:dyDescent="0.25">
      <c r="A58" t="s">
        <v>233</v>
      </c>
      <c r="B58" t="s">
        <v>54</v>
      </c>
      <c r="C58">
        <v>0</v>
      </c>
      <c r="D58">
        <v>0</v>
      </c>
    </row>
    <row r="59" spans="1:4" x14ac:dyDescent="0.25">
      <c r="A59" t="s">
        <v>234</v>
      </c>
      <c r="B59" t="s">
        <v>55</v>
      </c>
      <c r="C59">
        <v>0</v>
      </c>
      <c r="D59">
        <v>0</v>
      </c>
    </row>
    <row r="60" spans="1:4" x14ac:dyDescent="0.25">
      <c r="A60" t="s">
        <v>235</v>
      </c>
      <c r="B60" t="s">
        <v>56</v>
      </c>
      <c r="C60">
        <v>0</v>
      </c>
      <c r="D60">
        <v>0</v>
      </c>
    </row>
    <row r="61" spans="1:4" x14ac:dyDescent="0.25">
      <c r="A61" t="s">
        <v>236</v>
      </c>
      <c r="B61" t="s">
        <v>57</v>
      </c>
      <c r="C61">
        <v>0</v>
      </c>
      <c r="D61">
        <v>0</v>
      </c>
    </row>
    <row r="62" spans="1:4" x14ac:dyDescent="0.25">
      <c r="A62" t="s">
        <v>237</v>
      </c>
      <c r="B62" t="s">
        <v>58</v>
      </c>
      <c r="C62">
        <v>0</v>
      </c>
      <c r="D62">
        <v>0</v>
      </c>
    </row>
    <row r="63" spans="1:4" x14ac:dyDescent="0.25">
      <c r="A63" t="s">
        <v>238</v>
      </c>
      <c r="B63" t="s">
        <v>59</v>
      </c>
      <c r="C63">
        <v>0</v>
      </c>
      <c r="D63">
        <v>0</v>
      </c>
    </row>
    <row r="64" spans="1:4" x14ac:dyDescent="0.25">
      <c r="A64" t="s">
        <v>239</v>
      </c>
      <c r="B64" t="s">
        <v>60</v>
      </c>
      <c r="C64">
        <v>0</v>
      </c>
      <c r="D64">
        <v>0</v>
      </c>
    </row>
    <row r="65" spans="1:4" x14ac:dyDescent="0.25">
      <c r="A65" t="s">
        <v>240</v>
      </c>
      <c r="B65" t="s">
        <v>61</v>
      </c>
      <c r="C65">
        <v>0</v>
      </c>
      <c r="D65">
        <v>0</v>
      </c>
    </row>
    <row r="66" spans="1:4" x14ac:dyDescent="0.25">
      <c r="A66" t="s">
        <v>241</v>
      </c>
      <c r="B66" t="s">
        <v>62</v>
      </c>
      <c r="C66">
        <v>0</v>
      </c>
      <c r="D66">
        <v>0</v>
      </c>
    </row>
    <row r="67" spans="1:4" x14ac:dyDescent="0.25">
      <c r="A67" t="s">
        <v>242</v>
      </c>
      <c r="B67" t="s">
        <v>63</v>
      </c>
      <c r="C67">
        <v>0</v>
      </c>
      <c r="D67">
        <v>0</v>
      </c>
    </row>
    <row r="68" spans="1:4" x14ac:dyDescent="0.25">
      <c r="A68" t="s">
        <v>243</v>
      </c>
      <c r="B68" t="s">
        <v>64</v>
      </c>
      <c r="C68">
        <v>0</v>
      </c>
      <c r="D68">
        <v>0</v>
      </c>
    </row>
    <row r="69" spans="1:4" x14ac:dyDescent="0.25">
      <c r="A69" t="s">
        <v>244</v>
      </c>
      <c r="B69" t="s">
        <v>65</v>
      </c>
      <c r="C69">
        <v>0</v>
      </c>
      <c r="D69">
        <v>0</v>
      </c>
    </row>
    <row r="70" spans="1:4" x14ac:dyDescent="0.25">
      <c r="A70" t="s">
        <v>245</v>
      </c>
      <c r="B70" t="s">
        <v>66</v>
      </c>
      <c r="C70">
        <v>558</v>
      </c>
      <c r="D70">
        <v>600</v>
      </c>
    </row>
    <row r="71" spans="1:4" x14ac:dyDescent="0.25">
      <c r="A71" t="s">
        <v>246</v>
      </c>
      <c r="B71" t="s">
        <v>67</v>
      </c>
      <c r="C71">
        <v>0</v>
      </c>
      <c r="D71">
        <v>0</v>
      </c>
    </row>
    <row r="72" spans="1:4" x14ac:dyDescent="0.25">
      <c r="A72" t="s">
        <v>247</v>
      </c>
      <c r="B72" t="s">
        <v>68</v>
      </c>
      <c r="C72">
        <v>0</v>
      </c>
      <c r="D72">
        <v>0</v>
      </c>
    </row>
    <row r="73" spans="1:4" x14ac:dyDescent="0.25">
      <c r="A73" t="s">
        <v>248</v>
      </c>
      <c r="B73" t="s">
        <v>69</v>
      </c>
      <c r="C73">
        <v>0</v>
      </c>
      <c r="D73">
        <v>0</v>
      </c>
    </row>
    <row r="74" spans="1:4" x14ac:dyDescent="0.25">
      <c r="A74" t="s">
        <v>249</v>
      </c>
      <c r="B74" t="s">
        <v>70</v>
      </c>
      <c r="C74">
        <v>0</v>
      </c>
      <c r="D74">
        <v>0</v>
      </c>
    </row>
    <row r="75" spans="1:4" x14ac:dyDescent="0.25">
      <c r="A75" t="s">
        <v>250</v>
      </c>
      <c r="B75" t="s">
        <v>71</v>
      </c>
      <c r="C75">
        <v>16</v>
      </c>
      <c r="D75">
        <v>17</v>
      </c>
    </row>
    <row r="76" spans="1:4" x14ac:dyDescent="0.25">
      <c r="A76" t="s">
        <v>251</v>
      </c>
      <c r="B76" t="s">
        <v>72</v>
      </c>
      <c r="C76">
        <v>0</v>
      </c>
      <c r="D76">
        <v>0</v>
      </c>
    </row>
    <row r="77" spans="1:4" x14ac:dyDescent="0.25">
      <c r="A77" t="s">
        <v>252</v>
      </c>
      <c r="B77" t="s">
        <v>73</v>
      </c>
      <c r="C77">
        <v>0</v>
      </c>
      <c r="D77">
        <v>0</v>
      </c>
    </row>
    <row r="78" spans="1:4" x14ac:dyDescent="0.25">
      <c r="A78" t="s">
        <v>253</v>
      </c>
      <c r="B78" t="s">
        <v>74</v>
      </c>
      <c r="C78">
        <v>0</v>
      </c>
      <c r="D78">
        <v>0</v>
      </c>
    </row>
    <row r="79" spans="1:4" x14ac:dyDescent="0.25">
      <c r="A79" t="s">
        <v>254</v>
      </c>
      <c r="B79" t="s">
        <v>75</v>
      </c>
      <c r="C79">
        <v>0</v>
      </c>
      <c r="D79">
        <v>0</v>
      </c>
    </row>
    <row r="80" spans="1:4" x14ac:dyDescent="0.25">
      <c r="A80" t="s">
        <v>255</v>
      </c>
      <c r="B80" t="s">
        <v>76</v>
      </c>
      <c r="C80">
        <v>0</v>
      </c>
      <c r="D80">
        <v>0</v>
      </c>
    </row>
    <row r="81" spans="1:4" x14ac:dyDescent="0.25">
      <c r="A81" t="s">
        <v>256</v>
      </c>
      <c r="B81" t="s">
        <v>77</v>
      </c>
      <c r="C81">
        <v>477</v>
      </c>
      <c r="D81">
        <v>634</v>
      </c>
    </row>
    <row r="82" spans="1:4" x14ac:dyDescent="0.25">
      <c r="A82" t="s">
        <v>257</v>
      </c>
      <c r="B82" t="s">
        <v>78</v>
      </c>
      <c r="C82">
        <v>0</v>
      </c>
      <c r="D82">
        <v>0</v>
      </c>
    </row>
    <row r="83" spans="1:4" x14ac:dyDescent="0.25">
      <c r="A83" t="s">
        <v>258</v>
      </c>
      <c r="B83" t="s">
        <v>79</v>
      </c>
      <c r="C83">
        <v>0</v>
      </c>
      <c r="D83">
        <v>0</v>
      </c>
    </row>
    <row r="84" spans="1:4" x14ac:dyDescent="0.25">
      <c r="A84" t="s">
        <v>259</v>
      </c>
      <c r="B84" t="s">
        <v>80</v>
      </c>
      <c r="C84">
        <v>0</v>
      </c>
      <c r="D84">
        <v>0</v>
      </c>
    </row>
    <row r="85" spans="1:4" x14ac:dyDescent="0.25">
      <c r="A85" t="s">
        <v>260</v>
      </c>
      <c r="B85" t="s">
        <v>81</v>
      </c>
      <c r="C85">
        <v>0</v>
      </c>
      <c r="D85">
        <v>0</v>
      </c>
    </row>
    <row r="86" spans="1:4" x14ac:dyDescent="0.25">
      <c r="A86" t="s">
        <v>261</v>
      </c>
      <c r="B86" t="s">
        <v>82</v>
      </c>
      <c r="C86">
        <v>0</v>
      </c>
      <c r="D86">
        <v>0</v>
      </c>
    </row>
    <row r="87" spans="1:4" x14ac:dyDescent="0.25">
      <c r="A87" t="s">
        <v>262</v>
      </c>
      <c r="B87" t="s">
        <v>83</v>
      </c>
      <c r="C87">
        <v>0</v>
      </c>
      <c r="D87">
        <v>0</v>
      </c>
    </row>
    <row r="88" spans="1:4" x14ac:dyDescent="0.25">
      <c r="A88" t="s">
        <v>263</v>
      </c>
      <c r="B88" t="s">
        <v>84</v>
      </c>
      <c r="C88">
        <v>0</v>
      </c>
      <c r="D88">
        <v>0</v>
      </c>
    </row>
    <row r="89" spans="1:4" x14ac:dyDescent="0.25">
      <c r="A89" t="s">
        <v>264</v>
      </c>
      <c r="B89" t="s">
        <v>85</v>
      </c>
      <c r="C89">
        <v>0</v>
      </c>
      <c r="D89">
        <v>0</v>
      </c>
    </row>
    <row r="90" spans="1:4" x14ac:dyDescent="0.25">
      <c r="A90" t="s">
        <v>265</v>
      </c>
      <c r="B90" t="s">
        <v>86</v>
      </c>
      <c r="C90">
        <v>251</v>
      </c>
      <c r="D90">
        <v>503</v>
      </c>
    </row>
    <row r="91" spans="1:4" x14ac:dyDescent="0.25">
      <c r="A91" t="s">
        <v>266</v>
      </c>
      <c r="B91" t="s">
        <v>87</v>
      </c>
      <c r="C91">
        <v>0</v>
      </c>
      <c r="D91">
        <v>0</v>
      </c>
    </row>
    <row r="92" spans="1:4" x14ac:dyDescent="0.25">
      <c r="A92" t="s">
        <v>267</v>
      </c>
      <c r="B92" t="s">
        <v>88</v>
      </c>
      <c r="C92">
        <v>0</v>
      </c>
      <c r="D92">
        <v>0</v>
      </c>
    </row>
    <row r="93" spans="1:4" x14ac:dyDescent="0.25">
      <c r="A93" t="s">
        <v>268</v>
      </c>
      <c r="B93" t="s">
        <v>89</v>
      </c>
      <c r="C93">
        <v>663</v>
      </c>
      <c r="D93">
        <v>1703.5</v>
      </c>
    </row>
    <row r="94" spans="1:4" x14ac:dyDescent="0.25">
      <c r="A94" t="s">
        <v>269</v>
      </c>
      <c r="B94" t="s">
        <v>90</v>
      </c>
      <c r="C94">
        <v>0</v>
      </c>
      <c r="D94">
        <v>0</v>
      </c>
    </row>
    <row r="95" spans="1:4" x14ac:dyDescent="0.25">
      <c r="A95" t="s">
        <v>270</v>
      </c>
      <c r="B95" t="s">
        <v>91</v>
      </c>
      <c r="C95">
        <v>0</v>
      </c>
      <c r="D95">
        <v>0</v>
      </c>
    </row>
    <row r="96" spans="1:4" x14ac:dyDescent="0.25">
      <c r="A96" t="s">
        <v>271</v>
      </c>
      <c r="B96" t="s">
        <v>92</v>
      </c>
      <c r="C96">
        <v>0</v>
      </c>
      <c r="D96">
        <v>0</v>
      </c>
    </row>
    <row r="97" spans="1:4" x14ac:dyDescent="0.25">
      <c r="A97" t="s">
        <v>272</v>
      </c>
      <c r="B97" t="s">
        <v>93</v>
      </c>
      <c r="C97">
        <v>0</v>
      </c>
      <c r="D97">
        <v>0</v>
      </c>
    </row>
    <row r="98" spans="1:4" x14ac:dyDescent="0.25">
      <c r="A98" t="s">
        <v>273</v>
      </c>
      <c r="B98" t="s">
        <v>94</v>
      </c>
      <c r="C98">
        <v>0</v>
      </c>
      <c r="D98">
        <v>0</v>
      </c>
    </row>
    <row r="99" spans="1:4" x14ac:dyDescent="0.25">
      <c r="A99" t="s">
        <v>274</v>
      </c>
      <c r="B99" t="s">
        <v>95</v>
      </c>
      <c r="C99">
        <v>0</v>
      </c>
      <c r="D99">
        <v>0</v>
      </c>
    </row>
    <row r="100" spans="1:4" x14ac:dyDescent="0.25">
      <c r="A100" t="s">
        <v>275</v>
      </c>
      <c r="B100" t="s">
        <v>96</v>
      </c>
      <c r="C100">
        <v>0</v>
      </c>
      <c r="D100">
        <v>0</v>
      </c>
    </row>
    <row r="101" spans="1:4" x14ac:dyDescent="0.25">
      <c r="A101" t="s">
        <v>276</v>
      </c>
      <c r="B101" t="s">
        <v>97</v>
      </c>
      <c r="C101">
        <v>0</v>
      </c>
      <c r="D101">
        <v>0</v>
      </c>
    </row>
    <row r="102" spans="1:4" x14ac:dyDescent="0.25">
      <c r="A102" t="s">
        <v>277</v>
      </c>
      <c r="B102" t="s">
        <v>98</v>
      </c>
      <c r="C102">
        <v>0</v>
      </c>
      <c r="D102">
        <v>0</v>
      </c>
    </row>
    <row r="103" spans="1:4" x14ac:dyDescent="0.25">
      <c r="A103" t="s">
        <v>278</v>
      </c>
      <c r="B103" t="s">
        <v>99</v>
      </c>
      <c r="C103">
        <v>0</v>
      </c>
      <c r="D103">
        <v>0</v>
      </c>
    </row>
    <row r="104" spans="1:4" x14ac:dyDescent="0.25">
      <c r="A104" t="s">
        <v>279</v>
      </c>
      <c r="B104" t="s">
        <v>100</v>
      </c>
      <c r="C104">
        <v>0</v>
      </c>
      <c r="D104">
        <v>0</v>
      </c>
    </row>
    <row r="105" spans="1:4" x14ac:dyDescent="0.25">
      <c r="A105" t="s">
        <v>280</v>
      </c>
      <c r="B105" t="s">
        <v>101</v>
      </c>
      <c r="C105">
        <v>0</v>
      </c>
      <c r="D105">
        <v>0</v>
      </c>
    </row>
    <row r="106" spans="1:4" x14ac:dyDescent="0.25">
      <c r="A106" t="s">
        <v>281</v>
      </c>
      <c r="B106" t="s">
        <v>102</v>
      </c>
      <c r="C106">
        <v>0</v>
      </c>
      <c r="D106">
        <v>0</v>
      </c>
    </row>
    <row r="107" spans="1:4" x14ac:dyDescent="0.25">
      <c r="A107" t="s">
        <v>282</v>
      </c>
      <c r="B107" t="s">
        <v>103</v>
      </c>
      <c r="C107">
        <v>0</v>
      </c>
      <c r="D107">
        <v>0</v>
      </c>
    </row>
    <row r="108" spans="1:4" x14ac:dyDescent="0.25">
      <c r="A108" t="s">
        <v>283</v>
      </c>
      <c r="B108" t="s">
        <v>104</v>
      </c>
      <c r="C108">
        <v>0</v>
      </c>
      <c r="D108">
        <v>0</v>
      </c>
    </row>
    <row r="109" spans="1:4" x14ac:dyDescent="0.25">
      <c r="A109" t="s">
        <v>284</v>
      </c>
      <c r="B109" t="s">
        <v>105</v>
      </c>
      <c r="C109">
        <v>0</v>
      </c>
      <c r="D109">
        <v>0</v>
      </c>
    </row>
    <row r="110" spans="1:4" x14ac:dyDescent="0.25">
      <c r="A110" t="s">
        <v>285</v>
      </c>
      <c r="B110" t="s">
        <v>106</v>
      </c>
      <c r="C110">
        <v>0</v>
      </c>
      <c r="D110">
        <v>0</v>
      </c>
    </row>
    <row r="111" spans="1:4" x14ac:dyDescent="0.25">
      <c r="A111" t="s">
        <v>286</v>
      </c>
      <c r="B111" t="s">
        <v>107</v>
      </c>
      <c r="C111">
        <v>645</v>
      </c>
      <c r="D111">
        <v>830</v>
      </c>
    </row>
    <row r="112" spans="1:4" x14ac:dyDescent="0.25">
      <c r="A112" t="s">
        <v>287</v>
      </c>
      <c r="B112" t="s">
        <v>108</v>
      </c>
      <c r="C112">
        <v>0</v>
      </c>
      <c r="D112">
        <v>0</v>
      </c>
    </row>
    <row r="113" spans="1:4" x14ac:dyDescent="0.25">
      <c r="A113" t="s">
        <v>288</v>
      </c>
      <c r="B113" t="s">
        <v>109</v>
      </c>
      <c r="C113">
        <v>0</v>
      </c>
      <c r="D113">
        <v>0</v>
      </c>
    </row>
    <row r="114" spans="1:4" x14ac:dyDescent="0.25">
      <c r="A114" t="s">
        <v>289</v>
      </c>
      <c r="B114" t="s">
        <v>110</v>
      </c>
      <c r="C114">
        <v>0</v>
      </c>
      <c r="D114">
        <v>0</v>
      </c>
    </row>
    <row r="115" spans="1:4" x14ac:dyDescent="0.25">
      <c r="A115" t="s">
        <v>290</v>
      </c>
      <c r="B115" t="s">
        <v>111</v>
      </c>
      <c r="C115">
        <v>0</v>
      </c>
      <c r="D115">
        <v>0</v>
      </c>
    </row>
    <row r="116" spans="1:4" x14ac:dyDescent="0.25">
      <c r="A116" t="s">
        <v>291</v>
      </c>
      <c r="B116" t="s">
        <v>112</v>
      </c>
      <c r="C116">
        <v>0</v>
      </c>
      <c r="D116">
        <v>0</v>
      </c>
    </row>
    <row r="117" spans="1:4" x14ac:dyDescent="0.25">
      <c r="A117" t="s">
        <v>292</v>
      </c>
      <c r="B117" t="s">
        <v>113</v>
      </c>
      <c r="C117">
        <v>0</v>
      </c>
      <c r="D117">
        <v>0</v>
      </c>
    </row>
    <row r="118" spans="1:4" x14ac:dyDescent="0.25">
      <c r="A118" t="s">
        <v>293</v>
      </c>
      <c r="B118" t="s">
        <v>114</v>
      </c>
      <c r="C118">
        <v>0</v>
      </c>
      <c r="D118">
        <v>0</v>
      </c>
    </row>
    <row r="119" spans="1:4" x14ac:dyDescent="0.25">
      <c r="A119" t="s">
        <v>294</v>
      </c>
      <c r="B119" t="s">
        <v>115</v>
      </c>
      <c r="C119">
        <v>0</v>
      </c>
      <c r="D119">
        <v>0</v>
      </c>
    </row>
    <row r="120" spans="1:4" x14ac:dyDescent="0.25">
      <c r="A120" t="s">
        <v>295</v>
      </c>
      <c r="B120" t="s">
        <v>116</v>
      </c>
      <c r="C120">
        <v>0</v>
      </c>
      <c r="D120">
        <v>0</v>
      </c>
    </row>
    <row r="121" spans="1:4" x14ac:dyDescent="0.25">
      <c r="A121" t="s">
        <v>296</v>
      </c>
      <c r="B121" t="s">
        <v>117</v>
      </c>
      <c r="C121">
        <v>0</v>
      </c>
      <c r="D121">
        <v>0</v>
      </c>
    </row>
    <row r="122" spans="1:4" x14ac:dyDescent="0.25">
      <c r="A122" t="s">
        <v>297</v>
      </c>
      <c r="B122" t="s">
        <v>118</v>
      </c>
      <c r="C122">
        <v>0</v>
      </c>
      <c r="D122">
        <v>0</v>
      </c>
    </row>
    <row r="123" spans="1:4" x14ac:dyDescent="0.25">
      <c r="A123" t="s">
        <v>298</v>
      </c>
      <c r="B123" t="s">
        <v>119</v>
      </c>
      <c r="C123">
        <v>0</v>
      </c>
      <c r="D123">
        <v>0</v>
      </c>
    </row>
    <row r="124" spans="1:4" x14ac:dyDescent="0.25">
      <c r="A124" t="s">
        <v>299</v>
      </c>
      <c r="B124" t="s">
        <v>120</v>
      </c>
      <c r="C124">
        <v>0</v>
      </c>
      <c r="D124">
        <v>0</v>
      </c>
    </row>
    <row r="125" spans="1:4" x14ac:dyDescent="0.25">
      <c r="A125" t="s">
        <v>300</v>
      </c>
      <c r="B125" t="s">
        <v>121</v>
      </c>
      <c r="C125">
        <v>0</v>
      </c>
      <c r="D125">
        <v>0</v>
      </c>
    </row>
    <row r="126" spans="1:4" x14ac:dyDescent="0.25">
      <c r="A126" t="s">
        <v>301</v>
      </c>
      <c r="B126" t="s">
        <v>122</v>
      </c>
      <c r="C126">
        <v>0</v>
      </c>
      <c r="D126">
        <v>0</v>
      </c>
    </row>
    <row r="127" spans="1:4" x14ac:dyDescent="0.25">
      <c r="A127" t="s">
        <v>302</v>
      </c>
      <c r="B127" t="s">
        <v>123</v>
      </c>
      <c r="C127">
        <v>0</v>
      </c>
      <c r="D127">
        <v>0</v>
      </c>
    </row>
    <row r="128" spans="1:4" x14ac:dyDescent="0.25">
      <c r="A128" t="s">
        <v>303</v>
      </c>
      <c r="B128" t="s">
        <v>124</v>
      </c>
      <c r="C128">
        <v>0</v>
      </c>
      <c r="D128">
        <v>0</v>
      </c>
    </row>
    <row r="129" spans="1:4" x14ac:dyDescent="0.25">
      <c r="A129" t="s">
        <v>304</v>
      </c>
      <c r="B129" t="s">
        <v>125</v>
      </c>
      <c r="C129">
        <v>0</v>
      </c>
      <c r="D129">
        <v>0</v>
      </c>
    </row>
    <row r="130" spans="1:4" x14ac:dyDescent="0.25">
      <c r="A130" t="s">
        <v>305</v>
      </c>
      <c r="B130" t="s">
        <v>126</v>
      </c>
      <c r="C130">
        <v>0</v>
      </c>
      <c r="D130">
        <v>0</v>
      </c>
    </row>
    <row r="131" spans="1:4" x14ac:dyDescent="0.25">
      <c r="A131" t="s">
        <v>306</v>
      </c>
      <c r="B131" t="s">
        <v>127</v>
      </c>
      <c r="C131">
        <v>0</v>
      </c>
      <c r="D131">
        <v>0</v>
      </c>
    </row>
    <row r="132" spans="1:4" x14ac:dyDescent="0.25">
      <c r="A132" t="s">
        <v>307</v>
      </c>
      <c r="B132" t="s">
        <v>128</v>
      </c>
      <c r="C132">
        <v>0</v>
      </c>
      <c r="D132">
        <v>0</v>
      </c>
    </row>
    <row r="133" spans="1:4" x14ac:dyDescent="0.25">
      <c r="A133" t="s">
        <v>308</v>
      </c>
      <c r="B133" t="s">
        <v>129</v>
      </c>
      <c r="C133">
        <v>0</v>
      </c>
      <c r="D133">
        <v>0</v>
      </c>
    </row>
    <row r="134" spans="1:4" x14ac:dyDescent="0.25">
      <c r="A134" t="s">
        <v>309</v>
      </c>
      <c r="B134" t="s">
        <v>130</v>
      </c>
      <c r="C134">
        <v>0</v>
      </c>
      <c r="D134">
        <v>0</v>
      </c>
    </row>
    <row r="135" spans="1:4" x14ac:dyDescent="0.25">
      <c r="A135" t="s">
        <v>310</v>
      </c>
      <c r="B135" t="s">
        <v>131</v>
      </c>
      <c r="C135">
        <v>0</v>
      </c>
      <c r="D135">
        <v>0</v>
      </c>
    </row>
    <row r="136" spans="1:4" x14ac:dyDescent="0.25">
      <c r="A136" t="s">
        <v>311</v>
      </c>
      <c r="B136" t="s">
        <v>132</v>
      </c>
      <c r="C136">
        <v>0</v>
      </c>
      <c r="D136">
        <v>0</v>
      </c>
    </row>
    <row r="137" spans="1:4" x14ac:dyDescent="0.25">
      <c r="A137" t="s">
        <v>312</v>
      </c>
      <c r="B137" t="s">
        <v>133</v>
      </c>
      <c r="C137">
        <v>0</v>
      </c>
      <c r="D137">
        <v>0</v>
      </c>
    </row>
    <row r="138" spans="1:4" x14ac:dyDescent="0.25">
      <c r="A138" t="s">
        <v>313</v>
      </c>
      <c r="B138" t="s">
        <v>134</v>
      </c>
      <c r="C138">
        <v>0</v>
      </c>
      <c r="D138">
        <v>0</v>
      </c>
    </row>
    <row r="139" spans="1:4" x14ac:dyDescent="0.25">
      <c r="A139" t="s">
        <v>314</v>
      </c>
      <c r="B139" t="s">
        <v>135</v>
      </c>
      <c r="C139">
        <v>0</v>
      </c>
      <c r="D139">
        <v>0</v>
      </c>
    </row>
    <row r="140" spans="1:4" x14ac:dyDescent="0.25">
      <c r="A140" t="s">
        <v>315</v>
      </c>
      <c r="B140" t="s">
        <v>136</v>
      </c>
      <c r="C140">
        <v>0</v>
      </c>
      <c r="D140">
        <v>0</v>
      </c>
    </row>
    <row r="141" spans="1:4" x14ac:dyDescent="0.25">
      <c r="A141" t="s">
        <v>316</v>
      </c>
      <c r="B141" t="s">
        <v>137</v>
      </c>
      <c r="C141">
        <v>0</v>
      </c>
      <c r="D141">
        <v>0</v>
      </c>
    </row>
    <row r="142" spans="1:4" x14ac:dyDescent="0.25">
      <c r="A142" t="s">
        <v>317</v>
      </c>
      <c r="B142" t="s">
        <v>138</v>
      </c>
      <c r="C142">
        <v>0</v>
      </c>
      <c r="D142">
        <v>0</v>
      </c>
    </row>
    <row r="143" spans="1:4" x14ac:dyDescent="0.25">
      <c r="A143" t="s">
        <v>318</v>
      </c>
      <c r="B143" t="s">
        <v>139</v>
      </c>
      <c r="C143">
        <v>0</v>
      </c>
      <c r="D143">
        <v>0</v>
      </c>
    </row>
    <row r="144" spans="1:4" x14ac:dyDescent="0.25">
      <c r="A144" t="s">
        <v>319</v>
      </c>
      <c r="B144" t="s">
        <v>140</v>
      </c>
      <c r="C144">
        <v>0</v>
      </c>
      <c r="D144">
        <v>0</v>
      </c>
    </row>
    <row r="145" spans="1:4" x14ac:dyDescent="0.25">
      <c r="A145" t="s">
        <v>320</v>
      </c>
      <c r="B145" t="s">
        <v>141</v>
      </c>
      <c r="C145">
        <v>0</v>
      </c>
      <c r="D145">
        <v>0</v>
      </c>
    </row>
    <row r="146" spans="1:4" x14ac:dyDescent="0.25">
      <c r="A146" t="s">
        <v>321</v>
      </c>
      <c r="B146" t="s">
        <v>142</v>
      </c>
      <c r="C146">
        <v>0</v>
      </c>
      <c r="D146">
        <v>0</v>
      </c>
    </row>
    <row r="147" spans="1:4" x14ac:dyDescent="0.25">
      <c r="A147" t="s">
        <v>322</v>
      </c>
      <c r="B147" t="s">
        <v>143</v>
      </c>
      <c r="C147">
        <v>0</v>
      </c>
      <c r="D147">
        <v>0</v>
      </c>
    </row>
    <row r="148" spans="1:4" x14ac:dyDescent="0.25">
      <c r="A148" t="s">
        <v>323</v>
      </c>
      <c r="B148" t="s">
        <v>144</v>
      </c>
      <c r="C148">
        <v>111</v>
      </c>
      <c r="D148">
        <v>122.5</v>
      </c>
    </row>
    <row r="149" spans="1:4" x14ac:dyDescent="0.25">
      <c r="A149" t="s">
        <v>324</v>
      </c>
      <c r="B149" t="s">
        <v>145</v>
      </c>
      <c r="C149">
        <v>0</v>
      </c>
      <c r="D149">
        <v>0</v>
      </c>
    </row>
    <row r="150" spans="1:4" x14ac:dyDescent="0.25">
      <c r="A150" t="s">
        <v>325</v>
      </c>
      <c r="B150" t="s">
        <v>146</v>
      </c>
      <c r="C150">
        <v>0</v>
      </c>
      <c r="D150">
        <v>0</v>
      </c>
    </row>
    <row r="151" spans="1:4" x14ac:dyDescent="0.25">
      <c r="A151" t="s">
        <v>326</v>
      </c>
      <c r="B151" t="s">
        <v>147</v>
      </c>
      <c r="C151">
        <v>0</v>
      </c>
      <c r="D151">
        <v>0</v>
      </c>
    </row>
    <row r="152" spans="1:4" x14ac:dyDescent="0.25">
      <c r="A152" t="s">
        <v>327</v>
      </c>
      <c r="B152" t="s">
        <v>148</v>
      </c>
      <c r="C152">
        <v>0</v>
      </c>
      <c r="D152">
        <v>0</v>
      </c>
    </row>
    <row r="153" spans="1:4" x14ac:dyDescent="0.25">
      <c r="A153" t="s">
        <v>328</v>
      </c>
      <c r="B153" t="s">
        <v>149</v>
      </c>
      <c r="C153">
        <v>0</v>
      </c>
      <c r="D153">
        <v>0</v>
      </c>
    </row>
    <row r="154" spans="1:4" x14ac:dyDescent="0.25">
      <c r="A154" t="s">
        <v>329</v>
      </c>
      <c r="B154" t="s">
        <v>150</v>
      </c>
      <c r="C154">
        <v>0</v>
      </c>
      <c r="D154">
        <v>0</v>
      </c>
    </row>
    <row r="155" spans="1:4" x14ac:dyDescent="0.25">
      <c r="A155" t="s">
        <v>330</v>
      </c>
      <c r="B155" t="s">
        <v>151</v>
      </c>
      <c r="C155">
        <v>0</v>
      </c>
      <c r="D155">
        <v>0</v>
      </c>
    </row>
    <row r="156" spans="1:4" x14ac:dyDescent="0.25">
      <c r="A156" t="s">
        <v>331</v>
      </c>
      <c r="B156" t="s">
        <v>152</v>
      </c>
      <c r="C156">
        <v>0</v>
      </c>
      <c r="D156">
        <v>0</v>
      </c>
    </row>
    <row r="157" spans="1:4" x14ac:dyDescent="0.25">
      <c r="A157" t="s">
        <v>332</v>
      </c>
      <c r="B157" t="s">
        <v>153</v>
      </c>
      <c r="C157">
        <v>0</v>
      </c>
      <c r="D157">
        <v>0</v>
      </c>
    </row>
    <row r="158" spans="1:4" x14ac:dyDescent="0.25">
      <c r="A158" t="s">
        <v>333</v>
      </c>
      <c r="B158" t="s">
        <v>154</v>
      </c>
      <c r="C158">
        <v>0</v>
      </c>
      <c r="D158">
        <v>0</v>
      </c>
    </row>
    <row r="159" spans="1:4" x14ac:dyDescent="0.25">
      <c r="A159" t="s">
        <v>334</v>
      </c>
      <c r="B159" t="s">
        <v>155</v>
      </c>
      <c r="C159">
        <v>0</v>
      </c>
      <c r="D159">
        <v>0</v>
      </c>
    </row>
    <row r="160" spans="1:4" x14ac:dyDescent="0.25">
      <c r="A160" t="s">
        <v>335</v>
      </c>
      <c r="B160" t="s">
        <v>156</v>
      </c>
      <c r="C160">
        <v>0</v>
      </c>
      <c r="D160">
        <v>0</v>
      </c>
    </row>
    <row r="161" spans="1:4" x14ac:dyDescent="0.25">
      <c r="A161" t="s">
        <v>336</v>
      </c>
      <c r="B161" t="s">
        <v>157</v>
      </c>
      <c r="C161">
        <v>0</v>
      </c>
      <c r="D161">
        <v>0</v>
      </c>
    </row>
    <row r="162" spans="1:4" x14ac:dyDescent="0.25">
      <c r="A162" t="s">
        <v>337</v>
      </c>
      <c r="B162" t="s">
        <v>158</v>
      </c>
      <c r="C162">
        <v>0</v>
      </c>
      <c r="D162">
        <v>0</v>
      </c>
    </row>
    <row r="163" spans="1:4" x14ac:dyDescent="0.25">
      <c r="A163" t="s">
        <v>338</v>
      </c>
      <c r="B163" t="s">
        <v>159</v>
      </c>
      <c r="C163">
        <v>0</v>
      </c>
      <c r="D163">
        <v>0</v>
      </c>
    </row>
    <row r="164" spans="1:4" x14ac:dyDescent="0.25">
      <c r="A164" t="s">
        <v>339</v>
      </c>
      <c r="B164" t="s">
        <v>160</v>
      </c>
      <c r="C164">
        <v>0</v>
      </c>
      <c r="D164">
        <v>0</v>
      </c>
    </row>
    <row r="165" spans="1:4" x14ac:dyDescent="0.25">
      <c r="A165" t="s">
        <v>340</v>
      </c>
      <c r="B165" t="s">
        <v>161</v>
      </c>
      <c r="C165">
        <v>0</v>
      </c>
      <c r="D165">
        <v>0</v>
      </c>
    </row>
    <row r="166" spans="1:4" x14ac:dyDescent="0.25">
      <c r="A166" t="s">
        <v>341</v>
      </c>
      <c r="B166" t="s">
        <v>162</v>
      </c>
      <c r="C166">
        <v>0</v>
      </c>
      <c r="D166">
        <v>0</v>
      </c>
    </row>
    <row r="167" spans="1:4" x14ac:dyDescent="0.25">
      <c r="A167" t="s">
        <v>342</v>
      </c>
      <c r="B167" t="s">
        <v>163</v>
      </c>
      <c r="C167">
        <v>0</v>
      </c>
      <c r="D167">
        <v>0</v>
      </c>
    </row>
    <row r="168" spans="1:4" x14ac:dyDescent="0.25">
      <c r="A168" t="s">
        <v>343</v>
      </c>
      <c r="B168" t="s">
        <v>164</v>
      </c>
      <c r="C168">
        <v>0</v>
      </c>
      <c r="D168">
        <v>0</v>
      </c>
    </row>
    <row r="169" spans="1:4" x14ac:dyDescent="0.25">
      <c r="A169" t="s">
        <v>344</v>
      </c>
      <c r="B169" t="s">
        <v>165</v>
      </c>
      <c r="C169">
        <v>0</v>
      </c>
      <c r="D169">
        <v>0</v>
      </c>
    </row>
    <row r="170" spans="1:4" x14ac:dyDescent="0.25">
      <c r="A170" t="s">
        <v>345</v>
      </c>
      <c r="B170" t="s">
        <v>166</v>
      </c>
      <c r="C170">
        <v>0</v>
      </c>
      <c r="D170">
        <v>0</v>
      </c>
    </row>
    <row r="171" spans="1:4" x14ac:dyDescent="0.25">
      <c r="A171" t="s">
        <v>346</v>
      </c>
      <c r="B171" t="s">
        <v>167</v>
      </c>
      <c r="C171">
        <v>0</v>
      </c>
      <c r="D171">
        <v>0</v>
      </c>
    </row>
    <row r="172" spans="1:4" x14ac:dyDescent="0.25">
      <c r="A172" t="s">
        <v>347</v>
      </c>
      <c r="B172" t="s">
        <v>168</v>
      </c>
      <c r="C172">
        <v>0</v>
      </c>
      <c r="D172">
        <v>0</v>
      </c>
    </row>
    <row r="173" spans="1:4" x14ac:dyDescent="0.25">
      <c r="A173" t="s">
        <v>348</v>
      </c>
      <c r="B173" t="s">
        <v>169</v>
      </c>
      <c r="C173">
        <v>0</v>
      </c>
      <c r="D173">
        <v>0</v>
      </c>
    </row>
    <row r="174" spans="1:4" x14ac:dyDescent="0.25">
      <c r="A174" t="s">
        <v>349</v>
      </c>
      <c r="B174" t="s">
        <v>170</v>
      </c>
      <c r="C174">
        <v>0</v>
      </c>
      <c r="D174">
        <v>0</v>
      </c>
    </row>
    <row r="175" spans="1:4" x14ac:dyDescent="0.25">
      <c r="A175" t="s">
        <v>350</v>
      </c>
      <c r="B175" t="s">
        <v>171</v>
      </c>
      <c r="C175">
        <v>0</v>
      </c>
      <c r="D175">
        <v>0</v>
      </c>
    </row>
    <row r="176" spans="1:4" x14ac:dyDescent="0.25">
      <c r="A176" t="s">
        <v>351</v>
      </c>
      <c r="B176" t="s">
        <v>172</v>
      </c>
      <c r="C176">
        <v>0</v>
      </c>
      <c r="D176">
        <v>0</v>
      </c>
    </row>
    <row r="177" spans="1:4" x14ac:dyDescent="0.25">
      <c r="A177" t="s">
        <v>352</v>
      </c>
      <c r="B177" t="s">
        <v>173</v>
      </c>
      <c r="C177">
        <v>0</v>
      </c>
      <c r="D177">
        <v>0</v>
      </c>
    </row>
    <row r="178" spans="1:4" x14ac:dyDescent="0.25">
      <c r="A178" t="s">
        <v>353</v>
      </c>
      <c r="B178" t="s">
        <v>174</v>
      </c>
      <c r="C178">
        <v>0</v>
      </c>
      <c r="D178">
        <v>0</v>
      </c>
    </row>
    <row r="179" spans="1:4" x14ac:dyDescent="0.25">
      <c r="A179" t="s">
        <v>354</v>
      </c>
      <c r="B179" t="s">
        <v>175</v>
      </c>
      <c r="C179">
        <v>0</v>
      </c>
      <c r="D179">
        <v>0</v>
      </c>
    </row>
    <row r="180" spans="1:4" x14ac:dyDescent="0.25">
      <c r="A180" t="s">
        <v>355</v>
      </c>
      <c r="B180" t="s">
        <v>176</v>
      </c>
      <c r="C180">
        <v>0</v>
      </c>
      <c r="D180">
        <v>0</v>
      </c>
    </row>
    <row r="181" spans="1:4" x14ac:dyDescent="0.25">
      <c r="A181" t="s">
        <v>356</v>
      </c>
      <c r="B181" t="s">
        <v>177</v>
      </c>
      <c r="C181">
        <v>0</v>
      </c>
      <c r="D181">
        <v>0</v>
      </c>
    </row>
    <row r="182" spans="1:4" x14ac:dyDescent="0.25">
      <c r="C182">
        <f>SUM(C4:C181)</f>
        <v>11178</v>
      </c>
      <c r="D182">
        <f>SUM(D4:D181)</f>
        <v>17241.5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8"/>
  <sheetViews>
    <sheetView topLeftCell="A124" workbookViewId="0">
      <selection activeCell="A2" sqref="A2"/>
    </sheetView>
  </sheetViews>
  <sheetFormatPr defaultRowHeight="15" x14ac:dyDescent="0.25"/>
  <cols>
    <col min="2" max="2" width="12.5703125" bestFit="1" customWidth="1"/>
    <col min="3" max="3" width="15.28515625" bestFit="1" customWidth="1"/>
    <col min="4" max="4" width="9.7109375" bestFit="1" customWidth="1"/>
  </cols>
  <sheetData>
    <row r="1" spans="1:11" x14ac:dyDescent="0.25">
      <c r="A1" s="15" t="s">
        <v>367</v>
      </c>
      <c r="B1" s="15" t="s">
        <v>368</v>
      </c>
      <c r="C1" s="15" t="s">
        <v>369</v>
      </c>
      <c r="D1" s="15" t="s">
        <v>370</v>
      </c>
      <c r="E1" s="15" t="s">
        <v>371</v>
      </c>
      <c r="F1" s="15" t="s">
        <v>372</v>
      </c>
      <c r="G1" s="15" t="s">
        <v>373</v>
      </c>
      <c r="H1" s="15" t="s">
        <v>374</v>
      </c>
      <c r="I1" s="15" t="s">
        <v>375</v>
      </c>
      <c r="J1" s="15" t="s">
        <v>376</v>
      </c>
      <c r="K1" s="15" t="s">
        <v>377</v>
      </c>
    </row>
    <row r="2" spans="1:11" x14ac:dyDescent="0.25">
      <c r="A2" t="s">
        <v>183</v>
      </c>
      <c r="C2" s="13">
        <v>175575.66</v>
      </c>
      <c r="D2" s="14">
        <v>43332</v>
      </c>
      <c r="G2">
        <v>1</v>
      </c>
      <c r="J2" s="11" t="s">
        <v>378</v>
      </c>
      <c r="K2" s="11" t="s">
        <v>378</v>
      </c>
    </row>
    <row r="3" spans="1:11" x14ac:dyDescent="0.25">
      <c r="A3" t="s">
        <v>184</v>
      </c>
      <c r="C3" s="13">
        <v>354533.89</v>
      </c>
      <c r="D3" s="14">
        <v>43332</v>
      </c>
      <c r="G3">
        <v>1</v>
      </c>
      <c r="J3" s="11" t="s">
        <v>378</v>
      </c>
      <c r="K3" s="11" t="s">
        <v>378</v>
      </c>
    </row>
    <row r="4" spans="1:11" x14ac:dyDescent="0.25">
      <c r="A4" t="s">
        <v>186</v>
      </c>
      <c r="C4" s="13">
        <v>392907.96</v>
      </c>
      <c r="D4" s="14">
        <v>43332</v>
      </c>
      <c r="G4">
        <v>1</v>
      </c>
      <c r="J4" s="11" t="s">
        <v>378</v>
      </c>
      <c r="K4" s="11" t="s">
        <v>378</v>
      </c>
    </row>
    <row r="5" spans="1:11" x14ac:dyDescent="0.25">
      <c r="A5" t="s">
        <v>187</v>
      </c>
      <c r="C5" s="13">
        <v>110210.49</v>
      </c>
      <c r="D5" s="14">
        <v>43332</v>
      </c>
      <c r="G5">
        <v>1</v>
      </c>
      <c r="J5" s="11" t="s">
        <v>378</v>
      </c>
      <c r="K5" s="11" t="s">
        <v>378</v>
      </c>
    </row>
    <row r="6" spans="1:11" x14ac:dyDescent="0.25">
      <c r="A6" t="s">
        <v>192</v>
      </c>
      <c r="C6" s="13">
        <v>66963.81</v>
      </c>
      <c r="D6" s="14">
        <v>43332</v>
      </c>
      <c r="G6">
        <v>1</v>
      </c>
      <c r="J6" s="11" t="s">
        <v>378</v>
      </c>
      <c r="K6" s="11" t="s">
        <v>378</v>
      </c>
    </row>
    <row r="7" spans="1:11" x14ac:dyDescent="0.25">
      <c r="A7" t="s">
        <v>194</v>
      </c>
      <c r="C7" s="13">
        <v>455551.29</v>
      </c>
      <c r="D7" s="14">
        <v>43332</v>
      </c>
      <c r="G7">
        <v>1</v>
      </c>
      <c r="J7" s="11" t="s">
        <v>378</v>
      </c>
      <c r="K7" s="11" t="s">
        <v>378</v>
      </c>
    </row>
    <row r="8" spans="1:11" x14ac:dyDescent="0.25">
      <c r="A8" t="s">
        <v>195</v>
      </c>
      <c r="C8" s="13">
        <v>271493.55</v>
      </c>
      <c r="D8" s="14">
        <v>43332</v>
      </c>
      <c r="G8">
        <v>1</v>
      </c>
      <c r="J8" s="11" t="s">
        <v>378</v>
      </c>
      <c r="K8" s="11" t="s">
        <v>378</v>
      </c>
    </row>
    <row r="9" spans="1:11" x14ac:dyDescent="0.25">
      <c r="A9" t="s">
        <v>196</v>
      </c>
      <c r="C9" s="13">
        <v>52918.82</v>
      </c>
      <c r="D9" s="14">
        <v>43332</v>
      </c>
      <c r="G9">
        <v>1</v>
      </c>
      <c r="J9" s="11" t="s">
        <v>378</v>
      </c>
      <c r="K9" s="11" t="s">
        <v>378</v>
      </c>
    </row>
    <row r="10" spans="1:11" x14ac:dyDescent="0.25">
      <c r="A10" t="s">
        <v>197</v>
      </c>
      <c r="C10" s="13">
        <v>18529</v>
      </c>
      <c r="D10" s="14">
        <v>43332</v>
      </c>
      <c r="G10">
        <v>1</v>
      </c>
      <c r="J10" s="11" t="s">
        <v>378</v>
      </c>
      <c r="K10" s="11" t="s">
        <v>378</v>
      </c>
    </row>
    <row r="11" spans="1:11" x14ac:dyDescent="0.25">
      <c r="A11" t="s">
        <v>198</v>
      </c>
      <c r="C11" s="13">
        <v>111396.35</v>
      </c>
      <c r="D11" s="14">
        <v>43332</v>
      </c>
      <c r="G11">
        <v>1</v>
      </c>
      <c r="J11" s="11" t="s">
        <v>378</v>
      </c>
      <c r="K11" s="11" t="s">
        <v>378</v>
      </c>
    </row>
    <row r="12" spans="1:11" x14ac:dyDescent="0.25">
      <c r="A12" t="s">
        <v>199</v>
      </c>
      <c r="C12" s="13">
        <v>18529</v>
      </c>
      <c r="D12" s="14">
        <v>43332</v>
      </c>
      <c r="G12">
        <v>1</v>
      </c>
      <c r="J12" s="11" t="s">
        <v>378</v>
      </c>
      <c r="K12" s="11" t="s">
        <v>378</v>
      </c>
    </row>
    <row r="13" spans="1:11" x14ac:dyDescent="0.25">
      <c r="A13" t="s">
        <v>200</v>
      </c>
      <c r="C13" s="13">
        <v>18529</v>
      </c>
      <c r="D13" s="14">
        <v>43332</v>
      </c>
      <c r="G13">
        <v>1</v>
      </c>
      <c r="J13" s="11" t="s">
        <v>378</v>
      </c>
      <c r="K13" s="11" t="s">
        <v>378</v>
      </c>
    </row>
    <row r="14" spans="1:11" x14ac:dyDescent="0.25">
      <c r="A14" t="s">
        <v>201</v>
      </c>
      <c r="C14" s="13">
        <v>282674.46999999997</v>
      </c>
      <c r="D14" s="14">
        <v>43332</v>
      </c>
      <c r="G14">
        <v>1</v>
      </c>
      <c r="J14" s="11" t="s">
        <v>378</v>
      </c>
      <c r="K14" s="11" t="s">
        <v>378</v>
      </c>
    </row>
    <row r="15" spans="1:11" x14ac:dyDescent="0.25">
      <c r="A15" t="s">
        <v>202</v>
      </c>
      <c r="C15" s="13">
        <v>90643.87</v>
      </c>
      <c r="D15" s="14">
        <v>43332</v>
      </c>
      <c r="G15">
        <v>1</v>
      </c>
      <c r="J15" s="11" t="s">
        <v>378</v>
      </c>
      <c r="K15" s="11" t="s">
        <v>378</v>
      </c>
    </row>
    <row r="16" spans="1:11" x14ac:dyDescent="0.25">
      <c r="A16" t="s">
        <v>205</v>
      </c>
      <c r="C16" s="13">
        <v>357424.41</v>
      </c>
      <c r="D16" s="14">
        <v>43332</v>
      </c>
      <c r="G16">
        <v>1</v>
      </c>
      <c r="J16" s="11" t="s">
        <v>378</v>
      </c>
      <c r="K16" s="11" t="s">
        <v>378</v>
      </c>
    </row>
    <row r="17" spans="1:11" x14ac:dyDescent="0.25">
      <c r="A17" t="s">
        <v>206</v>
      </c>
      <c r="C17" s="13">
        <v>200384.9</v>
      </c>
      <c r="D17" s="14">
        <v>43332</v>
      </c>
      <c r="G17">
        <v>1</v>
      </c>
      <c r="J17" s="11" t="s">
        <v>378</v>
      </c>
      <c r="K17" s="11" t="s">
        <v>378</v>
      </c>
    </row>
    <row r="18" spans="1:11" x14ac:dyDescent="0.25">
      <c r="A18" t="s">
        <v>207</v>
      </c>
      <c r="C18" s="13">
        <v>41208.5</v>
      </c>
      <c r="D18" s="14">
        <v>43332</v>
      </c>
      <c r="G18">
        <v>1</v>
      </c>
      <c r="J18" s="11" t="s">
        <v>378</v>
      </c>
      <c r="K18" s="11" t="s">
        <v>378</v>
      </c>
    </row>
    <row r="19" spans="1:11" x14ac:dyDescent="0.25">
      <c r="A19" t="s">
        <v>208</v>
      </c>
      <c r="C19" s="13">
        <v>62665.08</v>
      </c>
      <c r="D19" s="14">
        <v>43332</v>
      </c>
      <c r="G19">
        <v>1</v>
      </c>
      <c r="J19" s="11" t="s">
        <v>378</v>
      </c>
      <c r="K19" s="11" t="s">
        <v>378</v>
      </c>
    </row>
    <row r="20" spans="1:11" x14ac:dyDescent="0.25">
      <c r="A20" t="s">
        <v>209</v>
      </c>
      <c r="C20" s="13">
        <v>296389.88</v>
      </c>
      <c r="D20" s="14">
        <v>43332</v>
      </c>
      <c r="G20">
        <v>1</v>
      </c>
      <c r="J20" s="11" t="s">
        <v>378</v>
      </c>
      <c r="K20" s="11" t="s">
        <v>378</v>
      </c>
    </row>
    <row r="21" spans="1:11" x14ac:dyDescent="0.25">
      <c r="A21" t="s">
        <v>210</v>
      </c>
      <c r="C21" s="13">
        <v>173430</v>
      </c>
      <c r="D21" s="14">
        <v>43332</v>
      </c>
      <c r="G21">
        <v>1</v>
      </c>
      <c r="J21" s="11" t="s">
        <v>378</v>
      </c>
      <c r="K21" s="11" t="s">
        <v>378</v>
      </c>
    </row>
    <row r="22" spans="1:11" x14ac:dyDescent="0.25">
      <c r="A22" t="s">
        <v>211</v>
      </c>
      <c r="C22" s="13">
        <v>136225.21</v>
      </c>
      <c r="D22" s="14">
        <v>43332</v>
      </c>
      <c r="G22">
        <v>1</v>
      </c>
      <c r="J22" s="11" t="s">
        <v>378</v>
      </c>
      <c r="K22" s="11" t="s">
        <v>378</v>
      </c>
    </row>
    <row r="23" spans="1:11" x14ac:dyDescent="0.25">
      <c r="A23" t="s">
        <v>212</v>
      </c>
      <c r="C23" s="13">
        <v>75338.91</v>
      </c>
      <c r="D23" s="14">
        <v>43332</v>
      </c>
      <c r="G23">
        <v>1</v>
      </c>
      <c r="J23" s="11" t="s">
        <v>378</v>
      </c>
      <c r="K23" s="11" t="s">
        <v>378</v>
      </c>
    </row>
    <row r="24" spans="1:11" x14ac:dyDescent="0.25">
      <c r="A24" t="s">
        <v>213</v>
      </c>
      <c r="C24" s="13">
        <v>80489.98</v>
      </c>
      <c r="D24" s="14">
        <v>43332</v>
      </c>
      <c r="G24">
        <v>1</v>
      </c>
      <c r="J24" s="11" t="s">
        <v>378</v>
      </c>
      <c r="K24" s="11" t="s">
        <v>378</v>
      </c>
    </row>
    <row r="25" spans="1:11" x14ac:dyDescent="0.25">
      <c r="A25" t="s">
        <v>214</v>
      </c>
      <c r="C25" s="13">
        <v>103762.4</v>
      </c>
      <c r="D25" s="14">
        <v>43332</v>
      </c>
      <c r="G25">
        <v>1</v>
      </c>
      <c r="J25" s="11" t="s">
        <v>378</v>
      </c>
      <c r="K25" s="11" t="s">
        <v>378</v>
      </c>
    </row>
    <row r="26" spans="1:11" x14ac:dyDescent="0.25">
      <c r="A26" t="s">
        <v>215</v>
      </c>
      <c r="C26" s="13">
        <v>166575.71</v>
      </c>
      <c r="D26" s="14">
        <v>43332</v>
      </c>
      <c r="G26">
        <v>1</v>
      </c>
      <c r="J26" s="11" t="s">
        <v>378</v>
      </c>
      <c r="K26" s="11" t="s">
        <v>378</v>
      </c>
    </row>
    <row r="27" spans="1:11" x14ac:dyDescent="0.25">
      <c r="A27" t="s">
        <v>216</v>
      </c>
      <c r="C27" s="13">
        <v>133853.5</v>
      </c>
      <c r="D27" s="14">
        <v>43332</v>
      </c>
      <c r="G27">
        <v>1</v>
      </c>
      <c r="J27" s="11" t="s">
        <v>378</v>
      </c>
      <c r="K27" s="11" t="s">
        <v>378</v>
      </c>
    </row>
    <row r="28" spans="1:11" x14ac:dyDescent="0.25">
      <c r="A28" t="s">
        <v>217</v>
      </c>
      <c r="C28" s="13">
        <v>788732.68</v>
      </c>
      <c r="D28" s="14">
        <v>43332</v>
      </c>
      <c r="G28">
        <v>1</v>
      </c>
      <c r="J28" s="11" t="s">
        <v>378</v>
      </c>
      <c r="K28" s="11" t="s">
        <v>378</v>
      </c>
    </row>
    <row r="29" spans="1:11" x14ac:dyDescent="0.25">
      <c r="A29" t="s">
        <v>219</v>
      </c>
      <c r="C29" s="13">
        <v>105244.72</v>
      </c>
      <c r="D29" s="14">
        <v>43332</v>
      </c>
      <c r="G29">
        <v>1</v>
      </c>
      <c r="J29" s="11" t="s">
        <v>378</v>
      </c>
      <c r="K29" s="11" t="s">
        <v>378</v>
      </c>
    </row>
    <row r="30" spans="1:11" x14ac:dyDescent="0.25">
      <c r="A30" t="s">
        <v>222</v>
      </c>
      <c r="C30" s="13">
        <v>391784.84</v>
      </c>
      <c r="D30" s="14">
        <v>43332</v>
      </c>
      <c r="G30">
        <v>1</v>
      </c>
      <c r="J30" s="11" t="s">
        <v>378</v>
      </c>
      <c r="K30" s="11" t="s">
        <v>378</v>
      </c>
    </row>
    <row r="31" spans="1:11" x14ac:dyDescent="0.25">
      <c r="A31" t="s">
        <v>223</v>
      </c>
      <c r="C31" s="13">
        <v>97647.83</v>
      </c>
      <c r="D31" s="14">
        <v>43332</v>
      </c>
      <c r="G31">
        <v>1</v>
      </c>
      <c r="J31" s="11" t="s">
        <v>378</v>
      </c>
      <c r="K31" s="11" t="s">
        <v>378</v>
      </c>
    </row>
    <row r="32" spans="1:11" x14ac:dyDescent="0.25">
      <c r="A32" t="s">
        <v>224</v>
      </c>
      <c r="C32" s="13">
        <v>111952.22</v>
      </c>
      <c r="D32" s="14">
        <v>43332</v>
      </c>
      <c r="G32">
        <v>1</v>
      </c>
      <c r="J32" s="11" t="s">
        <v>378</v>
      </c>
      <c r="K32" s="11" t="s">
        <v>378</v>
      </c>
    </row>
    <row r="33" spans="1:11" x14ac:dyDescent="0.25">
      <c r="A33" t="s">
        <v>225</v>
      </c>
      <c r="C33" s="13">
        <v>78525.899999999994</v>
      </c>
      <c r="D33" s="14">
        <v>43332</v>
      </c>
      <c r="G33">
        <v>1</v>
      </c>
      <c r="J33" s="11" t="s">
        <v>378</v>
      </c>
      <c r="K33" s="11" t="s">
        <v>378</v>
      </c>
    </row>
    <row r="34" spans="1:11" x14ac:dyDescent="0.25">
      <c r="A34" t="s">
        <v>226</v>
      </c>
      <c r="C34" s="13">
        <v>18529</v>
      </c>
      <c r="D34" s="14">
        <v>43332</v>
      </c>
      <c r="G34">
        <v>1</v>
      </c>
      <c r="J34" s="11" t="s">
        <v>378</v>
      </c>
      <c r="K34" s="11" t="s">
        <v>378</v>
      </c>
    </row>
    <row r="35" spans="1:11" x14ac:dyDescent="0.25">
      <c r="A35" t="s">
        <v>227</v>
      </c>
      <c r="C35" s="13">
        <v>161461.71</v>
      </c>
      <c r="D35" s="14">
        <v>43332</v>
      </c>
      <c r="G35">
        <v>1</v>
      </c>
      <c r="J35" s="11" t="s">
        <v>378</v>
      </c>
      <c r="K35" s="11" t="s">
        <v>378</v>
      </c>
    </row>
    <row r="36" spans="1:11" x14ac:dyDescent="0.25">
      <c r="A36" t="s">
        <v>235</v>
      </c>
      <c r="C36" s="13">
        <v>361871.37</v>
      </c>
      <c r="D36" s="14">
        <v>43332</v>
      </c>
      <c r="G36">
        <v>1</v>
      </c>
      <c r="J36" s="11" t="s">
        <v>378</v>
      </c>
      <c r="K36" s="11" t="s">
        <v>378</v>
      </c>
    </row>
    <row r="37" spans="1:11" x14ac:dyDescent="0.25">
      <c r="A37" t="s">
        <v>236</v>
      </c>
      <c r="C37" s="13">
        <v>235948.29</v>
      </c>
      <c r="D37" s="14">
        <v>43332</v>
      </c>
      <c r="G37">
        <v>1</v>
      </c>
      <c r="J37" s="11" t="s">
        <v>378</v>
      </c>
      <c r="K37" s="11" t="s">
        <v>378</v>
      </c>
    </row>
    <row r="38" spans="1:11" x14ac:dyDescent="0.25">
      <c r="A38" t="s">
        <v>237</v>
      </c>
      <c r="C38" s="13">
        <v>95313.18</v>
      </c>
      <c r="D38" s="14">
        <v>43332</v>
      </c>
      <c r="G38">
        <v>1</v>
      </c>
      <c r="J38" s="11" t="s">
        <v>378</v>
      </c>
      <c r="K38" s="11" t="s">
        <v>378</v>
      </c>
    </row>
    <row r="39" spans="1:11" x14ac:dyDescent="0.25">
      <c r="A39" t="s">
        <v>240</v>
      </c>
      <c r="C39" s="13">
        <v>72114.87</v>
      </c>
      <c r="D39" s="14">
        <v>43332</v>
      </c>
      <c r="G39">
        <v>1</v>
      </c>
      <c r="J39" s="11" t="s">
        <v>378</v>
      </c>
      <c r="K39" s="11" t="s">
        <v>378</v>
      </c>
    </row>
    <row r="40" spans="1:11" x14ac:dyDescent="0.25">
      <c r="A40" t="s">
        <v>241</v>
      </c>
      <c r="C40" s="13">
        <v>104651.79</v>
      </c>
      <c r="D40" s="14">
        <v>43332</v>
      </c>
      <c r="G40">
        <v>1</v>
      </c>
      <c r="J40" s="11" t="s">
        <v>378</v>
      </c>
      <c r="K40" s="11" t="s">
        <v>378</v>
      </c>
    </row>
    <row r="41" spans="1:11" x14ac:dyDescent="0.25">
      <c r="A41" t="s">
        <v>242</v>
      </c>
      <c r="C41" s="13">
        <v>615235.63</v>
      </c>
      <c r="D41" s="14">
        <v>43332</v>
      </c>
      <c r="G41">
        <v>1</v>
      </c>
      <c r="J41" s="11" t="s">
        <v>378</v>
      </c>
      <c r="K41" s="11" t="s">
        <v>378</v>
      </c>
    </row>
    <row r="42" spans="1:11" x14ac:dyDescent="0.25">
      <c r="A42" t="s">
        <v>243</v>
      </c>
      <c r="C42" s="13">
        <v>227239.23</v>
      </c>
      <c r="D42" s="14">
        <v>43332</v>
      </c>
      <c r="G42">
        <v>1</v>
      </c>
      <c r="J42" s="11" t="s">
        <v>378</v>
      </c>
      <c r="K42" s="11" t="s">
        <v>378</v>
      </c>
    </row>
    <row r="43" spans="1:11" x14ac:dyDescent="0.25">
      <c r="A43" t="s">
        <v>244</v>
      </c>
      <c r="C43" s="13">
        <v>74078.94</v>
      </c>
      <c r="D43" s="14">
        <v>43332</v>
      </c>
      <c r="G43">
        <v>1</v>
      </c>
      <c r="J43" s="11" t="s">
        <v>378</v>
      </c>
      <c r="K43" s="11" t="s">
        <v>378</v>
      </c>
    </row>
    <row r="44" spans="1:11" x14ac:dyDescent="0.25">
      <c r="A44" t="s">
        <v>245</v>
      </c>
      <c r="C44" s="13">
        <v>919551.13</v>
      </c>
      <c r="D44" s="14">
        <v>43332</v>
      </c>
      <c r="G44">
        <v>1</v>
      </c>
      <c r="J44" s="11" t="s">
        <v>378</v>
      </c>
      <c r="K44" s="11" t="s">
        <v>378</v>
      </c>
    </row>
    <row r="45" spans="1:11" x14ac:dyDescent="0.25">
      <c r="A45" t="s">
        <v>246</v>
      </c>
      <c r="C45" s="13">
        <v>790392.21</v>
      </c>
      <c r="D45" s="14">
        <v>43332</v>
      </c>
      <c r="G45">
        <v>1</v>
      </c>
      <c r="J45" s="11" t="s">
        <v>378</v>
      </c>
      <c r="K45" s="11" t="s">
        <v>378</v>
      </c>
    </row>
    <row r="46" spans="1:11" x14ac:dyDescent="0.25">
      <c r="A46" t="s">
        <v>247</v>
      </c>
      <c r="C46" s="13">
        <v>184962.94</v>
      </c>
      <c r="D46" s="14">
        <v>43332</v>
      </c>
      <c r="G46">
        <v>1</v>
      </c>
      <c r="J46" s="11" t="s">
        <v>378</v>
      </c>
      <c r="K46" s="11" t="s">
        <v>378</v>
      </c>
    </row>
    <row r="47" spans="1:11" x14ac:dyDescent="0.25">
      <c r="A47" t="s">
        <v>248</v>
      </c>
      <c r="C47" s="13">
        <v>163055.20000000001</v>
      </c>
      <c r="D47" s="14">
        <v>43332</v>
      </c>
      <c r="G47">
        <v>1</v>
      </c>
      <c r="J47" s="11" t="s">
        <v>378</v>
      </c>
      <c r="K47" s="11" t="s">
        <v>378</v>
      </c>
    </row>
    <row r="48" spans="1:11" x14ac:dyDescent="0.25">
      <c r="A48" t="s">
        <v>249</v>
      </c>
      <c r="C48" s="13">
        <v>158645.29999999999</v>
      </c>
      <c r="D48" s="14">
        <v>43332</v>
      </c>
      <c r="G48">
        <v>1</v>
      </c>
      <c r="J48" s="11" t="s">
        <v>378</v>
      </c>
      <c r="K48" s="11" t="s">
        <v>378</v>
      </c>
    </row>
    <row r="49" spans="1:11" x14ac:dyDescent="0.25">
      <c r="A49" t="s">
        <v>250</v>
      </c>
      <c r="C49" s="13">
        <v>205480.85</v>
      </c>
      <c r="D49" s="14">
        <v>43332</v>
      </c>
      <c r="G49">
        <v>1</v>
      </c>
      <c r="J49" s="11" t="s">
        <v>378</v>
      </c>
      <c r="K49" s="11" t="s">
        <v>378</v>
      </c>
    </row>
    <row r="50" spans="1:11" x14ac:dyDescent="0.25">
      <c r="A50" t="s">
        <v>251</v>
      </c>
      <c r="C50" s="13">
        <v>328420.7</v>
      </c>
      <c r="D50" s="14">
        <v>43332</v>
      </c>
      <c r="G50">
        <v>1</v>
      </c>
      <c r="J50" s="11" t="s">
        <v>378</v>
      </c>
      <c r="K50" s="11" t="s">
        <v>378</v>
      </c>
    </row>
    <row r="51" spans="1:11" x14ac:dyDescent="0.25">
      <c r="A51" t="s">
        <v>252</v>
      </c>
      <c r="C51" s="13">
        <v>34315.71</v>
      </c>
      <c r="D51" s="14">
        <v>43332</v>
      </c>
      <c r="G51">
        <v>1</v>
      </c>
      <c r="J51" s="11" t="s">
        <v>378</v>
      </c>
      <c r="K51" s="11" t="s">
        <v>378</v>
      </c>
    </row>
    <row r="52" spans="1:11" x14ac:dyDescent="0.25">
      <c r="A52" t="s">
        <v>253</v>
      </c>
      <c r="C52" s="13">
        <v>194999.2</v>
      </c>
      <c r="D52" s="14">
        <v>43332</v>
      </c>
      <c r="G52">
        <v>1</v>
      </c>
      <c r="J52" s="11" t="s">
        <v>378</v>
      </c>
      <c r="K52" s="11" t="s">
        <v>378</v>
      </c>
    </row>
    <row r="53" spans="1:11" x14ac:dyDescent="0.25">
      <c r="A53" t="s">
        <v>254</v>
      </c>
      <c r="C53" s="13">
        <v>79378.240000000005</v>
      </c>
      <c r="D53" s="14">
        <v>43332</v>
      </c>
      <c r="G53">
        <v>1</v>
      </c>
      <c r="J53" s="11" t="s">
        <v>378</v>
      </c>
      <c r="K53" s="11" t="s">
        <v>378</v>
      </c>
    </row>
    <row r="54" spans="1:11" x14ac:dyDescent="0.25">
      <c r="A54" t="s">
        <v>255</v>
      </c>
      <c r="C54" s="13">
        <v>64851.5</v>
      </c>
      <c r="D54" s="14">
        <v>43332</v>
      </c>
      <c r="G54">
        <v>1</v>
      </c>
      <c r="J54" s="11" t="s">
        <v>378</v>
      </c>
      <c r="K54" s="11" t="s">
        <v>378</v>
      </c>
    </row>
    <row r="55" spans="1:11" x14ac:dyDescent="0.25">
      <c r="A55" t="s">
        <v>257</v>
      </c>
      <c r="C55" s="13">
        <v>62590.96</v>
      </c>
      <c r="D55" s="14">
        <v>43332</v>
      </c>
      <c r="G55">
        <v>1</v>
      </c>
      <c r="J55" s="11" t="s">
        <v>378</v>
      </c>
      <c r="K55" s="11" t="s">
        <v>378</v>
      </c>
    </row>
    <row r="56" spans="1:11" x14ac:dyDescent="0.25">
      <c r="A56" t="s">
        <v>258</v>
      </c>
      <c r="C56" s="13">
        <v>22049.51</v>
      </c>
      <c r="D56" s="14">
        <v>43332</v>
      </c>
      <c r="G56">
        <v>1</v>
      </c>
      <c r="J56" s="11" t="s">
        <v>378</v>
      </c>
      <c r="K56" s="11" t="s">
        <v>378</v>
      </c>
    </row>
    <row r="57" spans="1:11" x14ac:dyDescent="0.25">
      <c r="A57" t="s">
        <v>259</v>
      </c>
      <c r="C57" s="13">
        <v>61886.86</v>
      </c>
      <c r="D57" s="14">
        <v>43332</v>
      </c>
      <c r="G57">
        <v>1</v>
      </c>
      <c r="J57" s="11" t="s">
        <v>378</v>
      </c>
      <c r="K57" s="11" t="s">
        <v>378</v>
      </c>
    </row>
    <row r="58" spans="1:11" x14ac:dyDescent="0.25">
      <c r="A58" t="s">
        <v>260</v>
      </c>
      <c r="C58" s="13">
        <v>37206.230000000003</v>
      </c>
      <c r="D58" s="14">
        <v>43332</v>
      </c>
      <c r="G58">
        <v>1</v>
      </c>
      <c r="J58" s="11" t="s">
        <v>378</v>
      </c>
      <c r="K58" s="11" t="s">
        <v>378</v>
      </c>
    </row>
    <row r="59" spans="1:11" x14ac:dyDescent="0.25">
      <c r="A59" t="s">
        <v>261</v>
      </c>
      <c r="C59" s="13">
        <v>75042.45</v>
      </c>
      <c r="D59" s="14">
        <v>43332</v>
      </c>
      <c r="G59">
        <v>1</v>
      </c>
      <c r="J59" s="11" t="s">
        <v>378</v>
      </c>
      <c r="K59" s="11" t="s">
        <v>378</v>
      </c>
    </row>
    <row r="60" spans="1:11" x14ac:dyDescent="0.25">
      <c r="A60" t="s">
        <v>262</v>
      </c>
      <c r="C60" s="13">
        <v>41134.379999999997</v>
      </c>
      <c r="D60" s="14">
        <v>43332</v>
      </c>
      <c r="G60">
        <v>1</v>
      </c>
      <c r="J60" s="11" t="s">
        <v>378</v>
      </c>
      <c r="K60" s="11" t="s">
        <v>378</v>
      </c>
    </row>
    <row r="61" spans="1:11" x14ac:dyDescent="0.25">
      <c r="A61" t="s">
        <v>263</v>
      </c>
      <c r="C61" s="13">
        <v>266447.02</v>
      </c>
      <c r="D61" s="14">
        <v>43332</v>
      </c>
      <c r="G61">
        <v>1</v>
      </c>
      <c r="J61" s="11" t="s">
        <v>378</v>
      </c>
      <c r="K61" s="11" t="s">
        <v>378</v>
      </c>
    </row>
    <row r="62" spans="1:11" x14ac:dyDescent="0.25">
      <c r="A62" t="s">
        <v>264</v>
      </c>
      <c r="C62" s="13">
        <v>360648.46</v>
      </c>
      <c r="D62" s="14">
        <v>43332</v>
      </c>
      <c r="G62">
        <v>1</v>
      </c>
      <c r="J62" s="11" t="s">
        <v>378</v>
      </c>
      <c r="K62" s="11" t="s">
        <v>378</v>
      </c>
    </row>
    <row r="63" spans="1:11" x14ac:dyDescent="0.25">
      <c r="A63" t="s">
        <v>265</v>
      </c>
      <c r="C63" s="13">
        <v>837915.32</v>
      </c>
      <c r="D63" s="14">
        <v>43332</v>
      </c>
      <c r="G63">
        <v>1</v>
      </c>
      <c r="J63" s="11" t="s">
        <v>378</v>
      </c>
      <c r="K63" s="11" t="s">
        <v>378</v>
      </c>
    </row>
    <row r="64" spans="1:11" x14ac:dyDescent="0.25">
      <c r="A64" t="s">
        <v>266</v>
      </c>
      <c r="C64" s="13">
        <v>221891.83</v>
      </c>
      <c r="D64" s="14">
        <v>43332</v>
      </c>
      <c r="G64">
        <v>1</v>
      </c>
      <c r="J64" s="11" t="s">
        <v>378</v>
      </c>
      <c r="K64" s="11" t="s">
        <v>378</v>
      </c>
    </row>
    <row r="65" spans="1:11" x14ac:dyDescent="0.25">
      <c r="A65" t="s">
        <v>267</v>
      </c>
      <c r="C65" s="13">
        <v>305172.63</v>
      </c>
      <c r="D65" s="14">
        <v>43332</v>
      </c>
      <c r="G65">
        <v>1</v>
      </c>
      <c r="J65" s="11" t="s">
        <v>378</v>
      </c>
      <c r="K65" s="11" t="s">
        <v>378</v>
      </c>
    </row>
    <row r="66" spans="1:11" x14ac:dyDescent="0.25">
      <c r="A66" t="s">
        <v>270</v>
      </c>
      <c r="C66" s="13">
        <v>179682.6</v>
      </c>
      <c r="D66" s="14">
        <v>43332</v>
      </c>
      <c r="G66">
        <v>1</v>
      </c>
      <c r="J66" s="11" t="s">
        <v>378</v>
      </c>
      <c r="K66" s="11" t="s">
        <v>378</v>
      </c>
    </row>
    <row r="67" spans="1:11" x14ac:dyDescent="0.25">
      <c r="A67" t="s">
        <v>271</v>
      </c>
      <c r="C67" s="13">
        <v>175106.3</v>
      </c>
      <c r="D67" s="14">
        <v>43332</v>
      </c>
      <c r="G67">
        <v>1</v>
      </c>
      <c r="J67" s="11" t="s">
        <v>378</v>
      </c>
      <c r="K67" s="11" t="s">
        <v>378</v>
      </c>
    </row>
    <row r="68" spans="1:11" x14ac:dyDescent="0.25">
      <c r="A68" t="s">
        <v>272</v>
      </c>
      <c r="C68" s="13">
        <v>67260.27</v>
      </c>
      <c r="D68" s="14">
        <v>43332</v>
      </c>
      <c r="G68">
        <v>1</v>
      </c>
      <c r="J68" s="11" t="s">
        <v>378</v>
      </c>
      <c r="K68" s="11" t="s">
        <v>378</v>
      </c>
    </row>
    <row r="69" spans="1:11" x14ac:dyDescent="0.25">
      <c r="A69" t="s">
        <v>273</v>
      </c>
      <c r="C69" s="13">
        <v>130925.91</v>
      </c>
      <c r="D69" s="14">
        <v>43332</v>
      </c>
      <c r="G69">
        <v>1</v>
      </c>
      <c r="J69" s="11" t="s">
        <v>378</v>
      </c>
      <c r="K69" s="11" t="s">
        <v>378</v>
      </c>
    </row>
    <row r="70" spans="1:11" x14ac:dyDescent="0.25">
      <c r="A70" t="s">
        <v>274</v>
      </c>
      <c r="C70" s="13">
        <v>41579.08</v>
      </c>
      <c r="D70" s="14">
        <v>43332</v>
      </c>
      <c r="G70">
        <v>1</v>
      </c>
      <c r="J70" s="11" t="s">
        <v>378</v>
      </c>
      <c r="K70" s="11" t="s">
        <v>378</v>
      </c>
    </row>
    <row r="71" spans="1:11" x14ac:dyDescent="0.25">
      <c r="A71" t="s">
        <v>275</v>
      </c>
      <c r="C71" s="13">
        <v>166168.07</v>
      </c>
      <c r="D71" s="14">
        <v>43332</v>
      </c>
      <c r="G71">
        <v>1</v>
      </c>
      <c r="J71" s="11" t="s">
        <v>378</v>
      </c>
      <c r="K71" s="11" t="s">
        <v>378</v>
      </c>
    </row>
    <row r="72" spans="1:11" x14ac:dyDescent="0.25">
      <c r="A72" t="s">
        <v>276</v>
      </c>
      <c r="C72" s="13">
        <v>19158.990000000002</v>
      </c>
      <c r="D72" s="14">
        <v>43332</v>
      </c>
      <c r="G72">
        <v>1</v>
      </c>
      <c r="J72" s="11" t="s">
        <v>378</v>
      </c>
      <c r="K72" s="11" t="s">
        <v>378</v>
      </c>
    </row>
    <row r="73" spans="1:11" x14ac:dyDescent="0.25">
      <c r="A73" t="s">
        <v>277</v>
      </c>
      <c r="C73" s="13">
        <v>61516.28</v>
      </c>
      <c r="D73" s="14">
        <v>43332</v>
      </c>
      <c r="G73">
        <v>1</v>
      </c>
      <c r="J73" s="11" t="s">
        <v>378</v>
      </c>
      <c r="K73" s="11" t="s">
        <v>378</v>
      </c>
    </row>
    <row r="74" spans="1:11" x14ac:dyDescent="0.25">
      <c r="A74" t="s">
        <v>278</v>
      </c>
      <c r="C74" s="13">
        <v>179731.3</v>
      </c>
      <c r="D74" s="14">
        <v>43332</v>
      </c>
      <c r="G74">
        <v>1</v>
      </c>
      <c r="J74" s="11" t="s">
        <v>378</v>
      </c>
      <c r="K74" s="11" t="s">
        <v>378</v>
      </c>
    </row>
    <row r="75" spans="1:11" x14ac:dyDescent="0.25">
      <c r="A75" t="s">
        <v>279</v>
      </c>
      <c r="C75" s="13">
        <v>18529</v>
      </c>
      <c r="D75" s="14">
        <v>43332</v>
      </c>
      <c r="G75">
        <v>1</v>
      </c>
      <c r="J75" s="11" t="s">
        <v>378</v>
      </c>
      <c r="K75" s="11" t="s">
        <v>378</v>
      </c>
    </row>
    <row r="76" spans="1:11" x14ac:dyDescent="0.25">
      <c r="A76" t="s">
        <v>280</v>
      </c>
      <c r="C76" s="13">
        <v>356398.14</v>
      </c>
      <c r="D76" s="14">
        <v>43332</v>
      </c>
      <c r="G76">
        <v>1</v>
      </c>
      <c r="J76" s="11" t="s">
        <v>378</v>
      </c>
      <c r="K76" s="11" t="s">
        <v>378</v>
      </c>
    </row>
    <row r="77" spans="1:11" x14ac:dyDescent="0.25">
      <c r="A77" t="s">
        <v>281</v>
      </c>
      <c r="C77" s="13">
        <v>68038.490000000005</v>
      </c>
      <c r="D77" s="14">
        <v>43332</v>
      </c>
      <c r="G77">
        <v>1</v>
      </c>
      <c r="J77" s="11" t="s">
        <v>378</v>
      </c>
      <c r="K77" s="11" t="s">
        <v>378</v>
      </c>
    </row>
    <row r="78" spans="1:11" x14ac:dyDescent="0.25">
      <c r="A78" t="s">
        <v>282</v>
      </c>
      <c r="C78" s="13">
        <v>113471.6</v>
      </c>
      <c r="D78" s="14">
        <v>43332</v>
      </c>
      <c r="G78">
        <v>1</v>
      </c>
      <c r="J78" s="11" t="s">
        <v>378</v>
      </c>
      <c r="K78" s="11" t="s">
        <v>378</v>
      </c>
    </row>
    <row r="79" spans="1:11" x14ac:dyDescent="0.25">
      <c r="A79" t="s">
        <v>283</v>
      </c>
      <c r="C79" s="13">
        <v>59626.32</v>
      </c>
      <c r="D79" s="14">
        <v>43332</v>
      </c>
      <c r="G79">
        <v>1</v>
      </c>
      <c r="J79" s="11" t="s">
        <v>378</v>
      </c>
      <c r="K79" s="11" t="s">
        <v>378</v>
      </c>
    </row>
    <row r="80" spans="1:11" x14ac:dyDescent="0.25">
      <c r="A80" t="s">
        <v>284</v>
      </c>
      <c r="C80" s="13">
        <v>60033.96</v>
      </c>
      <c r="D80" s="14">
        <v>43332</v>
      </c>
      <c r="G80">
        <v>1</v>
      </c>
      <c r="J80" s="11" t="s">
        <v>378</v>
      </c>
      <c r="K80" s="11" t="s">
        <v>378</v>
      </c>
    </row>
    <row r="81" spans="1:11" x14ac:dyDescent="0.25">
      <c r="A81" t="s">
        <v>285</v>
      </c>
      <c r="C81" s="13">
        <v>164241.06</v>
      </c>
      <c r="D81" s="14">
        <v>43332</v>
      </c>
      <c r="G81">
        <v>1</v>
      </c>
      <c r="J81" s="11" t="s">
        <v>378</v>
      </c>
      <c r="K81" s="11" t="s">
        <v>378</v>
      </c>
    </row>
    <row r="82" spans="1:11" x14ac:dyDescent="0.25">
      <c r="A82" t="s">
        <v>287</v>
      </c>
      <c r="C82" s="13">
        <v>29868.75</v>
      </c>
      <c r="D82" s="14">
        <v>43332</v>
      </c>
      <c r="G82">
        <v>1</v>
      </c>
      <c r="J82" s="11" t="s">
        <v>378</v>
      </c>
      <c r="K82" s="11" t="s">
        <v>378</v>
      </c>
    </row>
    <row r="83" spans="1:11" x14ac:dyDescent="0.25">
      <c r="A83" t="s">
        <v>288</v>
      </c>
      <c r="C83" s="13">
        <v>346910.29</v>
      </c>
      <c r="D83" s="14">
        <v>43332</v>
      </c>
      <c r="G83">
        <v>1</v>
      </c>
      <c r="J83" s="11" t="s">
        <v>378</v>
      </c>
      <c r="K83" s="11" t="s">
        <v>378</v>
      </c>
    </row>
    <row r="84" spans="1:11" x14ac:dyDescent="0.25">
      <c r="A84" t="s">
        <v>289</v>
      </c>
      <c r="C84" s="13">
        <v>453522.97</v>
      </c>
      <c r="D84" s="14">
        <v>43332</v>
      </c>
      <c r="G84">
        <v>1</v>
      </c>
      <c r="J84" s="11" t="s">
        <v>378</v>
      </c>
      <c r="K84" s="11" t="s">
        <v>378</v>
      </c>
    </row>
    <row r="85" spans="1:11" x14ac:dyDescent="0.25">
      <c r="A85" t="s">
        <v>290</v>
      </c>
      <c r="C85" s="13">
        <v>257960.74</v>
      </c>
      <c r="D85" s="14">
        <v>43332</v>
      </c>
      <c r="G85">
        <v>1</v>
      </c>
      <c r="J85" s="11" t="s">
        <v>378</v>
      </c>
      <c r="K85" s="11" t="s">
        <v>378</v>
      </c>
    </row>
    <row r="86" spans="1:11" x14ac:dyDescent="0.25">
      <c r="A86" t="s">
        <v>291</v>
      </c>
      <c r="C86" s="13">
        <v>171356.19</v>
      </c>
      <c r="D86" s="14">
        <v>43332</v>
      </c>
      <c r="G86">
        <v>1</v>
      </c>
      <c r="J86" s="11" t="s">
        <v>378</v>
      </c>
      <c r="K86" s="11" t="s">
        <v>378</v>
      </c>
    </row>
    <row r="87" spans="1:11" x14ac:dyDescent="0.25">
      <c r="A87" t="s">
        <v>292</v>
      </c>
      <c r="C87" s="13">
        <v>984038.39</v>
      </c>
      <c r="D87" s="14">
        <v>43332</v>
      </c>
      <c r="G87">
        <v>1</v>
      </c>
      <c r="J87" s="11" t="s">
        <v>378</v>
      </c>
      <c r="K87" s="11" t="s">
        <v>378</v>
      </c>
    </row>
    <row r="88" spans="1:11" x14ac:dyDescent="0.25">
      <c r="A88" t="s">
        <v>293</v>
      </c>
      <c r="C88" s="13">
        <v>103799.46</v>
      </c>
      <c r="D88" s="14">
        <v>43332</v>
      </c>
      <c r="G88">
        <v>1</v>
      </c>
      <c r="J88" s="11" t="s">
        <v>378</v>
      </c>
      <c r="K88" s="11" t="s">
        <v>378</v>
      </c>
    </row>
    <row r="89" spans="1:11" x14ac:dyDescent="0.25">
      <c r="A89" t="s">
        <v>294</v>
      </c>
      <c r="C89" s="13">
        <v>246667.55</v>
      </c>
      <c r="D89" s="14">
        <v>43332</v>
      </c>
      <c r="G89">
        <v>1</v>
      </c>
      <c r="J89" s="11" t="s">
        <v>378</v>
      </c>
      <c r="K89" s="11" t="s">
        <v>378</v>
      </c>
    </row>
    <row r="90" spans="1:11" x14ac:dyDescent="0.25">
      <c r="A90" t="s">
        <v>295</v>
      </c>
      <c r="C90" s="13">
        <v>521681.32</v>
      </c>
      <c r="D90" s="14">
        <v>43332</v>
      </c>
      <c r="G90">
        <v>1</v>
      </c>
      <c r="J90" s="11" t="s">
        <v>378</v>
      </c>
      <c r="K90" s="11" t="s">
        <v>378</v>
      </c>
    </row>
    <row r="91" spans="1:11" x14ac:dyDescent="0.25">
      <c r="A91" t="s">
        <v>296</v>
      </c>
      <c r="C91" s="13">
        <v>79304.12</v>
      </c>
      <c r="D91" s="14">
        <v>43332</v>
      </c>
      <c r="G91">
        <v>1</v>
      </c>
      <c r="J91" s="11" t="s">
        <v>378</v>
      </c>
      <c r="K91" s="11" t="s">
        <v>378</v>
      </c>
    </row>
    <row r="92" spans="1:11" x14ac:dyDescent="0.25">
      <c r="A92" t="s">
        <v>297</v>
      </c>
      <c r="C92" s="13">
        <v>212787.04</v>
      </c>
      <c r="D92" s="14">
        <v>43332</v>
      </c>
      <c r="G92">
        <v>1</v>
      </c>
      <c r="J92" s="11" t="s">
        <v>378</v>
      </c>
      <c r="K92" s="11" t="s">
        <v>378</v>
      </c>
    </row>
    <row r="93" spans="1:11" x14ac:dyDescent="0.25">
      <c r="A93" t="s">
        <v>298</v>
      </c>
      <c r="C93" s="13">
        <v>239593.56</v>
      </c>
      <c r="D93" s="14">
        <v>43332</v>
      </c>
      <c r="G93">
        <v>1</v>
      </c>
      <c r="J93" s="11" t="s">
        <v>378</v>
      </c>
      <c r="K93" s="11" t="s">
        <v>378</v>
      </c>
    </row>
    <row r="94" spans="1:11" x14ac:dyDescent="0.25">
      <c r="A94" t="s">
        <v>299</v>
      </c>
      <c r="C94" s="13">
        <v>296315.77</v>
      </c>
      <c r="D94" s="14">
        <v>43332</v>
      </c>
      <c r="G94">
        <v>1</v>
      </c>
      <c r="J94" s="11" t="s">
        <v>378</v>
      </c>
      <c r="K94" s="11" t="s">
        <v>378</v>
      </c>
    </row>
    <row r="95" spans="1:11" x14ac:dyDescent="0.25">
      <c r="A95" t="s">
        <v>300</v>
      </c>
      <c r="C95" s="13">
        <v>49361.26</v>
      </c>
      <c r="D95" s="14">
        <v>43332</v>
      </c>
      <c r="G95">
        <v>1</v>
      </c>
      <c r="J95" s="11" t="s">
        <v>378</v>
      </c>
      <c r="K95" s="11" t="s">
        <v>378</v>
      </c>
    </row>
    <row r="96" spans="1:11" x14ac:dyDescent="0.25">
      <c r="A96" t="s">
        <v>301</v>
      </c>
      <c r="C96" s="13">
        <v>146008.51999999999</v>
      </c>
      <c r="D96" s="14">
        <v>43332</v>
      </c>
      <c r="G96">
        <v>1</v>
      </c>
      <c r="J96" s="11" t="s">
        <v>378</v>
      </c>
      <c r="K96" s="11" t="s">
        <v>378</v>
      </c>
    </row>
    <row r="97" spans="1:11" x14ac:dyDescent="0.25">
      <c r="A97" t="s">
        <v>302</v>
      </c>
      <c r="C97" s="13">
        <v>73671.3</v>
      </c>
      <c r="D97" s="14">
        <v>43332</v>
      </c>
      <c r="G97">
        <v>1</v>
      </c>
      <c r="J97" s="11" t="s">
        <v>378</v>
      </c>
      <c r="K97" s="11" t="s">
        <v>378</v>
      </c>
    </row>
    <row r="98" spans="1:11" x14ac:dyDescent="0.25">
      <c r="A98" t="s">
        <v>303</v>
      </c>
      <c r="C98" s="13">
        <v>133964.67000000001</v>
      </c>
      <c r="D98" s="14">
        <v>43332</v>
      </c>
      <c r="G98">
        <v>1</v>
      </c>
      <c r="J98" s="11" t="s">
        <v>378</v>
      </c>
      <c r="K98" s="11" t="s">
        <v>378</v>
      </c>
    </row>
    <row r="99" spans="1:11" x14ac:dyDescent="0.25">
      <c r="A99" t="s">
        <v>304</v>
      </c>
      <c r="C99" s="13">
        <v>63369.18</v>
      </c>
      <c r="D99" s="14">
        <v>43332</v>
      </c>
      <c r="G99">
        <v>1</v>
      </c>
      <c r="J99" s="11" t="s">
        <v>378</v>
      </c>
      <c r="K99" s="11" t="s">
        <v>378</v>
      </c>
    </row>
    <row r="100" spans="1:11" x14ac:dyDescent="0.25">
      <c r="A100" t="s">
        <v>305</v>
      </c>
      <c r="C100" s="13">
        <v>120438.5</v>
      </c>
      <c r="D100" s="14">
        <v>43332</v>
      </c>
      <c r="G100">
        <v>1</v>
      </c>
      <c r="J100" s="11" t="s">
        <v>378</v>
      </c>
      <c r="K100" s="11" t="s">
        <v>378</v>
      </c>
    </row>
    <row r="101" spans="1:11" x14ac:dyDescent="0.25">
      <c r="A101" t="s">
        <v>306</v>
      </c>
      <c r="C101" s="13">
        <v>342304.75</v>
      </c>
      <c r="D101" s="14">
        <v>43332</v>
      </c>
      <c r="G101">
        <v>1</v>
      </c>
      <c r="J101" s="11" t="s">
        <v>378</v>
      </c>
      <c r="K101" s="11" t="s">
        <v>378</v>
      </c>
    </row>
    <row r="102" spans="1:11" x14ac:dyDescent="0.25">
      <c r="A102" t="s">
        <v>307</v>
      </c>
      <c r="C102" s="13">
        <v>246139.24</v>
      </c>
      <c r="D102" s="14">
        <v>43332</v>
      </c>
      <c r="G102">
        <v>1</v>
      </c>
      <c r="J102" s="11" t="s">
        <v>378</v>
      </c>
      <c r="K102" s="11" t="s">
        <v>378</v>
      </c>
    </row>
    <row r="103" spans="1:11" x14ac:dyDescent="0.25">
      <c r="A103" t="s">
        <v>308</v>
      </c>
      <c r="C103" s="13">
        <v>217678.69</v>
      </c>
      <c r="D103" s="14">
        <v>43332</v>
      </c>
      <c r="G103">
        <v>1</v>
      </c>
      <c r="J103" s="11" t="s">
        <v>378</v>
      </c>
      <c r="K103" s="11" t="s">
        <v>378</v>
      </c>
    </row>
    <row r="104" spans="1:11" x14ac:dyDescent="0.25">
      <c r="A104" t="s">
        <v>309</v>
      </c>
      <c r="C104" s="13">
        <v>115250.38</v>
      </c>
      <c r="D104" s="14">
        <v>43332</v>
      </c>
      <c r="G104">
        <v>1</v>
      </c>
      <c r="J104" s="11" t="s">
        <v>378</v>
      </c>
      <c r="K104" s="11" t="s">
        <v>378</v>
      </c>
    </row>
    <row r="105" spans="1:11" x14ac:dyDescent="0.25">
      <c r="A105" t="s">
        <v>310</v>
      </c>
      <c r="C105" s="13">
        <v>277997.59000000003</v>
      </c>
      <c r="D105" s="14">
        <v>43332</v>
      </c>
      <c r="G105">
        <v>1</v>
      </c>
      <c r="J105" s="11" t="s">
        <v>378</v>
      </c>
      <c r="K105" s="11" t="s">
        <v>378</v>
      </c>
    </row>
    <row r="106" spans="1:11" x14ac:dyDescent="0.25">
      <c r="A106" t="s">
        <v>311</v>
      </c>
      <c r="C106" s="13">
        <v>71670.17</v>
      </c>
      <c r="D106" s="14">
        <v>43332</v>
      </c>
      <c r="G106">
        <v>1</v>
      </c>
      <c r="J106" s="11" t="s">
        <v>378</v>
      </c>
      <c r="K106" s="11" t="s">
        <v>378</v>
      </c>
    </row>
    <row r="107" spans="1:11" x14ac:dyDescent="0.25">
      <c r="A107" t="s">
        <v>312</v>
      </c>
      <c r="C107" s="13">
        <v>248662.34</v>
      </c>
      <c r="D107" s="14">
        <v>43332</v>
      </c>
      <c r="G107">
        <v>1</v>
      </c>
      <c r="J107" s="11" t="s">
        <v>378</v>
      </c>
      <c r="K107" s="11" t="s">
        <v>378</v>
      </c>
    </row>
    <row r="108" spans="1:11" x14ac:dyDescent="0.25">
      <c r="A108" t="s">
        <v>313</v>
      </c>
      <c r="C108" s="13">
        <v>106652.92</v>
      </c>
      <c r="D108" s="14">
        <v>43332</v>
      </c>
      <c r="G108">
        <v>1</v>
      </c>
      <c r="J108" s="11" t="s">
        <v>378</v>
      </c>
      <c r="K108" s="11" t="s">
        <v>378</v>
      </c>
    </row>
    <row r="109" spans="1:11" x14ac:dyDescent="0.25">
      <c r="A109" t="s">
        <v>314</v>
      </c>
      <c r="C109" s="13">
        <v>88049.81</v>
      </c>
      <c r="D109" s="14">
        <v>43332</v>
      </c>
      <c r="G109">
        <v>1</v>
      </c>
      <c r="J109" s="11" t="s">
        <v>378</v>
      </c>
      <c r="K109" s="11" t="s">
        <v>378</v>
      </c>
    </row>
    <row r="110" spans="1:11" x14ac:dyDescent="0.25">
      <c r="A110" t="s">
        <v>317</v>
      </c>
      <c r="C110" s="13">
        <v>256144.9</v>
      </c>
      <c r="D110" s="14">
        <v>43332</v>
      </c>
      <c r="G110">
        <v>1</v>
      </c>
      <c r="J110" s="11" t="s">
        <v>378</v>
      </c>
      <c r="K110" s="11" t="s">
        <v>378</v>
      </c>
    </row>
    <row r="111" spans="1:11" x14ac:dyDescent="0.25">
      <c r="A111" t="s">
        <v>318</v>
      </c>
      <c r="C111" s="13">
        <v>180805.98</v>
      </c>
      <c r="D111" s="14">
        <v>43332</v>
      </c>
      <c r="G111">
        <v>1</v>
      </c>
      <c r="J111" s="11" t="s">
        <v>378</v>
      </c>
      <c r="K111" s="11" t="s">
        <v>378</v>
      </c>
    </row>
    <row r="112" spans="1:11" x14ac:dyDescent="0.25">
      <c r="A112" t="s">
        <v>319</v>
      </c>
      <c r="C112" s="13">
        <v>162647.56</v>
      </c>
      <c r="D112" s="14">
        <v>43332</v>
      </c>
      <c r="G112">
        <v>1</v>
      </c>
      <c r="J112" s="11" t="s">
        <v>378</v>
      </c>
      <c r="K112" s="11" t="s">
        <v>378</v>
      </c>
    </row>
    <row r="113" spans="1:11" x14ac:dyDescent="0.25">
      <c r="A113" t="s">
        <v>320</v>
      </c>
      <c r="C113" s="13">
        <v>186739.82</v>
      </c>
      <c r="D113" s="14">
        <v>43332</v>
      </c>
      <c r="G113">
        <v>1</v>
      </c>
      <c r="J113" s="11" t="s">
        <v>378</v>
      </c>
      <c r="K113" s="11" t="s">
        <v>378</v>
      </c>
    </row>
    <row r="114" spans="1:11" x14ac:dyDescent="0.25">
      <c r="A114" t="s">
        <v>321</v>
      </c>
      <c r="C114" s="13">
        <v>150751.94</v>
      </c>
      <c r="D114" s="14">
        <v>43332</v>
      </c>
      <c r="G114">
        <v>1</v>
      </c>
      <c r="J114" s="11" t="s">
        <v>378</v>
      </c>
      <c r="K114" s="11" t="s">
        <v>378</v>
      </c>
    </row>
    <row r="115" spans="1:11" x14ac:dyDescent="0.25">
      <c r="A115" t="s">
        <v>322</v>
      </c>
      <c r="C115" s="13">
        <v>148899.04</v>
      </c>
      <c r="D115" s="14">
        <v>43332</v>
      </c>
      <c r="G115">
        <v>1</v>
      </c>
      <c r="J115" s="11" t="s">
        <v>378</v>
      </c>
      <c r="K115" s="11" t="s">
        <v>378</v>
      </c>
    </row>
    <row r="116" spans="1:11" x14ac:dyDescent="0.25">
      <c r="A116" t="s">
        <v>323</v>
      </c>
      <c r="C116" s="13">
        <v>431898.7</v>
      </c>
      <c r="D116" s="14">
        <v>43332</v>
      </c>
      <c r="G116">
        <v>1</v>
      </c>
      <c r="J116" s="11" t="s">
        <v>378</v>
      </c>
      <c r="K116" s="11" t="s">
        <v>378</v>
      </c>
    </row>
    <row r="117" spans="1:11" x14ac:dyDescent="0.25">
      <c r="A117" t="s">
        <v>324</v>
      </c>
      <c r="C117" s="13">
        <v>126701.3</v>
      </c>
      <c r="D117" s="14">
        <v>43332</v>
      </c>
      <c r="G117">
        <v>1</v>
      </c>
      <c r="J117" s="11" t="s">
        <v>378</v>
      </c>
      <c r="K117" s="11" t="s">
        <v>378</v>
      </c>
    </row>
    <row r="118" spans="1:11" x14ac:dyDescent="0.25">
      <c r="A118" t="s">
        <v>325</v>
      </c>
      <c r="C118" s="13">
        <v>45729.57</v>
      </c>
      <c r="D118" s="14">
        <v>43332</v>
      </c>
      <c r="G118">
        <v>1</v>
      </c>
      <c r="J118" s="11" t="s">
        <v>378</v>
      </c>
      <c r="K118" s="11" t="s">
        <v>378</v>
      </c>
    </row>
    <row r="119" spans="1:11" x14ac:dyDescent="0.25">
      <c r="A119" t="s">
        <v>326</v>
      </c>
      <c r="C119" s="13">
        <v>81490.539999999994</v>
      </c>
      <c r="D119" s="14">
        <v>43332</v>
      </c>
      <c r="G119">
        <v>1</v>
      </c>
      <c r="J119" s="11" t="s">
        <v>378</v>
      </c>
      <c r="K119" s="11" t="s">
        <v>378</v>
      </c>
    </row>
    <row r="120" spans="1:11" x14ac:dyDescent="0.25">
      <c r="A120" t="s">
        <v>327</v>
      </c>
      <c r="C120" s="13">
        <v>240358.19</v>
      </c>
      <c r="D120" s="14">
        <v>43332</v>
      </c>
      <c r="G120">
        <v>1</v>
      </c>
      <c r="J120" s="11" t="s">
        <v>378</v>
      </c>
      <c r="K120" s="11" t="s">
        <v>378</v>
      </c>
    </row>
    <row r="121" spans="1:11" x14ac:dyDescent="0.25">
      <c r="A121" t="s">
        <v>328</v>
      </c>
      <c r="C121" s="13">
        <v>24977.09</v>
      </c>
      <c r="D121" s="14">
        <v>43332</v>
      </c>
      <c r="G121">
        <v>1</v>
      </c>
      <c r="J121" s="11" t="s">
        <v>378</v>
      </c>
      <c r="K121" s="11" t="s">
        <v>378</v>
      </c>
    </row>
    <row r="122" spans="1:11" x14ac:dyDescent="0.25">
      <c r="A122" t="s">
        <v>329</v>
      </c>
      <c r="C122" s="13">
        <v>333596.12</v>
      </c>
      <c r="D122" s="14">
        <v>43332</v>
      </c>
      <c r="G122">
        <v>1</v>
      </c>
      <c r="J122" s="11" t="s">
        <v>378</v>
      </c>
      <c r="K122" s="11" t="s">
        <v>378</v>
      </c>
    </row>
    <row r="123" spans="1:11" x14ac:dyDescent="0.25">
      <c r="A123" t="s">
        <v>330</v>
      </c>
      <c r="C123" s="13">
        <v>90643.87</v>
      </c>
      <c r="D123" s="14">
        <v>43332</v>
      </c>
      <c r="G123">
        <v>1</v>
      </c>
      <c r="J123" s="11" t="s">
        <v>378</v>
      </c>
      <c r="K123" s="11" t="s">
        <v>378</v>
      </c>
    </row>
    <row r="124" spans="1:11" x14ac:dyDescent="0.25">
      <c r="A124" t="s">
        <v>331</v>
      </c>
      <c r="C124" s="13">
        <v>184697.07</v>
      </c>
      <c r="D124" s="14">
        <v>43332</v>
      </c>
      <c r="G124">
        <v>1</v>
      </c>
      <c r="J124" s="11" t="s">
        <v>378</v>
      </c>
      <c r="K124" s="11" t="s">
        <v>378</v>
      </c>
    </row>
    <row r="125" spans="1:11" x14ac:dyDescent="0.25">
      <c r="A125" t="s">
        <v>332</v>
      </c>
      <c r="C125" s="13">
        <v>47323.07</v>
      </c>
      <c r="D125" s="14">
        <v>43332</v>
      </c>
      <c r="G125">
        <v>1</v>
      </c>
      <c r="J125" s="11" t="s">
        <v>378</v>
      </c>
      <c r="K125" s="11" t="s">
        <v>378</v>
      </c>
    </row>
    <row r="126" spans="1:11" x14ac:dyDescent="0.25">
      <c r="A126" t="s">
        <v>333</v>
      </c>
      <c r="C126" s="13">
        <v>569070.31999999995</v>
      </c>
      <c r="D126" s="14">
        <v>43332</v>
      </c>
      <c r="G126">
        <v>1</v>
      </c>
      <c r="J126" s="11" t="s">
        <v>378</v>
      </c>
      <c r="K126" s="11" t="s">
        <v>378</v>
      </c>
    </row>
    <row r="127" spans="1:11" x14ac:dyDescent="0.25">
      <c r="A127" t="s">
        <v>334</v>
      </c>
      <c r="C127" s="13">
        <v>128443.03</v>
      </c>
      <c r="D127" s="14">
        <v>43332</v>
      </c>
      <c r="G127">
        <v>1</v>
      </c>
      <c r="J127" s="11" t="s">
        <v>378</v>
      </c>
      <c r="K127" s="11" t="s">
        <v>378</v>
      </c>
    </row>
    <row r="128" spans="1:11" x14ac:dyDescent="0.25">
      <c r="A128" t="s">
        <v>335</v>
      </c>
      <c r="C128" s="13">
        <v>393561.71</v>
      </c>
      <c r="D128" s="14">
        <v>43332</v>
      </c>
      <c r="G128">
        <v>1</v>
      </c>
      <c r="J128" s="11" t="s">
        <v>378</v>
      </c>
      <c r="K128" s="11" t="s">
        <v>378</v>
      </c>
    </row>
    <row r="129" spans="1:11" x14ac:dyDescent="0.25">
      <c r="A129" t="s">
        <v>336</v>
      </c>
      <c r="C129" s="13">
        <v>131518.84</v>
      </c>
      <c r="D129" s="14">
        <v>43332</v>
      </c>
      <c r="G129">
        <v>1</v>
      </c>
      <c r="J129" s="11" t="s">
        <v>378</v>
      </c>
      <c r="K129" s="11" t="s">
        <v>378</v>
      </c>
    </row>
    <row r="130" spans="1:11" x14ac:dyDescent="0.25">
      <c r="A130" t="s">
        <v>337</v>
      </c>
      <c r="C130" s="13">
        <v>37317.410000000003</v>
      </c>
      <c r="D130" s="14">
        <v>43332</v>
      </c>
      <c r="G130">
        <v>1</v>
      </c>
      <c r="J130" s="11" t="s">
        <v>378</v>
      </c>
      <c r="K130" s="11" t="s">
        <v>378</v>
      </c>
    </row>
    <row r="131" spans="1:11" x14ac:dyDescent="0.25">
      <c r="A131" t="s">
        <v>338</v>
      </c>
      <c r="C131" s="13">
        <v>85678.1</v>
      </c>
      <c r="D131" s="14">
        <v>43332</v>
      </c>
      <c r="G131">
        <v>1</v>
      </c>
      <c r="J131" s="11" t="s">
        <v>378</v>
      </c>
      <c r="K131" s="11" t="s">
        <v>378</v>
      </c>
    </row>
    <row r="132" spans="1:11" x14ac:dyDescent="0.25">
      <c r="A132" t="s">
        <v>339</v>
      </c>
      <c r="C132" s="13">
        <v>43394.92</v>
      </c>
      <c r="D132" s="14">
        <v>43332</v>
      </c>
      <c r="G132">
        <v>1</v>
      </c>
      <c r="J132" s="11" t="s">
        <v>378</v>
      </c>
      <c r="K132" s="11" t="s">
        <v>378</v>
      </c>
    </row>
    <row r="133" spans="1:11" x14ac:dyDescent="0.25">
      <c r="A133" t="s">
        <v>340</v>
      </c>
      <c r="C133" s="13">
        <v>34945.69</v>
      </c>
      <c r="D133" s="14">
        <v>43332</v>
      </c>
      <c r="G133">
        <v>1</v>
      </c>
      <c r="J133" s="11" t="s">
        <v>378</v>
      </c>
      <c r="K133" s="11" t="s">
        <v>378</v>
      </c>
    </row>
    <row r="134" spans="1:11" x14ac:dyDescent="0.25">
      <c r="A134" t="s">
        <v>341</v>
      </c>
      <c r="C134" s="13">
        <v>312412.03000000003</v>
      </c>
      <c r="D134" s="14">
        <v>43332</v>
      </c>
      <c r="G134">
        <v>1</v>
      </c>
      <c r="J134" s="11" t="s">
        <v>378</v>
      </c>
      <c r="K134" s="11" t="s">
        <v>378</v>
      </c>
    </row>
    <row r="135" spans="1:11" x14ac:dyDescent="0.25">
      <c r="A135" t="s">
        <v>342</v>
      </c>
      <c r="C135" s="13">
        <v>318865.78999999998</v>
      </c>
      <c r="D135" s="14">
        <v>43332</v>
      </c>
      <c r="G135">
        <v>1</v>
      </c>
      <c r="J135" s="11" t="s">
        <v>378</v>
      </c>
      <c r="K135" s="11" t="s">
        <v>378</v>
      </c>
    </row>
    <row r="136" spans="1:11" x14ac:dyDescent="0.25">
      <c r="A136" t="s">
        <v>343</v>
      </c>
      <c r="C136" s="13">
        <v>382732.82</v>
      </c>
      <c r="D136" s="14">
        <v>43332</v>
      </c>
      <c r="G136">
        <v>1</v>
      </c>
      <c r="J136" s="11" t="s">
        <v>378</v>
      </c>
      <c r="K136" s="11" t="s">
        <v>378</v>
      </c>
    </row>
    <row r="137" spans="1:11" x14ac:dyDescent="0.25">
      <c r="A137" t="s">
        <v>344</v>
      </c>
      <c r="C137" s="13">
        <v>999929.71</v>
      </c>
      <c r="D137" s="14">
        <v>43332</v>
      </c>
      <c r="G137">
        <v>1</v>
      </c>
      <c r="J137" s="11" t="s">
        <v>378</v>
      </c>
      <c r="K137" s="11" t="s">
        <v>378</v>
      </c>
    </row>
    <row r="138" spans="1:11" x14ac:dyDescent="0.25">
      <c r="A138" t="s">
        <v>345</v>
      </c>
      <c r="C138" s="13">
        <v>620800.93999999994</v>
      </c>
      <c r="D138" s="14">
        <v>43332</v>
      </c>
      <c r="G138">
        <v>1</v>
      </c>
      <c r="J138" s="11" t="s">
        <v>378</v>
      </c>
      <c r="K138" s="11" t="s">
        <v>378</v>
      </c>
    </row>
    <row r="139" spans="1:11" x14ac:dyDescent="0.25">
      <c r="A139" t="s">
        <v>347</v>
      </c>
      <c r="C139" s="13">
        <v>188047.33</v>
      </c>
      <c r="D139" s="14">
        <v>43332</v>
      </c>
      <c r="G139">
        <v>1</v>
      </c>
      <c r="J139" s="11" t="s">
        <v>378</v>
      </c>
      <c r="K139" s="11" t="s">
        <v>378</v>
      </c>
    </row>
    <row r="140" spans="1:11" x14ac:dyDescent="0.25">
      <c r="A140" t="s">
        <v>348</v>
      </c>
      <c r="C140" s="13">
        <v>378827.04</v>
      </c>
      <c r="D140" s="14">
        <v>43332</v>
      </c>
      <c r="G140">
        <v>1</v>
      </c>
      <c r="J140" s="11" t="s">
        <v>378</v>
      </c>
      <c r="K140" s="11" t="s">
        <v>378</v>
      </c>
    </row>
    <row r="141" spans="1:11" x14ac:dyDescent="0.25">
      <c r="A141" t="s">
        <v>349</v>
      </c>
      <c r="C141" s="13">
        <v>334559.62</v>
      </c>
      <c r="D141" s="14">
        <v>43332</v>
      </c>
      <c r="G141">
        <v>1</v>
      </c>
      <c r="J141" s="11" t="s">
        <v>378</v>
      </c>
      <c r="K141" s="11" t="s">
        <v>378</v>
      </c>
    </row>
    <row r="142" spans="1:11" x14ac:dyDescent="0.25">
      <c r="A142" t="s">
        <v>350</v>
      </c>
      <c r="C142" s="13">
        <v>61516.28</v>
      </c>
      <c r="D142" s="14">
        <v>43332</v>
      </c>
      <c r="G142">
        <v>1</v>
      </c>
      <c r="J142" s="11" t="s">
        <v>378</v>
      </c>
      <c r="K142" s="11" t="s">
        <v>378</v>
      </c>
    </row>
    <row r="143" spans="1:11" x14ac:dyDescent="0.25">
      <c r="A143" t="s">
        <v>351</v>
      </c>
      <c r="C143" s="13">
        <v>73226.61</v>
      </c>
      <c r="D143" s="14">
        <v>43332</v>
      </c>
      <c r="G143">
        <v>1</v>
      </c>
      <c r="J143" s="11" t="s">
        <v>378</v>
      </c>
      <c r="K143" s="11" t="s">
        <v>378</v>
      </c>
    </row>
    <row r="144" spans="1:11" x14ac:dyDescent="0.25">
      <c r="A144" t="s">
        <v>352</v>
      </c>
      <c r="C144" s="13">
        <v>29868.75</v>
      </c>
      <c r="D144" s="14">
        <v>43332</v>
      </c>
      <c r="G144">
        <v>1</v>
      </c>
      <c r="J144" s="11" t="s">
        <v>378</v>
      </c>
      <c r="K144" s="11" t="s">
        <v>378</v>
      </c>
    </row>
    <row r="145" spans="1:11" x14ac:dyDescent="0.25">
      <c r="A145" t="s">
        <v>353</v>
      </c>
      <c r="C145" s="13">
        <v>285531.89</v>
      </c>
      <c r="D145" s="14">
        <v>43332</v>
      </c>
      <c r="G145">
        <v>1</v>
      </c>
      <c r="J145" s="11" t="s">
        <v>378</v>
      </c>
      <c r="K145" s="11" t="s">
        <v>378</v>
      </c>
    </row>
    <row r="146" spans="1:11" x14ac:dyDescent="0.25">
      <c r="A146" t="s">
        <v>354</v>
      </c>
      <c r="C146" s="13">
        <v>248177.43</v>
      </c>
      <c r="D146" s="14">
        <v>43332</v>
      </c>
      <c r="G146">
        <v>1</v>
      </c>
      <c r="J146" s="11" t="s">
        <v>378</v>
      </c>
      <c r="K146" s="11" t="s">
        <v>378</v>
      </c>
    </row>
    <row r="147" spans="1:11" x14ac:dyDescent="0.25">
      <c r="A147" t="s">
        <v>355</v>
      </c>
      <c r="C147" s="13">
        <v>75524.2</v>
      </c>
      <c r="D147" s="14">
        <v>43332</v>
      </c>
      <c r="G147">
        <v>1</v>
      </c>
      <c r="J147" s="11" t="s">
        <v>378</v>
      </c>
      <c r="K147" s="11" t="s">
        <v>378</v>
      </c>
    </row>
    <row r="148" spans="1:11" x14ac:dyDescent="0.25">
      <c r="A148" t="s">
        <v>356</v>
      </c>
      <c r="C148" s="13">
        <v>23976.53</v>
      </c>
      <c r="D148" s="14">
        <v>43332</v>
      </c>
      <c r="G148">
        <v>1</v>
      </c>
      <c r="J148" s="11" t="s">
        <v>378</v>
      </c>
      <c r="K148" s="11" t="s">
        <v>378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Distributions</vt:lpstr>
      <vt:lpstr>CSI by School</vt:lpstr>
      <vt:lpstr>CSI Membership by Dist of Resid</vt:lpstr>
      <vt:lpstr>Sheet3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cp:lastPrinted>2019-08-15T22:20:55Z</cp:lastPrinted>
  <dcterms:created xsi:type="dcterms:W3CDTF">2017-05-10T18:33:12Z</dcterms:created>
  <dcterms:modified xsi:type="dcterms:W3CDTF">2023-08-17T20:32:14Z</dcterms:modified>
</cp:coreProperties>
</file>