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SFARUNS\FY24 Projections\"/>
    </mc:Choice>
  </mc:AlternateContent>
  <xr:revisionPtr revIDLastSave="0" documentId="8_{D242D5E7-15D7-4C51-8C0C-7A8DF860E46B}" xr6:coauthVersionLast="47" xr6:coauthVersionMax="47" xr10:uidLastSave="{00000000-0000-0000-0000-000000000000}"/>
  <bookViews>
    <workbookView xWindow="-120" yWindow="-120" windowWidth="20730" windowHeight="11160" xr2:uid="{565A1623-2E04-41A1-BFD7-92CA97260248}"/>
  </bookViews>
  <sheets>
    <sheet name="SB23-287 as Amended" sheetId="1" r:id="rId1"/>
    <sheet name="district disk" sheetId="2" state="hidden" r:id="rId2"/>
  </sheets>
  <externalReferences>
    <externalReference r:id="rId3"/>
  </externalReferences>
  <definedNames>
    <definedName name="_Order1" hidden="1">255</definedName>
    <definedName name="DISTRICT" localSheetId="1">#REF!</definedName>
    <definedName name="DISTRICT" localSheetId="0">#REF!</definedName>
    <definedName name="DISTRICT">#REF!</definedName>
    <definedName name="MILL" localSheetId="1">#REF!</definedName>
    <definedName name="MILL" localSheetId="0">#REF!</definedName>
    <definedName name="MILL">#REF!</definedName>
    <definedName name="MOUNTAIN" localSheetId="1">#REF!</definedName>
    <definedName name="MOUNTAIN" localSheetId="0">#REF!</definedName>
    <definedName name="MOUNTAIN">#REF!</definedName>
    <definedName name="OUTLAY" localSheetId="1">#REF!</definedName>
    <definedName name="OUTLAY" localSheetId="0">#REF!</definedName>
    <definedName name="OUTLAY">#REF!</definedName>
    <definedName name="_xlnm.Print_Area" localSheetId="1">'district disk'!$F$1:$I$70</definedName>
    <definedName name="_xlnm.Print_Area" localSheetId="0">'SB23-287 as Amended'!$A$8:$C$323</definedName>
    <definedName name="RURAL" localSheetId="1">#REF!</definedName>
    <definedName name="RURAL" localSheetId="0">#REF!</definedName>
    <definedName name="RURAL">#REF!</definedName>
    <definedName name="SUMMARY" localSheetId="1">#REF!</definedName>
    <definedName name="SUMMARY" localSheetId="0">'[1]district disk'!#REF!</definedName>
    <definedName name="SUMMARY">#REF!</definedName>
    <definedName name="URBAN" localSheetId="1">#REF!</definedName>
    <definedName name="URBAN" localSheetId="0">#REF!</definedName>
    <definedName name="URBA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2" i="2" l="1"/>
  <c r="C285" i="2" s="1"/>
  <c r="C299" i="2" s="1"/>
  <c r="H63" i="2" s="1"/>
  <c r="C259" i="2"/>
  <c r="C260" i="2" s="1"/>
  <c r="C243" i="2"/>
  <c r="C198" i="2"/>
  <c r="C196" i="2"/>
  <c r="D189" i="2"/>
  <c r="C189" i="2"/>
  <c r="C188" i="2"/>
  <c r="C168" i="2"/>
  <c r="C167" i="2"/>
  <c r="C164" i="2"/>
  <c r="C163" i="2"/>
  <c r="C157" i="2"/>
  <c r="C132" i="2"/>
  <c r="C127" i="2"/>
  <c r="C124" i="2"/>
  <c r="C123" i="2"/>
  <c r="C125" i="2" s="1"/>
  <c r="C126" i="2" s="1"/>
  <c r="C112" i="2"/>
  <c r="C111" i="2"/>
  <c r="C109" i="2"/>
  <c r="C96" i="2"/>
  <c r="C93" i="2"/>
  <c r="C92" i="2"/>
  <c r="C91" i="2"/>
  <c r="C90" i="2"/>
  <c r="H18" i="2" s="1"/>
  <c r="C88" i="2"/>
  <c r="D87" i="2"/>
  <c r="C87" i="2"/>
  <c r="C86" i="2"/>
  <c r="C82" i="2"/>
  <c r="H12" i="2" s="1"/>
  <c r="C81" i="2"/>
  <c r="C80" i="2"/>
  <c r="D79" i="2"/>
  <c r="C79" i="2"/>
  <c r="C78" i="2"/>
  <c r="D75" i="2"/>
  <c r="D74" i="2"/>
  <c r="D73" i="2"/>
  <c r="D72" i="2"/>
  <c r="D71" i="2"/>
  <c r="D66" i="2"/>
  <c r="D61" i="2"/>
  <c r="D60" i="2"/>
  <c r="D56" i="2"/>
  <c r="D259" i="2" s="1"/>
  <c r="D260" i="2" s="1"/>
  <c r="D55" i="2"/>
  <c r="D54" i="2"/>
  <c r="D53" i="2"/>
  <c r="D52" i="2"/>
  <c r="D51" i="2"/>
  <c r="D50" i="2"/>
  <c r="H48" i="2"/>
  <c r="D47" i="2"/>
  <c r="D46" i="2"/>
  <c r="D188" i="2" s="1"/>
  <c r="I45" i="2"/>
  <c r="H45" i="2"/>
  <c r="D43" i="2"/>
  <c r="D42" i="2"/>
  <c r="D243" i="2" s="1"/>
  <c r="D41" i="2"/>
  <c r="D40" i="2"/>
  <c r="D272" i="2" s="1"/>
  <c r="D37" i="2"/>
  <c r="D36" i="2"/>
  <c r="D132" i="2" s="1"/>
  <c r="D35" i="2"/>
  <c r="D111" i="2" s="1"/>
  <c r="D34" i="2"/>
  <c r="D198" i="2" s="1"/>
  <c r="D33" i="2"/>
  <c r="D196" i="2" s="1"/>
  <c r="D32" i="2"/>
  <c r="D112" i="2" s="1"/>
  <c r="H29" i="2"/>
  <c r="D29" i="2"/>
  <c r="D91" i="2" s="1"/>
  <c r="I19" i="2" s="1"/>
  <c r="D28" i="2"/>
  <c r="D93" i="2" s="1"/>
  <c r="D27" i="2"/>
  <c r="D88" i="2" s="1"/>
  <c r="D96" i="2" s="1"/>
  <c r="I23" i="2" s="1"/>
  <c r="H26" i="2"/>
  <c r="D26" i="2"/>
  <c r="D25" i="2"/>
  <c r="D24" i="2"/>
  <c r="D157" i="2" s="1"/>
  <c r="D23" i="2"/>
  <c r="D22" i="2"/>
  <c r="D82" i="2" s="1"/>
  <c r="I12" i="2" s="1"/>
  <c r="D21" i="2"/>
  <c r="D81" i="2" s="1"/>
  <c r="I11" i="2" s="1"/>
  <c r="D20" i="2"/>
  <c r="D80" i="2" s="1"/>
  <c r="I10" i="2" s="1"/>
  <c r="H19" i="2"/>
  <c r="D19" i="2"/>
  <c r="D18" i="2"/>
  <c r="D17" i="2"/>
  <c r="I16" i="2"/>
  <c r="H16" i="2"/>
  <c r="I15" i="2"/>
  <c r="H15" i="2"/>
  <c r="H14" i="2"/>
  <c r="D14" i="2"/>
  <c r="H11" i="2"/>
  <c r="H10" i="2"/>
  <c r="D10" i="2"/>
  <c r="I9" i="2"/>
  <c r="H9" i="2"/>
  <c r="D9" i="2"/>
  <c r="D90" i="2" s="1"/>
  <c r="I18" i="2" s="1"/>
  <c r="H8" i="2"/>
  <c r="D8" i="2"/>
  <c r="D163" i="2" s="1"/>
  <c r="D7" i="2"/>
  <c r="D11" i="2" s="1"/>
  <c r="D78" i="2" s="1"/>
  <c r="G6" i="2"/>
  <c r="D6" i="2"/>
  <c r="D86" i="2" s="1"/>
  <c r="I14" i="2" s="1"/>
  <c r="D5" i="2"/>
  <c r="D4" i="2"/>
  <c r="F3" i="2"/>
  <c r="D13" i="2" s="1"/>
  <c r="D127" i="2" s="1"/>
  <c r="I26" i="2" s="1"/>
  <c r="F1" i="2"/>
  <c r="F2" i="2" s="1"/>
  <c r="D12" i="2" s="1"/>
  <c r="D123" i="2" s="1"/>
  <c r="FX316" i="1"/>
  <c r="FW316" i="1"/>
  <c r="FV316" i="1"/>
  <c r="FU316" i="1"/>
  <c r="FT316" i="1"/>
  <c r="FS316" i="1"/>
  <c r="FR316" i="1"/>
  <c r="FQ316" i="1"/>
  <c r="FP316" i="1"/>
  <c r="FO316" i="1"/>
  <c r="FN316" i="1"/>
  <c r="FM316" i="1"/>
  <c r="FL316" i="1"/>
  <c r="FK316" i="1"/>
  <c r="FJ316" i="1"/>
  <c r="FI316" i="1"/>
  <c r="FH316" i="1"/>
  <c r="FG316" i="1"/>
  <c r="FF316" i="1"/>
  <c r="FE316" i="1"/>
  <c r="FD316" i="1"/>
  <c r="FC316" i="1"/>
  <c r="FB316" i="1"/>
  <c r="FA316" i="1"/>
  <c r="EZ316" i="1"/>
  <c r="EY316" i="1"/>
  <c r="EX316" i="1"/>
  <c r="EW316" i="1"/>
  <c r="EV316" i="1"/>
  <c r="EU316" i="1"/>
  <c r="ET316" i="1"/>
  <c r="ES316" i="1"/>
  <c r="ER316" i="1"/>
  <c r="EQ316" i="1"/>
  <c r="EP316" i="1"/>
  <c r="EO316" i="1"/>
  <c r="EN316" i="1"/>
  <c r="EM316" i="1"/>
  <c r="EL316" i="1"/>
  <c r="EK316" i="1"/>
  <c r="EJ316" i="1"/>
  <c r="EI316" i="1"/>
  <c r="EH316" i="1"/>
  <c r="EG316" i="1"/>
  <c r="EF316" i="1"/>
  <c r="EE316" i="1"/>
  <c r="ED316" i="1"/>
  <c r="EC316" i="1"/>
  <c r="EB316" i="1"/>
  <c r="EA316" i="1"/>
  <c r="DZ316" i="1"/>
  <c r="DY316" i="1"/>
  <c r="DX316" i="1"/>
  <c r="DW316" i="1"/>
  <c r="DV316" i="1"/>
  <c r="DU316" i="1"/>
  <c r="DT316" i="1"/>
  <c r="DS316" i="1"/>
  <c r="DR316" i="1"/>
  <c r="DQ316" i="1"/>
  <c r="DP316" i="1"/>
  <c r="DO316" i="1"/>
  <c r="DN316" i="1"/>
  <c r="DM316" i="1"/>
  <c r="DL316" i="1"/>
  <c r="DK316" i="1"/>
  <c r="DJ316" i="1"/>
  <c r="DI316" i="1"/>
  <c r="DH316" i="1"/>
  <c r="DG316" i="1"/>
  <c r="DF316" i="1"/>
  <c r="DE316" i="1"/>
  <c r="DD316" i="1"/>
  <c r="DC316" i="1"/>
  <c r="DB316" i="1"/>
  <c r="DA316" i="1"/>
  <c r="CZ316" i="1"/>
  <c r="CY316" i="1"/>
  <c r="CX316" i="1"/>
  <c r="CW316" i="1"/>
  <c r="CV316" i="1"/>
  <c r="CU316" i="1"/>
  <c r="CT316" i="1"/>
  <c r="CS316" i="1"/>
  <c r="CR316" i="1"/>
  <c r="CQ316" i="1"/>
  <c r="CP316" i="1"/>
  <c r="CO316" i="1"/>
  <c r="CN316" i="1"/>
  <c r="CM316" i="1"/>
  <c r="CL316" i="1"/>
  <c r="CK316" i="1"/>
  <c r="CJ316" i="1"/>
  <c r="CI316" i="1"/>
  <c r="CH316" i="1"/>
  <c r="CG316" i="1"/>
  <c r="CF316" i="1"/>
  <c r="CE316" i="1"/>
  <c r="CD316" i="1"/>
  <c r="CC316" i="1"/>
  <c r="CB316" i="1"/>
  <c r="CA316" i="1"/>
  <c r="BZ316" i="1"/>
  <c r="BY316" i="1"/>
  <c r="BX316" i="1"/>
  <c r="BW316" i="1"/>
  <c r="BV316" i="1"/>
  <c r="BU316" i="1"/>
  <c r="BT316" i="1"/>
  <c r="BS316" i="1"/>
  <c r="BR316" i="1"/>
  <c r="BQ316" i="1"/>
  <c r="BP316" i="1"/>
  <c r="BO316" i="1"/>
  <c r="BN316" i="1"/>
  <c r="BM316" i="1"/>
  <c r="BL316" i="1"/>
  <c r="BK316" i="1"/>
  <c r="BJ316" i="1"/>
  <c r="BI316" i="1"/>
  <c r="BH316" i="1"/>
  <c r="BG316" i="1"/>
  <c r="BF316" i="1"/>
  <c r="BE316" i="1"/>
  <c r="BD316" i="1"/>
  <c r="BC316" i="1"/>
  <c r="BB316" i="1"/>
  <c r="BA316" i="1"/>
  <c r="AZ316" i="1"/>
  <c r="AY316" i="1"/>
  <c r="AX316" i="1"/>
  <c r="AW316" i="1"/>
  <c r="AV316" i="1"/>
  <c r="AU316" i="1"/>
  <c r="AT316" i="1"/>
  <c r="AS316" i="1"/>
  <c r="AR316" i="1"/>
  <c r="AQ316" i="1"/>
  <c r="AP316" i="1"/>
  <c r="AO316" i="1"/>
  <c r="AN316" i="1"/>
  <c r="AM316" i="1"/>
  <c r="AL316" i="1"/>
  <c r="AK316" i="1"/>
  <c r="AJ316" i="1"/>
  <c r="AI316" i="1"/>
  <c r="AH316" i="1"/>
  <c r="AG316" i="1"/>
  <c r="AF316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FX314" i="1"/>
  <c r="FW314" i="1"/>
  <c r="FV314" i="1"/>
  <c r="FU314" i="1"/>
  <c r="FT314" i="1"/>
  <c r="FS314" i="1"/>
  <c r="FR314" i="1"/>
  <c r="FQ314" i="1"/>
  <c r="FP314" i="1"/>
  <c r="FO314" i="1"/>
  <c r="FN314" i="1"/>
  <c r="FM314" i="1"/>
  <c r="FL314" i="1"/>
  <c r="FK314" i="1"/>
  <c r="FJ314" i="1"/>
  <c r="FI314" i="1"/>
  <c r="FH314" i="1"/>
  <c r="FG314" i="1"/>
  <c r="FF314" i="1"/>
  <c r="FE314" i="1"/>
  <c r="FD314" i="1"/>
  <c r="FC314" i="1"/>
  <c r="FB314" i="1"/>
  <c r="FA314" i="1"/>
  <c r="EZ314" i="1"/>
  <c r="EY314" i="1"/>
  <c r="EX314" i="1"/>
  <c r="EW314" i="1"/>
  <c r="EV314" i="1"/>
  <c r="EU314" i="1"/>
  <c r="ET314" i="1"/>
  <c r="ES314" i="1"/>
  <c r="ER314" i="1"/>
  <c r="EQ314" i="1"/>
  <c r="EP314" i="1"/>
  <c r="EO314" i="1"/>
  <c r="EN314" i="1"/>
  <c r="EM314" i="1"/>
  <c r="EL314" i="1"/>
  <c r="EK314" i="1"/>
  <c r="EJ314" i="1"/>
  <c r="EI314" i="1"/>
  <c r="EH314" i="1"/>
  <c r="EG314" i="1"/>
  <c r="EF314" i="1"/>
  <c r="EE314" i="1"/>
  <c r="ED314" i="1"/>
  <c r="EC314" i="1"/>
  <c r="EB314" i="1"/>
  <c r="EA314" i="1"/>
  <c r="DZ314" i="1"/>
  <c r="DY314" i="1"/>
  <c r="DX314" i="1"/>
  <c r="DW314" i="1"/>
  <c r="DV314" i="1"/>
  <c r="DU314" i="1"/>
  <c r="DT314" i="1"/>
  <c r="DS314" i="1"/>
  <c r="DR314" i="1"/>
  <c r="DQ314" i="1"/>
  <c r="DP314" i="1"/>
  <c r="DO314" i="1"/>
  <c r="DN314" i="1"/>
  <c r="DM314" i="1"/>
  <c r="DL314" i="1"/>
  <c r="DK314" i="1"/>
  <c r="DJ314" i="1"/>
  <c r="DI314" i="1"/>
  <c r="DH314" i="1"/>
  <c r="DG314" i="1"/>
  <c r="DF314" i="1"/>
  <c r="DE314" i="1"/>
  <c r="DD314" i="1"/>
  <c r="DC314" i="1"/>
  <c r="DB314" i="1"/>
  <c r="DA314" i="1"/>
  <c r="CZ314" i="1"/>
  <c r="CY314" i="1"/>
  <c r="CX314" i="1"/>
  <c r="CW314" i="1"/>
  <c r="CV314" i="1"/>
  <c r="CU314" i="1"/>
  <c r="CT314" i="1"/>
  <c r="CS314" i="1"/>
  <c r="CR314" i="1"/>
  <c r="CQ314" i="1"/>
  <c r="CP314" i="1"/>
  <c r="CO314" i="1"/>
  <c r="CN314" i="1"/>
  <c r="CM314" i="1"/>
  <c r="CL314" i="1"/>
  <c r="CK314" i="1"/>
  <c r="CJ314" i="1"/>
  <c r="CI314" i="1"/>
  <c r="CH314" i="1"/>
  <c r="CG314" i="1"/>
  <c r="CF314" i="1"/>
  <c r="CE314" i="1"/>
  <c r="CD314" i="1"/>
  <c r="CC314" i="1"/>
  <c r="CB314" i="1"/>
  <c r="CA314" i="1"/>
  <c r="BZ314" i="1"/>
  <c r="BY314" i="1"/>
  <c r="BX314" i="1"/>
  <c r="BW314" i="1"/>
  <c r="BV314" i="1"/>
  <c r="BU314" i="1"/>
  <c r="BT314" i="1"/>
  <c r="BS314" i="1"/>
  <c r="BR314" i="1"/>
  <c r="BQ314" i="1"/>
  <c r="BP314" i="1"/>
  <c r="BO314" i="1"/>
  <c r="BN314" i="1"/>
  <c r="BM314" i="1"/>
  <c r="BL314" i="1"/>
  <c r="BK314" i="1"/>
  <c r="BJ314" i="1"/>
  <c r="BI314" i="1"/>
  <c r="BH314" i="1"/>
  <c r="BG314" i="1"/>
  <c r="BF314" i="1"/>
  <c r="BE314" i="1"/>
  <c r="BD314" i="1"/>
  <c r="BC314" i="1"/>
  <c r="BB314" i="1"/>
  <c r="BA314" i="1"/>
  <c r="AZ314" i="1"/>
  <c r="AY314" i="1"/>
  <c r="AX314" i="1"/>
  <c r="AW314" i="1"/>
  <c r="AV314" i="1"/>
  <c r="AU314" i="1"/>
  <c r="AT314" i="1"/>
  <c r="AS314" i="1"/>
  <c r="AR314" i="1"/>
  <c r="AQ314" i="1"/>
  <c r="AP314" i="1"/>
  <c r="AO314" i="1"/>
  <c r="AN314" i="1"/>
  <c r="AM314" i="1"/>
  <c r="AL314" i="1"/>
  <c r="AK314" i="1"/>
  <c r="AJ314" i="1"/>
  <c r="AI314" i="1"/>
  <c r="AH314" i="1"/>
  <c r="AG314" i="1"/>
  <c r="AF314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FX312" i="1"/>
  <c r="FW312" i="1"/>
  <c r="FV312" i="1"/>
  <c r="FU312" i="1"/>
  <c r="FT312" i="1"/>
  <c r="FS312" i="1"/>
  <c r="FR312" i="1"/>
  <c r="FQ312" i="1"/>
  <c r="FP312" i="1"/>
  <c r="FO312" i="1"/>
  <c r="FN312" i="1"/>
  <c r="FM312" i="1"/>
  <c r="FL312" i="1"/>
  <c r="FK312" i="1"/>
  <c r="FJ312" i="1"/>
  <c r="FI312" i="1"/>
  <c r="FH312" i="1"/>
  <c r="FG312" i="1"/>
  <c r="FF312" i="1"/>
  <c r="FE312" i="1"/>
  <c r="FD312" i="1"/>
  <c r="FC312" i="1"/>
  <c r="FB312" i="1"/>
  <c r="FA312" i="1"/>
  <c r="EZ312" i="1"/>
  <c r="EY312" i="1"/>
  <c r="EX312" i="1"/>
  <c r="EW312" i="1"/>
  <c r="EV312" i="1"/>
  <c r="EU312" i="1"/>
  <c r="ET312" i="1"/>
  <c r="ES312" i="1"/>
  <c r="ER312" i="1"/>
  <c r="EQ312" i="1"/>
  <c r="EP312" i="1"/>
  <c r="EO312" i="1"/>
  <c r="EN312" i="1"/>
  <c r="EM312" i="1"/>
  <c r="EL312" i="1"/>
  <c r="EK312" i="1"/>
  <c r="EJ312" i="1"/>
  <c r="EI312" i="1"/>
  <c r="EH312" i="1"/>
  <c r="EG312" i="1"/>
  <c r="EF312" i="1"/>
  <c r="EE312" i="1"/>
  <c r="ED312" i="1"/>
  <c r="EC312" i="1"/>
  <c r="EB312" i="1"/>
  <c r="EA312" i="1"/>
  <c r="DZ312" i="1"/>
  <c r="DY312" i="1"/>
  <c r="DX312" i="1"/>
  <c r="DW312" i="1"/>
  <c r="DV312" i="1"/>
  <c r="DU312" i="1"/>
  <c r="DT312" i="1"/>
  <c r="DS312" i="1"/>
  <c r="DR312" i="1"/>
  <c r="DQ312" i="1"/>
  <c r="DP312" i="1"/>
  <c r="DO312" i="1"/>
  <c r="DN312" i="1"/>
  <c r="DM312" i="1"/>
  <c r="DL312" i="1"/>
  <c r="DK312" i="1"/>
  <c r="DJ312" i="1"/>
  <c r="DI312" i="1"/>
  <c r="DH312" i="1"/>
  <c r="DG312" i="1"/>
  <c r="DF312" i="1"/>
  <c r="DE312" i="1"/>
  <c r="DD312" i="1"/>
  <c r="DC312" i="1"/>
  <c r="DB312" i="1"/>
  <c r="DA312" i="1"/>
  <c r="CZ312" i="1"/>
  <c r="CY312" i="1"/>
  <c r="CX312" i="1"/>
  <c r="CW312" i="1"/>
  <c r="CV312" i="1"/>
  <c r="CU312" i="1"/>
  <c r="CT312" i="1"/>
  <c r="CS312" i="1"/>
  <c r="CR312" i="1"/>
  <c r="CQ312" i="1"/>
  <c r="CP312" i="1"/>
  <c r="CO312" i="1"/>
  <c r="CN312" i="1"/>
  <c r="CM312" i="1"/>
  <c r="CL312" i="1"/>
  <c r="CK312" i="1"/>
  <c r="CJ312" i="1"/>
  <c r="CI312" i="1"/>
  <c r="CH312" i="1"/>
  <c r="CG312" i="1"/>
  <c r="CF312" i="1"/>
  <c r="CE312" i="1"/>
  <c r="CD312" i="1"/>
  <c r="CC312" i="1"/>
  <c r="CB312" i="1"/>
  <c r="CA312" i="1"/>
  <c r="BZ312" i="1"/>
  <c r="BY312" i="1"/>
  <c r="BX312" i="1"/>
  <c r="BW312" i="1"/>
  <c r="BV312" i="1"/>
  <c r="BU312" i="1"/>
  <c r="BT312" i="1"/>
  <c r="BS312" i="1"/>
  <c r="BR312" i="1"/>
  <c r="BQ312" i="1"/>
  <c r="BP312" i="1"/>
  <c r="BO312" i="1"/>
  <c r="BN312" i="1"/>
  <c r="BM312" i="1"/>
  <c r="BL312" i="1"/>
  <c r="BK312" i="1"/>
  <c r="BJ312" i="1"/>
  <c r="BI312" i="1"/>
  <c r="BH312" i="1"/>
  <c r="BG312" i="1"/>
  <c r="BF312" i="1"/>
  <c r="BE312" i="1"/>
  <c r="BD312" i="1"/>
  <c r="BC312" i="1"/>
  <c r="BB312" i="1"/>
  <c r="BA312" i="1"/>
  <c r="AZ312" i="1"/>
  <c r="AY312" i="1"/>
  <c r="AX312" i="1"/>
  <c r="AW312" i="1"/>
  <c r="AV312" i="1"/>
  <c r="AU312" i="1"/>
  <c r="AT312" i="1"/>
  <c r="AS312" i="1"/>
  <c r="AR312" i="1"/>
  <c r="AQ312" i="1"/>
  <c r="AP312" i="1"/>
  <c r="AO312" i="1"/>
  <c r="AN312" i="1"/>
  <c r="AM312" i="1"/>
  <c r="AL312" i="1"/>
  <c r="AK312" i="1"/>
  <c r="AJ312" i="1"/>
  <c r="AI312" i="1"/>
  <c r="AH312" i="1"/>
  <c r="AG312" i="1"/>
  <c r="AF312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FY306" i="1"/>
  <c r="FY303" i="1"/>
  <c r="DG303" i="1"/>
  <c r="AM303" i="1"/>
  <c r="FY302" i="1"/>
  <c r="FW289" i="1"/>
  <c r="FW303" i="1" s="1"/>
  <c r="EM289" i="1"/>
  <c r="EM303" i="1" s="1"/>
  <c r="DC289" i="1"/>
  <c r="DC303" i="1" s="1"/>
  <c r="AI289" i="1"/>
  <c r="AI303" i="1" s="1"/>
  <c r="AH289" i="1"/>
  <c r="AH303" i="1" s="1"/>
  <c r="GB280" i="1"/>
  <c r="GA277" i="1"/>
  <c r="FX276" i="1"/>
  <c r="FX289" i="1" s="1"/>
  <c r="FX303" i="1" s="1"/>
  <c r="FW276" i="1"/>
  <c r="FV276" i="1"/>
  <c r="FV289" i="1" s="1"/>
  <c r="FV303" i="1" s="1"/>
  <c r="FU276" i="1"/>
  <c r="FU289" i="1" s="1"/>
  <c r="FU303" i="1" s="1"/>
  <c r="FT276" i="1"/>
  <c r="FT289" i="1" s="1"/>
  <c r="FT303" i="1" s="1"/>
  <c r="FS276" i="1"/>
  <c r="FS289" i="1" s="1"/>
  <c r="FS303" i="1" s="1"/>
  <c r="FR276" i="1"/>
  <c r="FR289" i="1" s="1"/>
  <c r="FR303" i="1" s="1"/>
  <c r="FQ276" i="1"/>
  <c r="FQ289" i="1" s="1"/>
  <c r="FQ303" i="1" s="1"/>
  <c r="FP276" i="1"/>
  <c r="FP289" i="1" s="1"/>
  <c r="FP303" i="1" s="1"/>
  <c r="FO276" i="1"/>
  <c r="FO289" i="1" s="1"/>
  <c r="FO303" i="1" s="1"/>
  <c r="FN276" i="1"/>
  <c r="FN289" i="1" s="1"/>
  <c r="FN303" i="1" s="1"/>
  <c r="FM276" i="1"/>
  <c r="FM289" i="1" s="1"/>
  <c r="FM303" i="1" s="1"/>
  <c r="FL276" i="1"/>
  <c r="FL289" i="1" s="1"/>
  <c r="FL303" i="1" s="1"/>
  <c r="FK276" i="1"/>
  <c r="FK289" i="1" s="1"/>
  <c r="FK303" i="1" s="1"/>
  <c r="FJ276" i="1"/>
  <c r="FJ289" i="1" s="1"/>
  <c r="FJ303" i="1" s="1"/>
  <c r="FI276" i="1"/>
  <c r="FI289" i="1" s="1"/>
  <c r="FI303" i="1" s="1"/>
  <c r="FH276" i="1"/>
  <c r="FH289" i="1" s="1"/>
  <c r="FH303" i="1" s="1"/>
  <c r="FG276" i="1"/>
  <c r="FG289" i="1" s="1"/>
  <c r="FG303" i="1" s="1"/>
  <c r="FF276" i="1"/>
  <c r="FF289" i="1" s="1"/>
  <c r="FF303" i="1" s="1"/>
  <c r="FE276" i="1"/>
  <c r="FE289" i="1" s="1"/>
  <c r="FE303" i="1" s="1"/>
  <c r="FD276" i="1"/>
  <c r="FD289" i="1" s="1"/>
  <c r="FD303" i="1" s="1"/>
  <c r="FC276" i="1"/>
  <c r="FC289" i="1" s="1"/>
  <c r="FC303" i="1" s="1"/>
  <c r="FB276" i="1"/>
  <c r="FB289" i="1" s="1"/>
  <c r="FB303" i="1" s="1"/>
  <c r="FA276" i="1"/>
  <c r="FA289" i="1" s="1"/>
  <c r="FA303" i="1" s="1"/>
  <c r="EZ276" i="1"/>
  <c r="EZ289" i="1" s="1"/>
  <c r="EZ303" i="1" s="1"/>
  <c r="EY276" i="1"/>
  <c r="EY289" i="1" s="1"/>
  <c r="EY303" i="1" s="1"/>
  <c r="EX276" i="1"/>
  <c r="EX289" i="1" s="1"/>
  <c r="EX303" i="1" s="1"/>
  <c r="EW276" i="1"/>
  <c r="EW289" i="1" s="1"/>
  <c r="EW303" i="1" s="1"/>
  <c r="EV276" i="1"/>
  <c r="EV289" i="1" s="1"/>
  <c r="EV303" i="1" s="1"/>
  <c r="EU276" i="1"/>
  <c r="EU289" i="1" s="1"/>
  <c r="EU303" i="1" s="1"/>
  <c r="ET276" i="1"/>
  <c r="ET289" i="1" s="1"/>
  <c r="ET303" i="1" s="1"/>
  <c r="ES276" i="1"/>
  <c r="ES289" i="1" s="1"/>
  <c r="ES303" i="1" s="1"/>
  <c r="ER276" i="1"/>
  <c r="ER289" i="1" s="1"/>
  <c r="ER303" i="1" s="1"/>
  <c r="EQ276" i="1"/>
  <c r="EQ289" i="1" s="1"/>
  <c r="EQ303" i="1" s="1"/>
  <c r="EP276" i="1"/>
  <c r="EP289" i="1" s="1"/>
  <c r="EP303" i="1" s="1"/>
  <c r="EO276" i="1"/>
  <c r="EO289" i="1" s="1"/>
  <c r="EO303" i="1" s="1"/>
  <c r="EN276" i="1"/>
  <c r="EN289" i="1" s="1"/>
  <c r="EN303" i="1" s="1"/>
  <c r="EM276" i="1"/>
  <c r="EL276" i="1"/>
  <c r="EL289" i="1" s="1"/>
  <c r="EL303" i="1" s="1"/>
  <c r="EK276" i="1"/>
  <c r="EK289" i="1" s="1"/>
  <c r="EK303" i="1" s="1"/>
  <c r="EJ276" i="1"/>
  <c r="EJ289" i="1" s="1"/>
  <c r="EJ303" i="1" s="1"/>
  <c r="EI276" i="1"/>
  <c r="EI289" i="1" s="1"/>
  <c r="EI303" i="1" s="1"/>
  <c r="EH276" i="1"/>
  <c r="EH289" i="1" s="1"/>
  <c r="EH303" i="1" s="1"/>
  <c r="EG276" i="1"/>
  <c r="EG289" i="1" s="1"/>
  <c r="EG303" i="1" s="1"/>
  <c r="EF276" i="1"/>
  <c r="EF289" i="1" s="1"/>
  <c r="EF303" i="1" s="1"/>
  <c r="EE276" i="1"/>
  <c r="EE289" i="1" s="1"/>
  <c r="EE303" i="1" s="1"/>
  <c r="ED276" i="1"/>
  <c r="ED289" i="1" s="1"/>
  <c r="ED303" i="1" s="1"/>
  <c r="EC276" i="1"/>
  <c r="EC289" i="1" s="1"/>
  <c r="EC303" i="1" s="1"/>
  <c r="EB276" i="1"/>
  <c r="EB289" i="1" s="1"/>
  <c r="EB303" i="1" s="1"/>
  <c r="EA276" i="1"/>
  <c r="EA289" i="1" s="1"/>
  <c r="EA303" i="1" s="1"/>
  <c r="DZ276" i="1"/>
  <c r="DZ289" i="1" s="1"/>
  <c r="DZ303" i="1" s="1"/>
  <c r="DY276" i="1"/>
  <c r="DY289" i="1" s="1"/>
  <c r="DY303" i="1" s="1"/>
  <c r="DX276" i="1"/>
  <c r="DX289" i="1" s="1"/>
  <c r="DX303" i="1" s="1"/>
  <c r="DW276" i="1"/>
  <c r="DW289" i="1" s="1"/>
  <c r="DW303" i="1" s="1"/>
  <c r="DV276" i="1"/>
  <c r="DV289" i="1" s="1"/>
  <c r="DV303" i="1" s="1"/>
  <c r="DU276" i="1"/>
  <c r="DU289" i="1" s="1"/>
  <c r="DU303" i="1" s="1"/>
  <c r="DT276" i="1"/>
  <c r="DT289" i="1" s="1"/>
  <c r="DT303" i="1" s="1"/>
  <c r="DS276" i="1"/>
  <c r="DS289" i="1" s="1"/>
  <c r="DS303" i="1" s="1"/>
  <c r="DR276" i="1"/>
  <c r="DR289" i="1" s="1"/>
  <c r="DR303" i="1" s="1"/>
  <c r="DQ276" i="1"/>
  <c r="DQ289" i="1" s="1"/>
  <c r="DQ303" i="1" s="1"/>
  <c r="DP276" i="1"/>
  <c r="DP289" i="1" s="1"/>
  <c r="DP303" i="1" s="1"/>
  <c r="DO276" i="1"/>
  <c r="DO289" i="1" s="1"/>
  <c r="DO303" i="1" s="1"/>
  <c r="DN276" i="1"/>
  <c r="DN289" i="1" s="1"/>
  <c r="DN303" i="1" s="1"/>
  <c r="DM276" i="1"/>
  <c r="DM289" i="1" s="1"/>
  <c r="DM303" i="1" s="1"/>
  <c r="DL276" i="1"/>
  <c r="DL289" i="1" s="1"/>
  <c r="DL303" i="1" s="1"/>
  <c r="DK276" i="1"/>
  <c r="DK289" i="1" s="1"/>
  <c r="DK303" i="1" s="1"/>
  <c r="DJ276" i="1"/>
  <c r="DJ289" i="1" s="1"/>
  <c r="DJ303" i="1" s="1"/>
  <c r="DI276" i="1"/>
  <c r="DI289" i="1" s="1"/>
  <c r="DI303" i="1" s="1"/>
  <c r="DH276" i="1"/>
  <c r="DH289" i="1" s="1"/>
  <c r="DH303" i="1" s="1"/>
  <c r="DG276" i="1"/>
  <c r="DG289" i="1" s="1"/>
  <c r="DF276" i="1"/>
  <c r="DF289" i="1" s="1"/>
  <c r="DF303" i="1" s="1"/>
  <c r="DE276" i="1"/>
  <c r="DE289" i="1" s="1"/>
  <c r="DE303" i="1" s="1"/>
  <c r="DD276" i="1"/>
  <c r="DD289" i="1" s="1"/>
  <c r="DD303" i="1" s="1"/>
  <c r="DC276" i="1"/>
  <c r="DB276" i="1"/>
  <c r="DB289" i="1" s="1"/>
  <c r="DB303" i="1" s="1"/>
  <c r="DA276" i="1"/>
  <c r="DA289" i="1" s="1"/>
  <c r="DA303" i="1" s="1"/>
  <c r="CZ276" i="1"/>
  <c r="CZ289" i="1" s="1"/>
  <c r="CZ303" i="1" s="1"/>
  <c r="CY276" i="1"/>
  <c r="CY289" i="1" s="1"/>
  <c r="CY303" i="1" s="1"/>
  <c r="CX276" i="1"/>
  <c r="CX289" i="1" s="1"/>
  <c r="CX303" i="1" s="1"/>
  <c r="CW276" i="1"/>
  <c r="CW289" i="1" s="1"/>
  <c r="CW303" i="1" s="1"/>
  <c r="CV276" i="1"/>
  <c r="CV289" i="1" s="1"/>
  <c r="CV303" i="1" s="1"/>
  <c r="CU276" i="1"/>
  <c r="CU289" i="1" s="1"/>
  <c r="CU303" i="1" s="1"/>
  <c r="CT276" i="1"/>
  <c r="CT289" i="1" s="1"/>
  <c r="CT303" i="1" s="1"/>
  <c r="CS276" i="1"/>
  <c r="CS289" i="1" s="1"/>
  <c r="CS303" i="1" s="1"/>
  <c r="CR276" i="1"/>
  <c r="CR289" i="1" s="1"/>
  <c r="CR303" i="1" s="1"/>
  <c r="CQ276" i="1"/>
  <c r="CQ289" i="1" s="1"/>
  <c r="CQ303" i="1" s="1"/>
  <c r="CP276" i="1"/>
  <c r="CP289" i="1" s="1"/>
  <c r="CP303" i="1" s="1"/>
  <c r="CO276" i="1"/>
  <c r="CO289" i="1" s="1"/>
  <c r="CO303" i="1" s="1"/>
  <c r="CN276" i="1"/>
  <c r="CN289" i="1" s="1"/>
  <c r="CN303" i="1" s="1"/>
  <c r="CM276" i="1"/>
  <c r="CM289" i="1" s="1"/>
  <c r="CM303" i="1" s="1"/>
  <c r="CL276" i="1"/>
  <c r="CL289" i="1" s="1"/>
  <c r="CL303" i="1" s="1"/>
  <c r="CK276" i="1"/>
  <c r="CK289" i="1" s="1"/>
  <c r="CK303" i="1" s="1"/>
  <c r="CJ276" i="1"/>
  <c r="CJ289" i="1" s="1"/>
  <c r="CJ303" i="1" s="1"/>
  <c r="CI276" i="1"/>
  <c r="CI289" i="1" s="1"/>
  <c r="CI303" i="1" s="1"/>
  <c r="CH276" i="1"/>
  <c r="CH289" i="1" s="1"/>
  <c r="CH303" i="1" s="1"/>
  <c r="CG276" i="1"/>
  <c r="CG289" i="1" s="1"/>
  <c r="CG303" i="1" s="1"/>
  <c r="CF276" i="1"/>
  <c r="CF289" i="1" s="1"/>
  <c r="CF303" i="1" s="1"/>
  <c r="CE276" i="1"/>
  <c r="CE289" i="1" s="1"/>
  <c r="CE303" i="1" s="1"/>
  <c r="CD276" i="1"/>
  <c r="CD289" i="1" s="1"/>
  <c r="CD303" i="1" s="1"/>
  <c r="CC276" i="1"/>
  <c r="CC289" i="1" s="1"/>
  <c r="CC303" i="1" s="1"/>
  <c r="CB276" i="1"/>
  <c r="CB289" i="1" s="1"/>
  <c r="CB303" i="1" s="1"/>
  <c r="CA276" i="1"/>
  <c r="CA289" i="1" s="1"/>
  <c r="CA303" i="1" s="1"/>
  <c r="BZ276" i="1"/>
  <c r="BZ289" i="1" s="1"/>
  <c r="BZ303" i="1" s="1"/>
  <c r="BY276" i="1"/>
  <c r="BY289" i="1" s="1"/>
  <c r="BY303" i="1" s="1"/>
  <c r="BX276" i="1"/>
  <c r="BX289" i="1" s="1"/>
  <c r="BX303" i="1" s="1"/>
  <c r="BW276" i="1"/>
  <c r="BW289" i="1" s="1"/>
  <c r="BW303" i="1" s="1"/>
  <c r="BV276" i="1"/>
  <c r="BV289" i="1" s="1"/>
  <c r="BV303" i="1" s="1"/>
  <c r="BU276" i="1"/>
  <c r="BU289" i="1" s="1"/>
  <c r="BU303" i="1" s="1"/>
  <c r="BT276" i="1"/>
  <c r="BT289" i="1" s="1"/>
  <c r="BT303" i="1" s="1"/>
  <c r="BS276" i="1"/>
  <c r="BS289" i="1" s="1"/>
  <c r="BS303" i="1" s="1"/>
  <c r="BR276" i="1"/>
  <c r="BR289" i="1" s="1"/>
  <c r="BR303" i="1" s="1"/>
  <c r="BQ276" i="1"/>
  <c r="BQ289" i="1" s="1"/>
  <c r="BQ303" i="1" s="1"/>
  <c r="BP276" i="1"/>
  <c r="BP289" i="1" s="1"/>
  <c r="BP303" i="1" s="1"/>
  <c r="BO276" i="1"/>
  <c r="BO289" i="1" s="1"/>
  <c r="BO303" i="1" s="1"/>
  <c r="BN276" i="1"/>
  <c r="BN289" i="1" s="1"/>
  <c r="BN303" i="1" s="1"/>
  <c r="BM276" i="1"/>
  <c r="BM289" i="1" s="1"/>
  <c r="BM303" i="1" s="1"/>
  <c r="BL276" i="1"/>
  <c r="BL289" i="1" s="1"/>
  <c r="BL303" i="1" s="1"/>
  <c r="BK276" i="1"/>
  <c r="BK289" i="1" s="1"/>
  <c r="BK303" i="1" s="1"/>
  <c r="BJ276" i="1"/>
  <c r="BJ289" i="1" s="1"/>
  <c r="BJ303" i="1" s="1"/>
  <c r="BI276" i="1"/>
  <c r="BI289" i="1" s="1"/>
  <c r="BI303" i="1" s="1"/>
  <c r="BH276" i="1"/>
  <c r="BH289" i="1" s="1"/>
  <c r="BH303" i="1" s="1"/>
  <c r="BG276" i="1"/>
  <c r="BG289" i="1" s="1"/>
  <c r="BG303" i="1" s="1"/>
  <c r="BF276" i="1"/>
  <c r="BF289" i="1" s="1"/>
  <c r="BF303" i="1" s="1"/>
  <c r="BE276" i="1"/>
  <c r="BE289" i="1" s="1"/>
  <c r="BE303" i="1" s="1"/>
  <c r="BD276" i="1"/>
  <c r="BD289" i="1" s="1"/>
  <c r="BD303" i="1" s="1"/>
  <c r="BC276" i="1"/>
  <c r="BC289" i="1" s="1"/>
  <c r="BC303" i="1" s="1"/>
  <c r="BB276" i="1"/>
  <c r="BB289" i="1" s="1"/>
  <c r="BB303" i="1" s="1"/>
  <c r="BA276" i="1"/>
  <c r="BA289" i="1" s="1"/>
  <c r="BA303" i="1" s="1"/>
  <c r="AZ276" i="1"/>
  <c r="AZ289" i="1" s="1"/>
  <c r="AZ303" i="1" s="1"/>
  <c r="AY276" i="1"/>
  <c r="AY289" i="1" s="1"/>
  <c r="AY303" i="1" s="1"/>
  <c r="AX276" i="1"/>
  <c r="AX289" i="1" s="1"/>
  <c r="AX303" i="1" s="1"/>
  <c r="AW276" i="1"/>
  <c r="AW289" i="1" s="1"/>
  <c r="AW303" i="1" s="1"/>
  <c r="AV276" i="1"/>
  <c r="AV289" i="1" s="1"/>
  <c r="AV303" i="1" s="1"/>
  <c r="AU276" i="1"/>
  <c r="AU289" i="1" s="1"/>
  <c r="AU303" i="1" s="1"/>
  <c r="AT276" i="1"/>
  <c r="AT289" i="1" s="1"/>
  <c r="AT303" i="1" s="1"/>
  <c r="AS276" i="1"/>
  <c r="AS289" i="1" s="1"/>
  <c r="AS303" i="1" s="1"/>
  <c r="AR276" i="1"/>
  <c r="AR289" i="1" s="1"/>
  <c r="AR303" i="1" s="1"/>
  <c r="AQ276" i="1"/>
  <c r="AQ289" i="1" s="1"/>
  <c r="AQ303" i="1" s="1"/>
  <c r="AP276" i="1"/>
  <c r="AP289" i="1" s="1"/>
  <c r="AP303" i="1" s="1"/>
  <c r="AO276" i="1"/>
  <c r="AO289" i="1" s="1"/>
  <c r="AO303" i="1" s="1"/>
  <c r="AN276" i="1"/>
  <c r="AN289" i="1" s="1"/>
  <c r="AN303" i="1" s="1"/>
  <c r="AM276" i="1"/>
  <c r="AM289" i="1" s="1"/>
  <c r="AL276" i="1"/>
  <c r="AL289" i="1" s="1"/>
  <c r="AL303" i="1" s="1"/>
  <c r="AK276" i="1"/>
  <c r="AK289" i="1" s="1"/>
  <c r="AK303" i="1" s="1"/>
  <c r="AJ276" i="1"/>
  <c r="AJ289" i="1" s="1"/>
  <c r="AJ303" i="1" s="1"/>
  <c r="AI276" i="1"/>
  <c r="AH276" i="1"/>
  <c r="AG276" i="1"/>
  <c r="AG289" i="1" s="1"/>
  <c r="AG303" i="1" s="1"/>
  <c r="AF276" i="1"/>
  <c r="AF289" i="1" s="1"/>
  <c r="AF303" i="1" s="1"/>
  <c r="AE276" i="1"/>
  <c r="AE289" i="1" s="1"/>
  <c r="AE303" i="1" s="1"/>
  <c r="AD276" i="1"/>
  <c r="AD289" i="1" s="1"/>
  <c r="AD303" i="1" s="1"/>
  <c r="AC276" i="1"/>
  <c r="AC289" i="1" s="1"/>
  <c r="AC303" i="1" s="1"/>
  <c r="AB276" i="1"/>
  <c r="AB289" i="1" s="1"/>
  <c r="AB303" i="1" s="1"/>
  <c r="AA276" i="1"/>
  <c r="AA289" i="1" s="1"/>
  <c r="AA303" i="1" s="1"/>
  <c r="Z276" i="1"/>
  <c r="Z289" i="1" s="1"/>
  <c r="Z303" i="1" s="1"/>
  <c r="Y276" i="1"/>
  <c r="Y289" i="1" s="1"/>
  <c r="Y303" i="1" s="1"/>
  <c r="X276" i="1"/>
  <c r="X289" i="1" s="1"/>
  <c r="X303" i="1" s="1"/>
  <c r="W276" i="1"/>
  <c r="W289" i="1" s="1"/>
  <c r="W303" i="1" s="1"/>
  <c r="V276" i="1"/>
  <c r="V289" i="1" s="1"/>
  <c r="V303" i="1" s="1"/>
  <c r="U276" i="1"/>
  <c r="U289" i="1" s="1"/>
  <c r="U303" i="1" s="1"/>
  <c r="T276" i="1"/>
  <c r="T289" i="1" s="1"/>
  <c r="T303" i="1" s="1"/>
  <c r="S276" i="1"/>
  <c r="S289" i="1" s="1"/>
  <c r="S303" i="1" s="1"/>
  <c r="R276" i="1"/>
  <c r="R289" i="1" s="1"/>
  <c r="R303" i="1" s="1"/>
  <c r="Q276" i="1"/>
  <c r="Q289" i="1" s="1"/>
  <c r="Q303" i="1" s="1"/>
  <c r="P276" i="1"/>
  <c r="P289" i="1" s="1"/>
  <c r="P303" i="1" s="1"/>
  <c r="O276" i="1"/>
  <c r="O289" i="1" s="1"/>
  <c r="O303" i="1" s="1"/>
  <c r="N276" i="1"/>
  <c r="N289" i="1" s="1"/>
  <c r="N303" i="1" s="1"/>
  <c r="M276" i="1"/>
  <c r="M289" i="1" s="1"/>
  <c r="M303" i="1" s="1"/>
  <c r="L276" i="1"/>
  <c r="L289" i="1" s="1"/>
  <c r="L303" i="1" s="1"/>
  <c r="K276" i="1"/>
  <c r="K289" i="1" s="1"/>
  <c r="K303" i="1" s="1"/>
  <c r="J276" i="1"/>
  <c r="J289" i="1" s="1"/>
  <c r="J303" i="1" s="1"/>
  <c r="I276" i="1"/>
  <c r="I289" i="1" s="1"/>
  <c r="I303" i="1" s="1"/>
  <c r="H276" i="1"/>
  <c r="H289" i="1" s="1"/>
  <c r="H303" i="1" s="1"/>
  <c r="G276" i="1"/>
  <c r="G289" i="1" s="1"/>
  <c r="G303" i="1" s="1"/>
  <c r="F276" i="1"/>
  <c r="F289" i="1" s="1"/>
  <c r="F303" i="1" s="1"/>
  <c r="E276" i="1"/>
  <c r="E289" i="1" s="1"/>
  <c r="E303" i="1" s="1"/>
  <c r="D276" i="1"/>
  <c r="D289" i="1" s="1"/>
  <c r="D303" i="1" s="1"/>
  <c r="C276" i="1"/>
  <c r="C289" i="1" s="1"/>
  <c r="GC274" i="1"/>
  <c r="EQ258" i="1"/>
  <c r="EQ310" i="1" s="1"/>
  <c r="FX247" i="1"/>
  <c r="FW247" i="1"/>
  <c r="FV247" i="1"/>
  <c r="FU247" i="1"/>
  <c r="FT247" i="1"/>
  <c r="FS247" i="1"/>
  <c r="FR247" i="1"/>
  <c r="FQ247" i="1"/>
  <c r="FP247" i="1"/>
  <c r="FO247" i="1"/>
  <c r="FN247" i="1"/>
  <c r="FM247" i="1"/>
  <c r="FL247" i="1"/>
  <c r="FK247" i="1"/>
  <c r="FJ247" i="1"/>
  <c r="FI247" i="1"/>
  <c r="FH247" i="1"/>
  <c r="FG247" i="1"/>
  <c r="FF247" i="1"/>
  <c r="FE247" i="1"/>
  <c r="FD247" i="1"/>
  <c r="FC247" i="1"/>
  <c r="FB247" i="1"/>
  <c r="FA247" i="1"/>
  <c r="EZ247" i="1"/>
  <c r="EY247" i="1"/>
  <c r="EX247" i="1"/>
  <c r="EW247" i="1"/>
  <c r="EV247" i="1"/>
  <c r="EU247" i="1"/>
  <c r="ET247" i="1"/>
  <c r="ES247" i="1"/>
  <c r="ER247" i="1"/>
  <c r="EQ247" i="1"/>
  <c r="EP247" i="1"/>
  <c r="EO247" i="1"/>
  <c r="EN247" i="1"/>
  <c r="EM247" i="1"/>
  <c r="EL247" i="1"/>
  <c r="EK247" i="1"/>
  <c r="EJ247" i="1"/>
  <c r="EI247" i="1"/>
  <c r="EH247" i="1"/>
  <c r="EG247" i="1"/>
  <c r="EF247" i="1"/>
  <c r="EE247" i="1"/>
  <c r="ED247" i="1"/>
  <c r="EC247" i="1"/>
  <c r="EB247" i="1"/>
  <c r="EA247" i="1"/>
  <c r="DZ247" i="1"/>
  <c r="DY247" i="1"/>
  <c r="DX247" i="1"/>
  <c r="DW247" i="1"/>
  <c r="DV247" i="1"/>
  <c r="DU247" i="1"/>
  <c r="DT247" i="1"/>
  <c r="DS247" i="1"/>
  <c r="DR247" i="1"/>
  <c r="DQ247" i="1"/>
  <c r="DP247" i="1"/>
  <c r="DO247" i="1"/>
  <c r="DM247" i="1"/>
  <c r="DL247" i="1"/>
  <c r="DK247" i="1"/>
  <c r="DJ247" i="1"/>
  <c r="DI247" i="1"/>
  <c r="DH247" i="1"/>
  <c r="DG247" i="1"/>
  <c r="DF247" i="1"/>
  <c r="DE247" i="1"/>
  <c r="DD247" i="1"/>
  <c r="DC247" i="1"/>
  <c r="DB247" i="1"/>
  <c r="DA247" i="1"/>
  <c r="CZ247" i="1"/>
  <c r="CY247" i="1"/>
  <c r="CX247" i="1"/>
  <c r="CW247" i="1"/>
  <c r="CV247" i="1"/>
  <c r="CU247" i="1"/>
  <c r="CT247" i="1"/>
  <c r="CS247" i="1"/>
  <c r="CR247" i="1"/>
  <c r="CQ247" i="1"/>
  <c r="CP247" i="1"/>
  <c r="CO247" i="1"/>
  <c r="CN247" i="1"/>
  <c r="CM247" i="1"/>
  <c r="CL247" i="1"/>
  <c r="CK247" i="1"/>
  <c r="CJ247" i="1"/>
  <c r="CI247" i="1"/>
  <c r="CH247" i="1"/>
  <c r="CG247" i="1"/>
  <c r="CF247" i="1"/>
  <c r="CE247" i="1"/>
  <c r="CD247" i="1"/>
  <c r="CC247" i="1"/>
  <c r="CB247" i="1"/>
  <c r="CA247" i="1"/>
  <c r="BZ247" i="1"/>
  <c r="BY247" i="1"/>
  <c r="BX247" i="1"/>
  <c r="BW247" i="1"/>
  <c r="BV247" i="1"/>
  <c r="BU247" i="1"/>
  <c r="BT247" i="1"/>
  <c r="BS247" i="1"/>
  <c r="BR247" i="1"/>
  <c r="BQ247" i="1"/>
  <c r="BP247" i="1"/>
  <c r="BO247" i="1"/>
  <c r="BN247" i="1"/>
  <c r="BM247" i="1"/>
  <c r="BL247" i="1"/>
  <c r="BK247" i="1"/>
  <c r="BJ247" i="1"/>
  <c r="BI247" i="1"/>
  <c r="BH247" i="1"/>
  <c r="BG247" i="1"/>
  <c r="BF247" i="1"/>
  <c r="BE247" i="1"/>
  <c r="BD247" i="1"/>
  <c r="BC247" i="1"/>
  <c r="BB247" i="1"/>
  <c r="BA247" i="1"/>
  <c r="AZ247" i="1"/>
  <c r="AY247" i="1"/>
  <c r="AX247" i="1"/>
  <c r="AW247" i="1"/>
  <c r="AV247" i="1"/>
  <c r="AU247" i="1"/>
  <c r="AT247" i="1"/>
  <c r="AS247" i="1"/>
  <c r="AR247" i="1"/>
  <c r="AQ247" i="1"/>
  <c r="AP247" i="1"/>
  <c r="AO247" i="1"/>
  <c r="AN247" i="1"/>
  <c r="AM247" i="1"/>
  <c r="AL247" i="1"/>
  <c r="AK247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FZ229" i="1"/>
  <c r="FZ219" i="1"/>
  <c r="C200" i="1"/>
  <c r="FX192" i="1"/>
  <c r="FW192" i="1"/>
  <c r="FV192" i="1"/>
  <c r="FU192" i="1"/>
  <c r="FT192" i="1"/>
  <c r="FS192" i="1"/>
  <c r="FR192" i="1"/>
  <c r="FQ192" i="1"/>
  <c r="FP192" i="1"/>
  <c r="FO192" i="1"/>
  <c r="FN192" i="1"/>
  <c r="FM192" i="1"/>
  <c r="FL192" i="1"/>
  <c r="FK192" i="1"/>
  <c r="FJ192" i="1"/>
  <c r="FI192" i="1"/>
  <c r="FH192" i="1"/>
  <c r="FG192" i="1"/>
  <c r="FF192" i="1"/>
  <c r="FE192" i="1"/>
  <c r="FD192" i="1"/>
  <c r="FC192" i="1"/>
  <c r="FB192" i="1"/>
  <c r="FA192" i="1"/>
  <c r="EZ192" i="1"/>
  <c r="EY192" i="1"/>
  <c r="EX192" i="1"/>
  <c r="EW192" i="1"/>
  <c r="EV192" i="1"/>
  <c r="EU192" i="1"/>
  <c r="ET192" i="1"/>
  <c r="ES192" i="1"/>
  <c r="ER192" i="1"/>
  <c r="EQ192" i="1"/>
  <c r="EP192" i="1"/>
  <c r="EO192" i="1"/>
  <c r="EN192" i="1"/>
  <c r="EM192" i="1"/>
  <c r="EL192" i="1"/>
  <c r="EK192" i="1"/>
  <c r="EJ192" i="1"/>
  <c r="EI192" i="1"/>
  <c r="EH192" i="1"/>
  <c r="EG192" i="1"/>
  <c r="EF192" i="1"/>
  <c r="EE192" i="1"/>
  <c r="ED192" i="1"/>
  <c r="EC192" i="1"/>
  <c r="EB192" i="1"/>
  <c r="EA192" i="1"/>
  <c r="DZ192" i="1"/>
  <c r="DY192" i="1"/>
  <c r="DX192" i="1"/>
  <c r="DW192" i="1"/>
  <c r="DV192" i="1"/>
  <c r="DU192" i="1"/>
  <c r="DT192" i="1"/>
  <c r="DS192" i="1"/>
  <c r="DR192" i="1"/>
  <c r="DQ192" i="1"/>
  <c r="DP192" i="1"/>
  <c r="DO192" i="1"/>
  <c r="DN192" i="1"/>
  <c r="DM192" i="1"/>
  <c r="DL192" i="1"/>
  <c r="DK192" i="1"/>
  <c r="DJ192" i="1"/>
  <c r="DI192" i="1"/>
  <c r="DH192" i="1"/>
  <c r="DG192" i="1"/>
  <c r="DF192" i="1"/>
  <c r="DE192" i="1"/>
  <c r="DD192" i="1"/>
  <c r="DC192" i="1"/>
  <c r="DB192" i="1"/>
  <c r="DA192" i="1"/>
  <c r="CZ192" i="1"/>
  <c r="CY192" i="1"/>
  <c r="CX192" i="1"/>
  <c r="CW192" i="1"/>
  <c r="CV192" i="1"/>
  <c r="CU192" i="1"/>
  <c r="CT192" i="1"/>
  <c r="CS192" i="1"/>
  <c r="CR192" i="1"/>
  <c r="CQ192" i="1"/>
  <c r="CP192" i="1"/>
  <c r="CO192" i="1"/>
  <c r="CN192" i="1"/>
  <c r="CM192" i="1"/>
  <c r="CL192" i="1"/>
  <c r="CK192" i="1"/>
  <c r="CJ192" i="1"/>
  <c r="CI192" i="1"/>
  <c r="CH192" i="1"/>
  <c r="CG192" i="1"/>
  <c r="CF192" i="1"/>
  <c r="CE192" i="1"/>
  <c r="CD192" i="1"/>
  <c r="CC192" i="1"/>
  <c r="CB192" i="1"/>
  <c r="CA192" i="1"/>
  <c r="BZ192" i="1"/>
  <c r="BY192" i="1"/>
  <c r="BX192" i="1"/>
  <c r="BW192" i="1"/>
  <c r="BV192" i="1"/>
  <c r="BU192" i="1"/>
  <c r="BT192" i="1"/>
  <c r="BS192" i="1"/>
  <c r="BR192" i="1"/>
  <c r="BQ192" i="1"/>
  <c r="BP192" i="1"/>
  <c r="BO192" i="1"/>
  <c r="BN192" i="1"/>
  <c r="BM192" i="1"/>
  <c r="BL192" i="1"/>
  <c r="BK192" i="1"/>
  <c r="BJ192" i="1"/>
  <c r="BI192" i="1"/>
  <c r="BH192" i="1"/>
  <c r="BG192" i="1"/>
  <c r="BF192" i="1"/>
  <c r="BE192" i="1"/>
  <c r="BD192" i="1"/>
  <c r="BC192" i="1"/>
  <c r="BB192" i="1"/>
  <c r="BA192" i="1"/>
  <c r="AZ192" i="1"/>
  <c r="AY192" i="1"/>
  <c r="AX192" i="1"/>
  <c r="AW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FX171" i="1"/>
  <c r="FW171" i="1"/>
  <c r="FV171" i="1"/>
  <c r="FU171" i="1"/>
  <c r="FT171" i="1"/>
  <c r="FS171" i="1"/>
  <c r="FR171" i="1"/>
  <c r="FQ171" i="1"/>
  <c r="FP171" i="1"/>
  <c r="FO171" i="1"/>
  <c r="FN171" i="1"/>
  <c r="FM171" i="1"/>
  <c r="FL171" i="1"/>
  <c r="FK171" i="1"/>
  <c r="FJ171" i="1"/>
  <c r="FI171" i="1"/>
  <c r="FH171" i="1"/>
  <c r="FG171" i="1"/>
  <c r="FF171" i="1"/>
  <c r="FE171" i="1"/>
  <c r="FD171" i="1"/>
  <c r="FC171" i="1"/>
  <c r="FB171" i="1"/>
  <c r="FA171" i="1"/>
  <c r="EZ171" i="1"/>
  <c r="EY171" i="1"/>
  <c r="EX171" i="1"/>
  <c r="EW171" i="1"/>
  <c r="EV171" i="1"/>
  <c r="EU171" i="1"/>
  <c r="ET171" i="1"/>
  <c r="ES171" i="1"/>
  <c r="ER171" i="1"/>
  <c r="EQ171" i="1"/>
  <c r="EP171" i="1"/>
  <c r="EO171" i="1"/>
  <c r="EN171" i="1"/>
  <c r="EM171" i="1"/>
  <c r="EL171" i="1"/>
  <c r="EK171" i="1"/>
  <c r="EJ171" i="1"/>
  <c r="EI171" i="1"/>
  <c r="EH171" i="1"/>
  <c r="EG171" i="1"/>
  <c r="EF171" i="1"/>
  <c r="EE171" i="1"/>
  <c r="ED171" i="1"/>
  <c r="EC171" i="1"/>
  <c r="EB171" i="1"/>
  <c r="EA171" i="1"/>
  <c r="DZ171" i="1"/>
  <c r="DY171" i="1"/>
  <c r="DX171" i="1"/>
  <c r="DW171" i="1"/>
  <c r="DV171" i="1"/>
  <c r="DU171" i="1"/>
  <c r="DT171" i="1"/>
  <c r="DS171" i="1"/>
  <c r="DR171" i="1"/>
  <c r="DQ171" i="1"/>
  <c r="DP171" i="1"/>
  <c r="DO171" i="1"/>
  <c r="DN171" i="1"/>
  <c r="DM171" i="1"/>
  <c r="DL171" i="1"/>
  <c r="DK171" i="1"/>
  <c r="DJ171" i="1"/>
  <c r="DI171" i="1"/>
  <c r="DH171" i="1"/>
  <c r="DG171" i="1"/>
  <c r="DF171" i="1"/>
  <c r="DE171" i="1"/>
  <c r="DD171" i="1"/>
  <c r="DC171" i="1"/>
  <c r="DB171" i="1"/>
  <c r="DA171" i="1"/>
  <c r="CZ171" i="1"/>
  <c r="CY171" i="1"/>
  <c r="CX171" i="1"/>
  <c r="CW171" i="1"/>
  <c r="CV171" i="1"/>
  <c r="CU171" i="1"/>
  <c r="CT171" i="1"/>
  <c r="CS171" i="1"/>
  <c r="CR171" i="1"/>
  <c r="CQ171" i="1"/>
  <c r="CP171" i="1"/>
  <c r="CO171" i="1"/>
  <c r="CN171" i="1"/>
  <c r="CM171" i="1"/>
  <c r="CL171" i="1"/>
  <c r="CK171" i="1"/>
  <c r="CJ171" i="1"/>
  <c r="CI171" i="1"/>
  <c r="CH171" i="1"/>
  <c r="CG171" i="1"/>
  <c r="CF171" i="1"/>
  <c r="CE171" i="1"/>
  <c r="CD171" i="1"/>
  <c r="CC171" i="1"/>
  <c r="CB171" i="1"/>
  <c r="CA171" i="1"/>
  <c r="BZ171" i="1"/>
  <c r="BY171" i="1"/>
  <c r="BX171" i="1"/>
  <c r="BW171" i="1"/>
  <c r="BV171" i="1"/>
  <c r="BU171" i="1"/>
  <c r="BT171" i="1"/>
  <c r="BS171" i="1"/>
  <c r="BR171" i="1"/>
  <c r="BQ171" i="1"/>
  <c r="BP171" i="1"/>
  <c r="BO171" i="1"/>
  <c r="BN171" i="1"/>
  <c r="BM171" i="1"/>
  <c r="BL171" i="1"/>
  <c r="BK171" i="1"/>
  <c r="BJ171" i="1"/>
  <c r="BI171" i="1"/>
  <c r="BH171" i="1"/>
  <c r="BG171" i="1"/>
  <c r="BF171" i="1"/>
  <c r="BE171" i="1"/>
  <c r="BD171" i="1"/>
  <c r="BC171" i="1"/>
  <c r="BB171" i="1"/>
  <c r="BA171" i="1"/>
  <c r="AZ171" i="1"/>
  <c r="AY171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FZ168" i="1"/>
  <c r="FX167" i="1"/>
  <c r="FW167" i="1"/>
  <c r="FV167" i="1"/>
  <c r="FU167" i="1"/>
  <c r="FT167" i="1"/>
  <c r="FS167" i="1"/>
  <c r="FR167" i="1"/>
  <c r="FQ167" i="1"/>
  <c r="FP167" i="1"/>
  <c r="FO167" i="1"/>
  <c r="FN167" i="1"/>
  <c r="FM167" i="1"/>
  <c r="FL167" i="1"/>
  <c r="FK167" i="1"/>
  <c r="FJ167" i="1"/>
  <c r="FI167" i="1"/>
  <c r="FH167" i="1"/>
  <c r="FG167" i="1"/>
  <c r="FF167" i="1"/>
  <c r="FE167" i="1"/>
  <c r="FD167" i="1"/>
  <c r="FC167" i="1"/>
  <c r="FB167" i="1"/>
  <c r="FA167" i="1"/>
  <c r="EZ167" i="1"/>
  <c r="EY167" i="1"/>
  <c r="EX167" i="1"/>
  <c r="EW167" i="1"/>
  <c r="EV167" i="1"/>
  <c r="EU167" i="1"/>
  <c r="ET167" i="1"/>
  <c r="ES167" i="1"/>
  <c r="ER167" i="1"/>
  <c r="EQ167" i="1"/>
  <c r="EP167" i="1"/>
  <c r="EO167" i="1"/>
  <c r="EN167" i="1"/>
  <c r="EM167" i="1"/>
  <c r="EL167" i="1"/>
  <c r="EK167" i="1"/>
  <c r="EJ167" i="1"/>
  <c r="EI167" i="1"/>
  <c r="EH167" i="1"/>
  <c r="EG167" i="1"/>
  <c r="EF167" i="1"/>
  <c r="EE167" i="1"/>
  <c r="ED167" i="1"/>
  <c r="EC167" i="1"/>
  <c r="EB167" i="1"/>
  <c r="EA167" i="1"/>
  <c r="DZ167" i="1"/>
  <c r="DY167" i="1"/>
  <c r="DX167" i="1"/>
  <c r="DW167" i="1"/>
  <c r="DV167" i="1"/>
  <c r="DU167" i="1"/>
  <c r="DT167" i="1"/>
  <c r="DS167" i="1"/>
  <c r="DR167" i="1"/>
  <c r="DQ167" i="1"/>
  <c r="DP167" i="1"/>
  <c r="DO167" i="1"/>
  <c r="DN167" i="1"/>
  <c r="DM167" i="1"/>
  <c r="DL167" i="1"/>
  <c r="DK167" i="1"/>
  <c r="DJ167" i="1"/>
  <c r="DI167" i="1"/>
  <c r="DH167" i="1"/>
  <c r="DG167" i="1"/>
  <c r="DF167" i="1"/>
  <c r="DE167" i="1"/>
  <c r="DD167" i="1"/>
  <c r="DC167" i="1"/>
  <c r="DB167" i="1"/>
  <c r="DA167" i="1"/>
  <c r="CZ167" i="1"/>
  <c r="CY167" i="1"/>
  <c r="CX167" i="1"/>
  <c r="CW167" i="1"/>
  <c r="CV167" i="1"/>
  <c r="CU167" i="1"/>
  <c r="CT167" i="1"/>
  <c r="CS167" i="1"/>
  <c r="CR167" i="1"/>
  <c r="CQ167" i="1"/>
  <c r="CP167" i="1"/>
  <c r="CO167" i="1"/>
  <c r="CN167" i="1"/>
  <c r="CM167" i="1"/>
  <c r="CL167" i="1"/>
  <c r="CK167" i="1"/>
  <c r="CJ167" i="1"/>
  <c r="CI167" i="1"/>
  <c r="CH167" i="1"/>
  <c r="CG167" i="1"/>
  <c r="CF167" i="1"/>
  <c r="CE167" i="1"/>
  <c r="CD167" i="1"/>
  <c r="CC167" i="1"/>
  <c r="CB167" i="1"/>
  <c r="CA167" i="1"/>
  <c r="BZ167" i="1"/>
  <c r="BY167" i="1"/>
  <c r="BX167" i="1"/>
  <c r="BW167" i="1"/>
  <c r="BV167" i="1"/>
  <c r="BU167" i="1"/>
  <c r="BT167" i="1"/>
  <c r="BS167" i="1"/>
  <c r="BR167" i="1"/>
  <c r="BQ167" i="1"/>
  <c r="BP167" i="1"/>
  <c r="BO167" i="1"/>
  <c r="BN167" i="1"/>
  <c r="BM167" i="1"/>
  <c r="BL167" i="1"/>
  <c r="BK167" i="1"/>
  <c r="BJ167" i="1"/>
  <c r="BI167" i="1"/>
  <c r="BH167" i="1"/>
  <c r="BG167" i="1"/>
  <c r="BF167" i="1"/>
  <c r="BE167" i="1"/>
  <c r="BD167" i="1"/>
  <c r="BC167" i="1"/>
  <c r="BB167" i="1"/>
  <c r="BA167" i="1"/>
  <c r="AZ167" i="1"/>
  <c r="AY167" i="1"/>
  <c r="AX167" i="1"/>
  <c r="AW167" i="1"/>
  <c r="AV167" i="1"/>
  <c r="AU167" i="1"/>
  <c r="AT167" i="1"/>
  <c r="AS167" i="1"/>
  <c r="AR167" i="1"/>
  <c r="AQ167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FX161" i="1"/>
  <c r="FW161" i="1"/>
  <c r="FV161" i="1"/>
  <c r="FU161" i="1"/>
  <c r="FT161" i="1"/>
  <c r="FS161" i="1"/>
  <c r="FR161" i="1"/>
  <c r="FQ161" i="1"/>
  <c r="FP161" i="1"/>
  <c r="FO161" i="1"/>
  <c r="FN161" i="1"/>
  <c r="FM161" i="1"/>
  <c r="FL161" i="1"/>
  <c r="FK161" i="1"/>
  <c r="FJ161" i="1"/>
  <c r="FI161" i="1"/>
  <c r="FH161" i="1"/>
  <c r="FG161" i="1"/>
  <c r="FF161" i="1"/>
  <c r="FE161" i="1"/>
  <c r="FD161" i="1"/>
  <c r="FC161" i="1"/>
  <c r="FB161" i="1"/>
  <c r="FA161" i="1"/>
  <c r="EZ161" i="1"/>
  <c r="EY161" i="1"/>
  <c r="EX161" i="1"/>
  <c r="EW161" i="1"/>
  <c r="EV161" i="1"/>
  <c r="EU161" i="1"/>
  <c r="ET161" i="1"/>
  <c r="ES161" i="1"/>
  <c r="ER161" i="1"/>
  <c r="EQ161" i="1"/>
  <c r="EP161" i="1"/>
  <c r="EO161" i="1"/>
  <c r="EN161" i="1"/>
  <c r="EM161" i="1"/>
  <c r="EL161" i="1"/>
  <c r="EK161" i="1"/>
  <c r="EJ161" i="1"/>
  <c r="EI161" i="1"/>
  <c r="EH161" i="1"/>
  <c r="EG161" i="1"/>
  <c r="EF161" i="1"/>
  <c r="EE161" i="1"/>
  <c r="ED161" i="1"/>
  <c r="EC161" i="1"/>
  <c r="EB161" i="1"/>
  <c r="EA161" i="1"/>
  <c r="DZ161" i="1"/>
  <c r="DY161" i="1"/>
  <c r="DX161" i="1"/>
  <c r="DW161" i="1"/>
  <c r="DV161" i="1"/>
  <c r="DU161" i="1"/>
  <c r="DT161" i="1"/>
  <c r="DS161" i="1"/>
  <c r="DR161" i="1"/>
  <c r="DQ161" i="1"/>
  <c r="DP161" i="1"/>
  <c r="DO161" i="1"/>
  <c r="DN161" i="1"/>
  <c r="DM161" i="1"/>
  <c r="DL161" i="1"/>
  <c r="DK161" i="1"/>
  <c r="DJ161" i="1"/>
  <c r="DI161" i="1"/>
  <c r="DH161" i="1"/>
  <c r="DG161" i="1"/>
  <c r="DF161" i="1"/>
  <c r="DE161" i="1"/>
  <c r="DD161" i="1"/>
  <c r="DC161" i="1"/>
  <c r="DB161" i="1"/>
  <c r="DA161" i="1"/>
  <c r="CZ161" i="1"/>
  <c r="CY161" i="1"/>
  <c r="CX161" i="1"/>
  <c r="CW161" i="1"/>
  <c r="CV161" i="1"/>
  <c r="CU161" i="1"/>
  <c r="CT161" i="1"/>
  <c r="CS161" i="1"/>
  <c r="CR161" i="1"/>
  <c r="CQ161" i="1"/>
  <c r="CP161" i="1"/>
  <c r="CO161" i="1"/>
  <c r="CN161" i="1"/>
  <c r="CM161" i="1"/>
  <c r="CL161" i="1"/>
  <c r="CK161" i="1"/>
  <c r="CJ161" i="1"/>
  <c r="CI161" i="1"/>
  <c r="CH161" i="1"/>
  <c r="CG161" i="1"/>
  <c r="CF161" i="1"/>
  <c r="CE161" i="1"/>
  <c r="CD161" i="1"/>
  <c r="CC161" i="1"/>
  <c r="CB161" i="1"/>
  <c r="CA161" i="1"/>
  <c r="BZ161" i="1"/>
  <c r="BY161" i="1"/>
  <c r="BX161" i="1"/>
  <c r="BW161" i="1"/>
  <c r="BV161" i="1"/>
  <c r="BU161" i="1"/>
  <c r="BT161" i="1"/>
  <c r="BS161" i="1"/>
  <c r="BR161" i="1"/>
  <c r="BQ161" i="1"/>
  <c r="BP161" i="1"/>
  <c r="BO161" i="1"/>
  <c r="BN161" i="1"/>
  <c r="BM161" i="1"/>
  <c r="BL161" i="1"/>
  <c r="BK161" i="1"/>
  <c r="BJ161" i="1"/>
  <c r="BI161" i="1"/>
  <c r="BH161" i="1"/>
  <c r="BG161" i="1"/>
  <c r="BF161" i="1"/>
  <c r="BE161" i="1"/>
  <c r="BD161" i="1"/>
  <c r="BC161" i="1"/>
  <c r="BB161" i="1"/>
  <c r="BA161" i="1"/>
  <c r="AZ161" i="1"/>
  <c r="AY161" i="1"/>
  <c r="AX161" i="1"/>
  <c r="AW161" i="1"/>
  <c r="AV161" i="1"/>
  <c r="AU161" i="1"/>
  <c r="AT161" i="1"/>
  <c r="AS161" i="1"/>
  <c r="AR161" i="1"/>
  <c r="AQ161" i="1"/>
  <c r="AP161" i="1"/>
  <c r="AO161" i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FO139" i="1"/>
  <c r="EQ139" i="1"/>
  <c r="CU139" i="1"/>
  <c r="BW139" i="1"/>
  <c r="AX139" i="1"/>
  <c r="AA139" i="1"/>
  <c r="FX136" i="1"/>
  <c r="FW136" i="1"/>
  <c r="FV136" i="1"/>
  <c r="FU136" i="1"/>
  <c r="FT136" i="1"/>
  <c r="FS136" i="1"/>
  <c r="FR136" i="1"/>
  <c r="FQ136" i="1"/>
  <c r="FP136" i="1"/>
  <c r="FO136" i="1"/>
  <c r="FN136" i="1"/>
  <c r="FM136" i="1"/>
  <c r="FL136" i="1"/>
  <c r="FK136" i="1"/>
  <c r="FJ136" i="1"/>
  <c r="FI136" i="1"/>
  <c r="FH136" i="1"/>
  <c r="FG136" i="1"/>
  <c r="FF136" i="1"/>
  <c r="FE136" i="1"/>
  <c r="FD136" i="1"/>
  <c r="FC136" i="1"/>
  <c r="FB136" i="1"/>
  <c r="FA136" i="1"/>
  <c r="EZ136" i="1"/>
  <c r="EY136" i="1"/>
  <c r="EX136" i="1"/>
  <c r="EW136" i="1"/>
  <c r="EV136" i="1"/>
  <c r="EU136" i="1"/>
  <c r="ET136" i="1"/>
  <c r="ES136" i="1"/>
  <c r="ER136" i="1"/>
  <c r="EQ136" i="1"/>
  <c r="EP136" i="1"/>
  <c r="EO136" i="1"/>
  <c r="EN136" i="1"/>
  <c r="EM136" i="1"/>
  <c r="EL136" i="1"/>
  <c r="EK136" i="1"/>
  <c r="EJ136" i="1"/>
  <c r="EI136" i="1"/>
  <c r="EH136" i="1"/>
  <c r="EG136" i="1"/>
  <c r="EF136" i="1"/>
  <c r="EE136" i="1"/>
  <c r="ED136" i="1"/>
  <c r="EC136" i="1"/>
  <c r="EB136" i="1"/>
  <c r="EA136" i="1"/>
  <c r="DZ136" i="1"/>
  <c r="DY136" i="1"/>
  <c r="DX136" i="1"/>
  <c r="DW136" i="1"/>
  <c r="DV136" i="1"/>
  <c r="DU136" i="1"/>
  <c r="DT136" i="1"/>
  <c r="DS136" i="1"/>
  <c r="DR136" i="1"/>
  <c r="DQ136" i="1"/>
  <c r="DP136" i="1"/>
  <c r="DO136" i="1"/>
  <c r="DN136" i="1"/>
  <c r="DM136" i="1"/>
  <c r="DL136" i="1"/>
  <c r="DK136" i="1"/>
  <c r="DJ136" i="1"/>
  <c r="DI136" i="1"/>
  <c r="DH136" i="1"/>
  <c r="DG136" i="1"/>
  <c r="DF136" i="1"/>
  <c r="DE136" i="1"/>
  <c r="DD136" i="1"/>
  <c r="DC136" i="1"/>
  <c r="DB136" i="1"/>
  <c r="DA136" i="1"/>
  <c r="CZ136" i="1"/>
  <c r="CY136" i="1"/>
  <c r="CX136" i="1"/>
  <c r="CW136" i="1"/>
  <c r="CV136" i="1"/>
  <c r="CU136" i="1"/>
  <c r="CT136" i="1"/>
  <c r="CS136" i="1"/>
  <c r="CR136" i="1"/>
  <c r="CQ136" i="1"/>
  <c r="CP136" i="1"/>
  <c r="CO136" i="1"/>
  <c r="CN136" i="1"/>
  <c r="CM136" i="1"/>
  <c r="CL136" i="1"/>
  <c r="CK136" i="1"/>
  <c r="CJ136" i="1"/>
  <c r="CI136" i="1"/>
  <c r="CH136" i="1"/>
  <c r="CG136" i="1"/>
  <c r="CF136" i="1"/>
  <c r="CE136" i="1"/>
  <c r="CD136" i="1"/>
  <c r="CC136" i="1"/>
  <c r="CB136" i="1"/>
  <c r="CA136" i="1"/>
  <c r="BZ136" i="1"/>
  <c r="BY136" i="1"/>
  <c r="BX136" i="1"/>
  <c r="BW136" i="1"/>
  <c r="BV136" i="1"/>
  <c r="BU136" i="1"/>
  <c r="BT136" i="1"/>
  <c r="BS136" i="1"/>
  <c r="BR136" i="1"/>
  <c r="BQ136" i="1"/>
  <c r="BP136" i="1"/>
  <c r="BO136" i="1"/>
  <c r="BN136" i="1"/>
  <c r="BM136" i="1"/>
  <c r="BL136" i="1"/>
  <c r="BK136" i="1"/>
  <c r="BJ136" i="1"/>
  <c r="BI136" i="1"/>
  <c r="BH136" i="1"/>
  <c r="BG136" i="1"/>
  <c r="BF136" i="1"/>
  <c r="BE136" i="1"/>
  <c r="BD136" i="1"/>
  <c r="BC136" i="1"/>
  <c r="BB136" i="1"/>
  <c r="BA136" i="1"/>
  <c r="AZ136" i="1"/>
  <c r="AY136" i="1"/>
  <c r="AX136" i="1"/>
  <c r="AW136" i="1"/>
  <c r="AV136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FU134" i="1"/>
  <c r="FI134" i="1"/>
  <c r="EX134" i="1"/>
  <c r="CO134" i="1"/>
  <c r="CD134" i="1"/>
  <c r="U134" i="1"/>
  <c r="J134" i="1"/>
  <c r="EI133" i="1"/>
  <c r="BO133" i="1"/>
  <c r="FT132" i="1"/>
  <c r="FT134" i="1" s="1"/>
  <c r="FS132" i="1"/>
  <c r="FS134" i="1" s="1"/>
  <c r="FG132" i="1"/>
  <c r="FG134" i="1" s="1"/>
  <c r="EI132" i="1"/>
  <c r="EI134" i="1" s="1"/>
  <c r="DX132" i="1"/>
  <c r="DX134" i="1" s="1"/>
  <c r="CY132" i="1"/>
  <c r="CY134" i="1" s="1"/>
  <c r="CM132" i="1"/>
  <c r="CM134" i="1" s="1"/>
  <c r="CB132" i="1"/>
  <c r="BO132" i="1"/>
  <c r="BO134" i="1" s="1"/>
  <c r="AF132" i="1"/>
  <c r="AF134" i="1" s="1"/>
  <c r="AE132" i="1"/>
  <c r="AE134" i="1" s="1"/>
  <c r="S132" i="1"/>
  <c r="S134" i="1" s="1"/>
  <c r="H132" i="1"/>
  <c r="FX131" i="1"/>
  <c r="FW131" i="1"/>
  <c r="FW133" i="1" s="1"/>
  <c r="FV131" i="1"/>
  <c r="FU131" i="1"/>
  <c r="FT131" i="1"/>
  <c r="FS131" i="1"/>
  <c r="FR131" i="1"/>
  <c r="FQ131" i="1"/>
  <c r="FP131" i="1"/>
  <c r="FO131" i="1"/>
  <c r="FO133" i="1" s="1"/>
  <c r="FN131" i="1"/>
  <c r="FN133" i="1" s="1"/>
  <c r="FM131" i="1"/>
  <c r="FL131" i="1"/>
  <c r="FK131" i="1"/>
  <c r="FK133" i="1" s="1"/>
  <c r="FJ131" i="1"/>
  <c r="FI131" i="1"/>
  <c r="FH131" i="1"/>
  <c r="FG131" i="1"/>
  <c r="FF131" i="1"/>
  <c r="FE131" i="1"/>
  <c r="FD131" i="1"/>
  <c r="FC131" i="1"/>
  <c r="FC133" i="1" s="1"/>
  <c r="FB131" i="1"/>
  <c r="FB133" i="1" s="1"/>
  <c r="FA131" i="1"/>
  <c r="EZ131" i="1"/>
  <c r="EY131" i="1"/>
  <c r="EY133" i="1" s="1"/>
  <c r="EX131" i="1"/>
  <c r="EW131" i="1"/>
  <c r="EV131" i="1"/>
  <c r="EU131" i="1"/>
  <c r="ET131" i="1"/>
  <c r="ES131" i="1"/>
  <c r="ER131" i="1"/>
  <c r="EQ131" i="1"/>
  <c r="EQ133" i="1" s="1"/>
  <c r="EP131" i="1"/>
  <c r="EP133" i="1" s="1"/>
  <c r="EO131" i="1"/>
  <c r="EN131" i="1"/>
  <c r="EM131" i="1"/>
  <c r="EM133" i="1" s="1"/>
  <c r="EL131" i="1"/>
  <c r="EK131" i="1"/>
  <c r="EJ131" i="1"/>
  <c r="EI131" i="1"/>
  <c r="EH131" i="1"/>
  <c r="EG131" i="1"/>
  <c r="EF131" i="1"/>
  <c r="EE131" i="1"/>
  <c r="EE133" i="1" s="1"/>
  <c r="ED131" i="1"/>
  <c r="ED133" i="1" s="1"/>
  <c r="EC131" i="1"/>
  <c r="EB131" i="1"/>
  <c r="EA131" i="1"/>
  <c r="EA133" i="1" s="1"/>
  <c r="DZ131" i="1"/>
  <c r="DY131" i="1"/>
  <c r="DX131" i="1"/>
  <c r="DW131" i="1"/>
  <c r="DV131" i="1"/>
  <c r="DU131" i="1"/>
  <c r="DT131" i="1"/>
  <c r="DS131" i="1"/>
  <c r="DS133" i="1" s="1"/>
  <c r="DR131" i="1"/>
  <c r="DR133" i="1" s="1"/>
  <c r="DQ131" i="1"/>
  <c r="DP131" i="1"/>
  <c r="DO131" i="1"/>
  <c r="DO133" i="1" s="1"/>
  <c r="DN131" i="1"/>
  <c r="DM131" i="1"/>
  <c r="DL131" i="1"/>
  <c r="DK131" i="1"/>
  <c r="DJ131" i="1"/>
  <c r="DI131" i="1"/>
  <c r="DH131" i="1"/>
  <c r="DG131" i="1"/>
  <c r="DG133" i="1" s="1"/>
  <c r="DF131" i="1"/>
  <c r="DF133" i="1" s="1"/>
  <c r="DE131" i="1"/>
  <c r="DD131" i="1"/>
  <c r="DC131" i="1"/>
  <c r="DC133" i="1" s="1"/>
  <c r="DB131" i="1"/>
  <c r="DA131" i="1"/>
  <c r="CZ131" i="1"/>
  <c r="CY131" i="1"/>
  <c r="CX131" i="1"/>
  <c r="CW131" i="1"/>
  <c r="CV131" i="1"/>
  <c r="CU131" i="1"/>
  <c r="CU133" i="1" s="1"/>
  <c r="CT131" i="1"/>
  <c r="CT133" i="1" s="1"/>
  <c r="CS131" i="1"/>
  <c r="CR131" i="1"/>
  <c r="CQ131" i="1"/>
  <c r="CQ133" i="1" s="1"/>
  <c r="CP131" i="1"/>
  <c r="CO131" i="1"/>
  <c r="CN131" i="1"/>
  <c r="CM131" i="1"/>
  <c r="CL131" i="1"/>
  <c r="CK131" i="1"/>
  <c r="CJ131" i="1"/>
  <c r="CI131" i="1"/>
  <c r="CI133" i="1" s="1"/>
  <c r="CH131" i="1"/>
  <c r="CH133" i="1" s="1"/>
  <c r="CG131" i="1"/>
  <c r="CF131" i="1"/>
  <c r="CE131" i="1"/>
  <c r="CE133" i="1" s="1"/>
  <c r="CD131" i="1"/>
  <c r="CC131" i="1"/>
  <c r="CB131" i="1"/>
  <c r="CA131" i="1"/>
  <c r="BZ131" i="1"/>
  <c r="BY131" i="1"/>
  <c r="BX131" i="1"/>
  <c r="BW131" i="1"/>
  <c r="BW133" i="1" s="1"/>
  <c r="BV131" i="1"/>
  <c r="BV133" i="1" s="1"/>
  <c r="BU131" i="1"/>
  <c r="BT131" i="1"/>
  <c r="BS131" i="1"/>
  <c r="BS133" i="1" s="1"/>
  <c r="BR131" i="1"/>
  <c r="BQ131" i="1"/>
  <c r="BP131" i="1"/>
  <c r="BO131" i="1"/>
  <c r="BN131" i="1"/>
  <c r="BM131" i="1"/>
  <c r="BL131" i="1"/>
  <c r="BK131" i="1"/>
  <c r="BK133" i="1" s="1"/>
  <c r="BJ131" i="1"/>
  <c r="BJ133" i="1" s="1"/>
  <c r="BI131" i="1"/>
  <c r="BH131" i="1"/>
  <c r="BG131" i="1"/>
  <c r="BG133" i="1" s="1"/>
  <c r="BF131" i="1"/>
  <c r="BE131" i="1"/>
  <c r="BD131" i="1"/>
  <c r="BC131" i="1"/>
  <c r="BB131" i="1"/>
  <c r="BA131" i="1"/>
  <c r="AZ131" i="1"/>
  <c r="AY131" i="1"/>
  <c r="AY133" i="1" s="1"/>
  <c r="AX131" i="1"/>
  <c r="AX133" i="1" s="1"/>
  <c r="AW131" i="1"/>
  <c r="AV131" i="1"/>
  <c r="AU131" i="1"/>
  <c r="AU133" i="1" s="1"/>
  <c r="AT131" i="1"/>
  <c r="AS131" i="1"/>
  <c r="AR131" i="1"/>
  <c r="AQ131" i="1"/>
  <c r="AP131" i="1"/>
  <c r="AO131" i="1"/>
  <c r="AN131" i="1"/>
  <c r="AM131" i="1"/>
  <c r="AM133" i="1" s="1"/>
  <c r="AL131" i="1"/>
  <c r="AL133" i="1" s="1"/>
  <c r="AK131" i="1"/>
  <c r="AJ131" i="1"/>
  <c r="AI131" i="1"/>
  <c r="AI133" i="1" s="1"/>
  <c r="AH131" i="1"/>
  <c r="AG131" i="1"/>
  <c r="AF131" i="1"/>
  <c r="AE131" i="1"/>
  <c r="AD131" i="1"/>
  <c r="AC131" i="1"/>
  <c r="AB131" i="1"/>
  <c r="AA131" i="1"/>
  <c r="AA133" i="1" s="1"/>
  <c r="Z131" i="1"/>
  <c r="Z133" i="1" s="1"/>
  <c r="Y131" i="1"/>
  <c r="X131" i="1"/>
  <c r="W131" i="1"/>
  <c r="W133" i="1" s="1"/>
  <c r="V131" i="1"/>
  <c r="U131" i="1"/>
  <c r="T131" i="1"/>
  <c r="S131" i="1"/>
  <c r="R131" i="1"/>
  <c r="Q131" i="1"/>
  <c r="P131" i="1"/>
  <c r="O131" i="1"/>
  <c r="O133" i="1" s="1"/>
  <c r="N131" i="1"/>
  <c r="N133" i="1" s="1"/>
  <c r="M131" i="1"/>
  <c r="L131" i="1"/>
  <c r="K131" i="1"/>
  <c r="K133" i="1" s="1"/>
  <c r="J131" i="1"/>
  <c r="I131" i="1"/>
  <c r="H131" i="1"/>
  <c r="G131" i="1"/>
  <c r="F131" i="1"/>
  <c r="E131" i="1"/>
  <c r="D131" i="1"/>
  <c r="C131" i="1"/>
  <c r="FQ130" i="1"/>
  <c r="FQ132" i="1" s="1"/>
  <c r="FQ134" i="1" s="1"/>
  <c r="FE130" i="1"/>
  <c r="ES130" i="1"/>
  <c r="DU130" i="1"/>
  <c r="DT130" i="1"/>
  <c r="DT132" i="1" s="1"/>
  <c r="DH130" i="1"/>
  <c r="DH132" i="1" s="1"/>
  <c r="CW130" i="1"/>
  <c r="CW132" i="1" s="1"/>
  <c r="CW134" i="1" s="1"/>
  <c r="CK130" i="1"/>
  <c r="BY130" i="1"/>
  <c r="BA130" i="1"/>
  <c r="AZ130" i="1"/>
  <c r="AZ132" i="1" s="1"/>
  <c r="AN130" i="1"/>
  <c r="AN132" i="1" s="1"/>
  <c r="AC130" i="1"/>
  <c r="AC132" i="1" s="1"/>
  <c r="AC134" i="1" s="1"/>
  <c r="Q130" i="1"/>
  <c r="E130" i="1"/>
  <c r="FT129" i="1"/>
  <c r="FT130" i="1" s="1"/>
  <c r="FO129" i="1"/>
  <c r="FO130" i="1" s="1"/>
  <c r="FO132" i="1" s="1"/>
  <c r="FO134" i="1" s="1"/>
  <c r="FN129" i="1"/>
  <c r="FN130" i="1" s="1"/>
  <c r="FN132" i="1" s="1"/>
  <c r="FN134" i="1" s="1"/>
  <c r="FH129" i="1"/>
  <c r="FH130" i="1" s="1"/>
  <c r="FH132" i="1" s="1"/>
  <c r="FC129" i="1"/>
  <c r="FC130" i="1" s="1"/>
  <c r="FC132" i="1" s="1"/>
  <c r="FC134" i="1" s="1"/>
  <c r="FB129" i="1"/>
  <c r="FB130" i="1" s="1"/>
  <c r="FB132" i="1" s="1"/>
  <c r="FB134" i="1" s="1"/>
  <c r="EV129" i="1"/>
  <c r="EV130" i="1" s="1"/>
  <c r="EV132" i="1" s="1"/>
  <c r="EQ129" i="1"/>
  <c r="EQ130" i="1" s="1"/>
  <c r="EQ132" i="1" s="1"/>
  <c r="EQ134" i="1" s="1"/>
  <c r="EP129" i="1"/>
  <c r="EP130" i="1" s="1"/>
  <c r="EP132" i="1" s="1"/>
  <c r="EP134" i="1" s="1"/>
  <c r="EP139" i="1" s="1"/>
  <c r="EJ129" i="1"/>
  <c r="EJ130" i="1" s="1"/>
  <c r="EJ132" i="1" s="1"/>
  <c r="EE129" i="1"/>
  <c r="EE130" i="1" s="1"/>
  <c r="EE132" i="1" s="1"/>
  <c r="EE134" i="1" s="1"/>
  <c r="ED129" i="1"/>
  <c r="ED130" i="1" s="1"/>
  <c r="ED132" i="1" s="1"/>
  <c r="ED134" i="1" s="1"/>
  <c r="ED139" i="1" s="1"/>
  <c r="DX129" i="1"/>
  <c r="DX130" i="1" s="1"/>
  <c r="DS129" i="1"/>
  <c r="DS130" i="1" s="1"/>
  <c r="DS132" i="1" s="1"/>
  <c r="DS134" i="1" s="1"/>
  <c r="DR129" i="1"/>
  <c r="DR130" i="1" s="1"/>
  <c r="DR132" i="1" s="1"/>
  <c r="DR134" i="1" s="1"/>
  <c r="DL129" i="1"/>
  <c r="DL130" i="1" s="1"/>
  <c r="DL132" i="1" s="1"/>
  <c r="DL134" i="1" s="1"/>
  <c r="DG129" i="1"/>
  <c r="DG130" i="1" s="1"/>
  <c r="DG132" i="1" s="1"/>
  <c r="DG134" i="1" s="1"/>
  <c r="DF129" i="1"/>
  <c r="DF130" i="1" s="1"/>
  <c r="DF132" i="1" s="1"/>
  <c r="DF134" i="1" s="1"/>
  <c r="CZ129" i="1"/>
  <c r="CZ130" i="1" s="1"/>
  <c r="CZ132" i="1" s="1"/>
  <c r="CU129" i="1"/>
  <c r="CU130" i="1" s="1"/>
  <c r="CU132" i="1" s="1"/>
  <c r="CU134" i="1" s="1"/>
  <c r="CT129" i="1"/>
  <c r="CT130" i="1" s="1"/>
  <c r="CT132" i="1" s="1"/>
  <c r="CT134" i="1" s="1"/>
  <c r="CN129" i="1"/>
  <c r="CN130" i="1" s="1"/>
  <c r="CN132" i="1" s="1"/>
  <c r="CI129" i="1"/>
  <c r="CI130" i="1" s="1"/>
  <c r="CI132" i="1" s="1"/>
  <c r="CI134" i="1" s="1"/>
  <c r="CH129" i="1"/>
  <c r="CH130" i="1" s="1"/>
  <c r="CH132" i="1" s="1"/>
  <c r="CH134" i="1" s="1"/>
  <c r="CB129" i="1"/>
  <c r="CB130" i="1" s="1"/>
  <c r="BW129" i="1"/>
  <c r="BW130" i="1" s="1"/>
  <c r="BW132" i="1" s="1"/>
  <c r="BW134" i="1" s="1"/>
  <c r="BV129" i="1"/>
  <c r="BV130" i="1" s="1"/>
  <c r="BV132" i="1" s="1"/>
  <c r="BV134" i="1" s="1"/>
  <c r="BP129" i="1"/>
  <c r="BP130" i="1" s="1"/>
  <c r="BP132" i="1" s="1"/>
  <c r="BK129" i="1"/>
  <c r="BK130" i="1" s="1"/>
  <c r="BK132" i="1" s="1"/>
  <c r="BK134" i="1" s="1"/>
  <c r="BJ129" i="1"/>
  <c r="BJ130" i="1" s="1"/>
  <c r="BJ132" i="1" s="1"/>
  <c r="BJ134" i="1" s="1"/>
  <c r="BD129" i="1"/>
  <c r="BD130" i="1" s="1"/>
  <c r="BD132" i="1" s="1"/>
  <c r="AY129" i="1"/>
  <c r="AY130" i="1" s="1"/>
  <c r="AY132" i="1" s="1"/>
  <c r="AY134" i="1" s="1"/>
  <c r="AX129" i="1"/>
  <c r="AX130" i="1" s="1"/>
  <c r="AX132" i="1" s="1"/>
  <c r="AX134" i="1" s="1"/>
  <c r="AR129" i="1"/>
  <c r="AR130" i="1" s="1"/>
  <c r="AR132" i="1" s="1"/>
  <c r="AR134" i="1" s="1"/>
  <c r="AM129" i="1"/>
  <c r="AM130" i="1" s="1"/>
  <c r="AM132" i="1" s="1"/>
  <c r="AM134" i="1" s="1"/>
  <c r="AL129" i="1"/>
  <c r="AL130" i="1" s="1"/>
  <c r="AL132" i="1" s="1"/>
  <c r="AL134" i="1" s="1"/>
  <c r="AF129" i="1"/>
  <c r="AF130" i="1" s="1"/>
  <c r="AA129" i="1"/>
  <c r="AA130" i="1" s="1"/>
  <c r="AA132" i="1" s="1"/>
  <c r="AA134" i="1" s="1"/>
  <c r="Z129" i="1"/>
  <c r="Z130" i="1" s="1"/>
  <c r="Z132" i="1" s="1"/>
  <c r="Z134" i="1" s="1"/>
  <c r="T129" i="1"/>
  <c r="T130" i="1" s="1"/>
  <c r="T132" i="1" s="1"/>
  <c r="O129" i="1"/>
  <c r="O130" i="1" s="1"/>
  <c r="O132" i="1" s="1"/>
  <c r="O134" i="1" s="1"/>
  <c r="N129" i="1"/>
  <c r="N130" i="1" s="1"/>
  <c r="N132" i="1" s="1"/>
  <c r="N134" i="1" s="1"/>
  <c r="H129" i="1"/>
  <c r="H130" i="1" s="1"/>
  <c r="C129" i="1"/>
  <c r="C130" i="1" s="1"/>
  <c r="FX128" i="1"/>
  <c r="FW128" i="1"/>
  <c r="FV128" i="1"/>
  <c r="FU128" i="1"/>
  <c r="FT128" i="1"/>
  <c r="FS128" i="1"/>
  <c r="FR128" i="1"/>
  <c r="FQ128" i="1"/>
  <c r="FP128" i="1"/>
  <c r="FO128" i="1"/>
  <c r="FN128" i="1"/>
  <c r="FM128" i="1"/>
  <c r="FL128" i="1"/>
  <c r="FK128" i="1"/>
  <c r="FJ128" i="1"/>
  <c r="FI128" i="1"/>
  <c r="FH128" i="1"/>
  <c r="FG128" i="1"/>
  <c r="FF128" i="1"/>
  <c r="FE128" i="1"/>
  <c r="FD128" i="1"/>
  <c r="FC128" i="1"/>
  <c r="FB128" i="1"/>
  <c r="FA128" i="1"/>
  <c r="EZ128" i="1"/>
  <c r="EY128" i="1"/>
  <c r="EX128" i="1"/>
  <c r="EW128" i="1"/>
  <c r="EV128" i="1"/>
  <c r="EU128" i="1"/>
  <c r="ET128" i="1"/>
  <c r="ES128" i="1"/>
  <c r="ER128" i="1"/>
  <c r="EQ128" i="1"/>
  <c r="EP128" i="1"/>
  <c r="EO128" i="1"/>
  <c r="EN128" i="1"/>
  <c r="EM128" i="1"/>
  <c r="EL128" i="1"/>
  <c r="EK128" i="1"/>
  <c r="EJ128" i="1"/>
  <c r="EI128" i="1"/>
  <c r="EH128" i="1"/>
  <c r="EG128" i="1"/>
  <c r="EF128" i="1"/>
  <c r="EE128" i="1"/>
  <c r="ED128" i="1"/>
  <c r="EC128" i="1"/>
  <c r="EB128" i="1"/>
  <c r="EA128" i="1"/>
  <c r="DZ128" i="1"/>
  <c r="DY128" i="1"/>
  <c r="DX128" i="1"/>
  <c r="DW128" i="1"/>
  <c r="DV128" i="1"/>
  <c r="DU128" i="1"/>
  <c r="DT128" i="1"/>
  <c r="DS128" i="1"/>
  <c r="DR128" i="1"/>
  <c r="DQ128" i="1"/>
  <c r="DP128" i="1"/>
  <c r="DO128" i="1"/>
  <c r="DN128" i="1"/>
  <c r="DM128" i="1"/>
  <c r="DL128" i="1"/>
  <c r="DK128" i="1"/>
  <c r="DJ128" i="1"/>
  <c r="DI128" i="1"/>
  <c r="DH128" i="1"/>
  <c r="DG128" i="1"/>
  <c r="DF128" i="1"/>
  <c r="DE128" i="1"/>
  <c r="DD128" i="1"/>
  <c r="DC128" i="1"/>
  <c r="DB128" i="1"/>
  <c r="DA128" i="1"/>
  <c r="CZ128" i="1"/>
  <c r="CY128" i="1"/>
  <c r="CX128" i="1"/>
  <c r="CW128" i="1"/>
  <c r="CV128" i="1"/>
  <c r="CU128" i="1"/>
  <c r="CT128" i="1"/>
  <c r="CS128" i="1"/>
  <c r="CR128" i="1"/>
  <c r="CQ128" i="1"/>
  <c r="CP128" i="1"/>
  <c r="CO128" i="1"/>
  <c r="CN128" i="1"/>
  <c r="CM128" i="1"/>
  <c r="CL128" i="1"/>
  <c r="CK128" i="1"/>
  <c r="CJ128" i="1"/>
  <c r="CI128" i="1"/>
  <c r="CH128" i="1"/>
  <c r="CG128" i="1"/>
  <c r="CF128" i="1"/>
  <c r="CE128" i="1"/>
  <c r="CD128" i="1"/>
  <c r="CC128" i="1"/>
  <c r="CB128" i="1"/>
  <c r="CA128" i="1"/>
  <c r="BZ128" i="1"/>
  <c r="BY128" i="1"/>
  <c r="BX128" i="1"/>
  <c r="BW128" i="1"/>
  <c r="BV128" i="1"/>
  <c r="BU128" i="1"/>
  <c r="BT128" i="1"/>
  <c r="BS128" i="1"/>
  <c r="BR128" i="1"/>
  <c r="BQ128" i="1"/>
  <c r="BP128" i="1"/>
  <c r="BO128" i="1"/>
  <c r="BN128" i="1"/>
  <c r="BM128" i="1"/>
  <c r="BL128" i="1"/>
  <c r="BK128" i="1"/>
  <c r="BJ128" i="1"/>
  <c r="BI128" i="1"/>
  <c r="BH128" i="1"/>
  <c r="BG128" i="1"/>
  <c r="BF128" i="1"/>
  <c r="BE128" i="1"/>
  <c r="BD128" i="1"/>
  <c r="BC128" i="1"/>
  <c r="BB128" i="1"/>
  <c r="BA128" i="1"/>
  <c r="AZ128" i="1"/>
  <c r="AY128" i="1"/>
  <c r="AX128" i="1"/>
  <c r="AW128" i="1"/>
  <c r="AV128" i="1"/>
  <c r="AU128" i="1"/>
  <c r="AT128" i="1"/>
  <c r="AS128" i="1"/>
  <c r="AR128" i="1"/>
  <c r="AQ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FX127" i="1"/>
  <c r="FX129" i="1" s="1"/>
  <c r="FX130" i="1" s="1"/>
  <c r="FX132" i="1" s="1"/>
  <c r="FX134" i="1" s="1"/>
  <c r="FW127" i="1"/>
  <c r="FW129" i="1" s="1"/>
  <c r="FW130" i="1" s="1"/>
  <c r="FW132" i="1" s="1"/>
  <c r="FW134" i="1" s="1"/>
  <c r="FV127" i="1"/>
  <c r="FV129" i="1" s="1"/>
  <c r="FV130" i="1" s="1"/>
  <c r="FV132" i="1" s="1"/>
  <c r="FV133" i="1" s="1"/>
  <c r="FU127" i="1"/>
  <c r="FU129" i="1" s="1"/>
  <c r="FU130" i="1" s="1"/>
  <c r="FU132" i="1" s="1"/>
  <c r="FT127" i="1"/>
  <c r="FS127" i="1"/>
  <c r="FS129" i="1" s="1"/>
  <c r="FS130" i="1" s="1"/>
  <c r="FR127" i="1"/>
  <c r="FR129" i="1" s="1"/>
  <c r="FR130" i="1" s="1"/>
  <c r="FQ127" i="1"/>
  <c r="FQ129" i="1" s="1"/>
  <c r="FP127" i="1"/>
  <c r="FP129" i="1" s="1"/>
  <c r="FP130" i="1" s="1"/>
  <c r="FP132" i="1" s="1"/>
  <c r="FO127" i="1"/>
  <c r="FN127" i="1"/>
  <c r="FM127" i="1"/>
  <c r="FM129" i="1" s="1"/>
  <c r="FM130" i="1" s="1"/>
  <c r="FM132" i="1" s="1"/>
  <c r="FL127" i="1"/>
  <c r="FL129" i="1" s="1"/>
  <c r="FL130" i="1" s="1"/>
  <c r="FL132" i="1" s="1"/>
  <c r="FL134" i="1" s="1"/>
  <c r="FK127" i="1"/>
  <c r="FK129" i="1" s="1"/>
  <c r="FK130" i="1" s="1"/>
  <c r="FK132" i="1" s="1"/>
  <c r="FK134" i="1" s="1"/>
  <c r="FJ127" i="1"/>
  <c r="FJ129" i="1" s="1"/>
  <c r="FJ130" i="1" s="1"/>
  <c r="FJ132" i="1" s="1"/>
  <c r="FJ133" i="1" s="1"/>
  <c r="FI127" i="1"/>
  <c r="FI129" i="1" s="1"/>
  <c r="FI130" i="1" s="1"/>
  <c r="FI132" i="1" s="1"/>
  <c r="FH127" i="1"/>
  <c r="FG127" i="1"/>
  <c r="FG129" i="1" s="1"/>
  <c r="FG130" i="1" s="1"/>
  <c r="FF127" i="1"/>
  <c r="FF129" i="1" s="1"/>
  <c r="FF130" i="1" s="1"/>
  <c r="FE127" i="1"/>
  <c r="FE129" i="1" s="1"/>
  <c r="FD127" i="1"/>
  <c r="FD129" i="1" s="1"/>
  <c r="FD130" i="1" s="1"/>
  <c r="FD132" i="1" s="1"/>
  <c r="FC127" i="1"/>
  <c r="FB127" i="1"/>
  <c r="FA127" i="1"/>
  <c r="FA129" i="1" s="1"/>
  <c r="FA130" i="1" s="1"/>
  <c r="FA132" i="1" s="1"/>
  <c r="EZ127" i="1"/>
  <c r="EZ129" i="1" s="1"/>
  <c r="EZ130" i="1" s="1"/>
  <c r="EZ132" i="1" s="1"/>
  <c r="EZ134" i="1" s="1"/>
  <c r="EY127" i="1"/>
  <c r="EY129" i="1" s="1"/>
  <c r="EY130" i="1" s="1"/>
  <c r="EY132" i="1" s="1"/>
  <c r="EY134" i="1" s="1"/>
  <c r="EX127" i="1"/>
  <c r="EX129" i="1" s="1"/>
  <c r="EX130" i="1" s="1"/>
  <c r="EX132" i="1" s="1"/>
  <c r="EX133" i="1" s="1"/>
  <c r="EW127" i="1"/>
  <c r="EW129" i="1" s="1"/>
  <c r="EW130" i="1" s="1"/>
  <c r="EW132" i="1" s="1"/>
  <c r="EW134" i="1" s="1"/>
  <c r="EV127" i="1"/>
  <c r="EU127" i="1"/>
  <c r="EU129" i="1" s="1"/>
  <c r="EU130" i="1" s="1"/>
  <c r="EU132" i="1" s="1"/>
  <c r="ET127" i="1"/>
  <c r="ET129" i="1" s="1"/>
  <c r="ET130" i="1" s="1"/>
  <c r="ES127" i="1"/>
  <c r="ES129" i="1" s="1"/>
  <c r="ER127" i="1"/>
  <c r="ER129" i="1" s="1"/>
  <c r="ER130" i="1" s="1"/>
  <c r="ER132" i="1" s="1"/>
  <c r="EQ127" i="1"/>
  <c r="EP127" i="1"/>
  <c r="EO127" i="1"/>
  <c r="EO129" i="1" s="1"/>
  <c r="EO130" i="1" s="1"/>
  <c r="EO132" i="1" s="1"/>
  <c r="EN127" i="1"/>
  <c r="EN129" i="1" s="1"/>
  <c r="EN130" i="1" s="1"/>
  <c r="EN132" i="1" s="1"/>
  <c r="EN134" i="1" s="1"/>
  <c r="EM127" i="1"/>
  <c r="EM129" i="1" s="1"/>
  <c r="EM130" i="1" s="1"/>
  <c r="EM132" i="1" s="1"/>
  <c r="EM134" i="1" s="1"/>
  <c r="EL127" i="1"/>
  <c r="EL129" i="1" s="1"/>
  <c r="EL130" i="1" s="1"/>
  <c r="EL132" i="1" s="1"/>
  <c r="EL133" i="1" s="1"/>
  <c r="EK127" i="1"/>
  <c r="EK129" i="1" s="1"/>
  <c r="EK130" i="1" s="1"/>
  <c r="EK132" i="1" s="1"/>
  <c r="EK134" i="1" s="1"/>
  <c r="EJ127" i="1"/>
  <c r="EI127" i="1"/>
  <c r="EI129" i="1" s="1"/>
  <c r="EI130" i="1" s="1"/>
  <c r="EH127" i="1"/>
  <c r="EH129" i="1" s="1"/>
  <c r="EH130" i="1" s="1"/>
  <c r="EG127" i="1"/>
  <c r="EG129" i="1" s="1"/>
  <c r="EG130" i="1" s="1"/>
  <c r="EG132" i="1" s="1"/>
  <c r="EG134" i="1" s="1"/>
  <c r="EF127" i="1"/>
  <c r="EF129" i="1" s="1"/>
  <c r="EF130" i="1" s="1"/>
  <c r="EF132" i="1" s="1"/>
  <c r="EE127" i="1"/>
  <c r="ED127" i="1"/>
  <c r="EC127" i="1"/>
  <c r="EC129" i="1" s="1"/>
  <c r="EC130" i="1" s="1"/>
  <c r="EC132" i="1" s="1"/>
  <c r="EB127" i="1"/>
  <c r="EB129" i="1" s="1"/>
  <c r="EB130" i="1" s="1"/>
  <c r="EB132" i="1" s="1"/>
  <c r="EB134" i="1" s="1"/>
  <c r="EA127" i="1"/>
  <c r="EA129" i="1" s="1"/>
  <c r="EA130" i="1" s="1"/>
  <c r="EA132" i="1" s="1"/>
  <c r="EA134" i="1" s="1"/>
  <c r="DZ127" i="1"/>
  <c r="DZ129" i="1" s="1"/>
  <c r="DZ130" i="1" s="1"/>
  <c r="DZ132" i="1" s="1"/>
  <c r="DZ133" i="1" s="1"/>
  <c r="DY127" i="1"/>
  <c r="DY129" i="1" s="1"/>
  <c r="DY130" i="1" s="1"/>
  <c r="DY132" i="1" s="1"/>
  <c r="DY134" i="1" s="1"/>
  <c r="DX127" i="1"/>
  <c r="DW127" i="1"/>
  <c r="DW129" i="1" s="1"/>
  <c r="DW130" i="1" s="1"/>
  <c r="DW132" i="1" s="1"/>
  <c r="DV127" i="1"/>
  <c r="DV129" i="1" s="1"/>
  <c r="DV130" i="1" s="1"/>
  <c r="DU127" i="1"/>
  <c r="DU129" i="1" s="1"/>
  <c r="DT127" i="1"/>
  <c r="DT129" i="1" s="1"/>
  <c r="DS127" i="1"/>
  <c r="DR127" i="1"/>
  <c r="DQ127" i="1"/>
  <c r="DQ129" i="1" s="1"/>
  <c r="DQ130" i="1" s="1"/>
  <c r="DQ132" i="1" s="1"/>
  <c r="DP127" i="1"/>
  <c r="DP129" i="1" s="1"/>
  <c r="DP130" i="1" s="1"/>
  <c r="DP132" i="1" s="1"/>
  <c r="DP134" i="1" s="1"/>
  <c r="DO127" i="1"/>
  <c r="DO129" i="1" s="1"/>
  <c r="DO130" i="1" s="1"/>
  <c r="DO132" i="1" s="1"/>
  <c r="DO134" i="1" s="1"/>
  <c r="DN127" i="1"/>
  <c r="DN129" i="1" s="1"/>
  <c r="DN130" i="1" s="1"/>
  <c r="DN132" i="1" s="1"/>
  <c r="DN133" i="1" s="1"/>
  <c r="DM127" i="1"/>
  <c r="DM129" i="1" s="1"/>
  <c r="DM130" i="1" s="1"/>
  <c r="DM132" i="1" s="1"/>
  <c r="DM134" i="1" s="1"/>
  <c r="DL127" i="1"/>
  <c r="DK127" i="1"/>
  <c r="DK129" i="1" s="1"/>
  <c r="DK130" i="1" s="1"/>
  <c r="DK132" i="1" s="1"/>
  <c r="DJ127" i="1"/>
  <c r="DJ129" i="1" s="1"/>
  <c r="DJ130" i="1" s="1"/>
  <c r="DI127" i="1"/>
  <c r="DI129" i="1" s="1"/>
  <c r="DI130" i="1" s="1"/>
  <c r="DI132" i="1" s="1"/>
  <c r="DI134" i="1" s="1"/>
  <c r="DH127" i="1"/>
  <c r="DH129" i="1" s="1"/>
  <c r="DG127" i="1"/>
  <c r="DF127" i="1"/>
  <c r="DE127" i="1"/>
  <c r="DE129" i="1" s="1"/>
  <c r="DE130" i="1" s="1"/>
  <c r="DE132" i="1" s="1"/>
  <c r="DD127" i="1"/>
  <c r="DD129" i="1" s="1"/>
  <c r="DD130" i="1" s="1"/>
  <c r="DD132" i="1" s="1"/>
  <c r="DD134" i="1" s="1"/>
  <c r="DC127" i="1"/>
  <c r="DC129" i="1" s="1"/>
  <c r="DC130" i="1" s="1"/>
  <c r="DC132" i="1" s="1"/>
  <c r="DC134" i="1" s="1"/>
  <c r="DB127" i="1"/>
  <c r="DB129" i="1" s="1"/>
  <c r="DB130" i="1" s="1"/>
  <c r="DB132" i="1" s="1"/>
  <c r="DB133" i="1" s="1"/>
  <c r="DA127" i="1"/>
  <c r="DA129" i="1" s="1"/>
  <c r="DA130" i="1" s="1"/>
  <c r="DA132" i="1" s="1"/>
  <c r="DA134" i="1" s="1"/>
  <c r="CZ127" i="1"/>
  <c r="CY127" i="1"/>
  <c r="CY129" i="1" s="1"/>
  <c r="CY130" i="1" s="1"/>
  <c r="CX127" i="1"/>
  <c r="CX129" i="1" s="1"/>
  <c r="CX130" i="1" s="1"/>
  <c r="CW127" i="1"/>
  <c r="CW129" i="1" s="1"/>
  <c r="CV127" i="1"/>
  <c r="CV129" i="1" s="1"/>
  <c r="CV130" i="1" s="1"/>
  <c r="CV132" i="1" s="1"/>
  <c r="CU127" i="1"/>
  <c r="CT127" i="1"/>
  <c r="CS127" i="1"/>
  <c r="CS129" i="1" s="1"/>
  <c r="CS130" i="1" s="1"/>
  <c r="CS132" i="1" s="1"/>
  <c r="CR127" i="1"/>
  <c r="CR129" i="1" s="1"/>
  <c r="CR130" i="1" s="1"/>
  <c r="CR132" i="1" s="1"/>
  <c r="CR134" i="1" s="1"/>
  <c r="CQ127" i="1"/>
  <c r="CQ129" i="1" s="1"/>
  <c r="CQ130" i="1" s="1"/>
  <c r="CQ132" i="1" s="1"/>
  <c r="CQ134" i="1" s="1"/>
  <c r="CP127" i="1"/>
  <c r="CP129" i="1" s="1"/>
  <c r="CP130" i="1" s="1"/>
  <c r="CP132" i="1" s="1"/>
  <c r="CP133" i="1" s="1"/>
  <c r="CO127" i="1"/>
  <c r="CO129" i="1" s="1"/>
  <c r="CO130" i="1" s="1"/>
  <c r="CO132" i="1" s="1"/>
  <c r="CN127" i="1"/>
  <c r="CM127" i="1"/>
  <c r="CM129" i="1" s="1"/>
  <c r="CM130" i="1" s="1"/>
  <c r="CL127" i="1"/>
  <c r="CL129" i="1" s="1"/>
  <c r="CL130" i="1" s="1"/>
  <c r="CK127" i="1"/>
  <c r="CK129" i="1" s="1"/>
  <c r="CJ127" i="1"/>
  <c r="CJ129" i="1" s="1"/>
  <c r="CJ130" i="1" s="1"/>
  <c r="CJ132" i="1" s="1"/>
  <c r="CI127" i="1"/>
  <c r="CH127" i="1"/>
  <c r="CG127" i="1"/>
  <c r="CG129" i="1" s="1"/>
  <c r="CG130" i="1" s="1"/>
  <c r="CG132" i="1" s="1"/>
  <c r="CF127" i="1"/>
  <c r="CF129" i="1" s="1"/>
  <c r="CF130" i="1" s="1"/>
  <c r="CF132" i="1" s="1"/>
  <c r="CF134" i="1" s="1"/>
  <c r="CE127" i="1"/>
  <c r="CE129" i="1" s="1"/>
  <c r="CE130" i="1" s="1"/>
  <c r="CE132" i="1" s="1"/>
  <c r="CE134" i="1" s="1"/>
  <c r="CD127" i="1"/>
  <c r="CD129" i="1" s="1"/>
  <c r="CD130" i="1" s="1"/>
  <c r="CD132" i="1" s="1"/>
  <c r="CD133" i="1" s="1"/>
  <c r="CC127" i="1"/>
  <c r="CC129" i="1" s="1"/>
  <c r="CC130" i="1" s="1"/>
  <c r="CC132" i="1" s="1"/>
  <c r="CC134" i="1" s="1"/>
  <c r="CB127" i="1"/>
  <c r="CA127" i="1"/>
  <c r="CA129" i="1" s="1"/>
  <c r="CA130" i="1" s="1"/>
  <c r="CA132" i="1" s="1"/>
  <c r="BZ127" i="1"/>
  <c r="BZ129" i="1" s="1"/>
  <c r="BZ130" i="1" s="1"/>
  <c r="BY127" i="1"/>
  <c r="BY129" i="1" s="1"/>
  <c r="BX127" i="1"/>
  <c r="BX129" i="1" s="1"/>
  <c r="BX130" i="1" s="1"/>
  <c r="BX132" i="1" s="1"/>
  <c r="BW127" i="1"/>
  <c r="BV127" i="1"/>
  <c r="BU127" i="1"/>
  <c r="BU129" i="1" s="1"/>
  <c r="BU130" i="1" s="1"/>
  <c r="BU132" i="1" s="1"/>
  <c r="BT127" i="1"/>
  <c r="BT129" i="1" s="1"/>
  <c r="BT130" i="1" s="1"/>
  <c r="BT132" i="1" s="1"/>
  <c r="BT134" i="1" s="1"/>
  <c r="BS127" i="1"/>
  <c r="BS129" i="1" s="1"/>
  <c r="BS130" i="1" s="1"/>
  <c r="BS132" i="1" s="1"/>
  <c r="BS134" i="1" s="1"/>
  <c r="BR127" i="1"/>
  <c r="BR129" i="1" s="1"/>
  <c r="BR130" i="1" s="1"/>
  <c r="BR132" i="1" s="1"/>
  <c r="BR133" i="1" s="1"/>
  <c r="BQ127" i="1"/>
  <c r="BQ129" i="1" s="1"/>
  <c r="BQ130" i="1" s="1"/>
  <c r="BQ132" i="1" s="1"/>
  <c r="BQ134" i="1" s="1"/>
  <c r="BP127" i="1"/>
  <c r="BO127" i="1"/>
  <c r="BO129" i="1" s="1"/>
  <c r="BO130" i="1" s="1"/>
  <c r="BN127" i="1"/>
  <c r="BN129" i="1" s="1"/>
  <c r="BN130" i="1" s="1"/>
  <c r="BM127" i="1"/>
  <c r="BM129" i="1" s="1"/>
  <c r="BM130" i="1" s="1"/>
  <c r="BM132" i="1" s="1"/>
  <c r="BM134" i="1" s="1"/>
  <c r="BL127" i="1"/>
  <c r="BL129" i="1" s="1"/>
  <c r="BL130" i="1" s="1"/>
  <c r="BL132" i="1" s="1"/>
  <c r="BK127" i="1"/>
  <c r="BJ127" i="1"/>
  <c r="BI127" i="1"/>
  <c r="BI129" i="1" s="1"/>
  <c r="BI130" i="1" s="1"/>
  <c r="BI132" i="1" s="1"/>
  <c r="BH127" i="1"/>
  <c r="BH129" i="1" s="1"/>
  <c r="BH130" i="1" s="1"/>
  <c r="BH132" i="1" s="1"/>
  <c r="BH134" i="1" s="1"/>
  <c r="BG127" i="1"/>
  <c r="BG129" i="1" s="1"/>
  <c r="BG130" i="1" s="1"/>
  <c r="BG132" i="1" s="1"/>
  <c r="BG134" i="1" s="1"/>
  <c r="BF127" i="1"/>
  <c r="BF129" i="1" s="1"/>
  <c r="BF130" i="1" s="1"/>
  <c r="BF132" i="1" s="1"/>
  <c r="BF133" i="1" s="1"/>
  <c r="BE127" i="1"/>
  <c r="BE129" i="1" s="1"/>
  <c r="BE130" i="1" s="1"/>
  <c r="BE132" i="1" s="1"/>
  <c r="BE134" i="1" s="1"/>
  <c r="BD127" i="1"/>
  <c r="BC127" i="1"/>
  <c r="BC129" i="1" s="1"/>
  <c r="BC130" i="1" s="1"/>
  <c r="BC132" i="1" s="1"/>
  <c r="BB127" i="1"/>
  <c r="BB129" i="1" s="1"/>
  <c r="BB130" i="1" s="1"/>
  <c r="BA127" i="1"/>
  <c r="BA129" i="1" s="1"/>
  <c r="AZ127" i="1"/>
  <c r="AZ129" i="1" s="1"/>
  <c r="AY127" i="1"/>
  <c r="AX127" i="1"/>
  <c r="AW127" i="1"/>
  <c r="AW129" i="1" s="1"/>
  <c r="AW130" i="1" s="1"/>
  <c r="AW132" i="1" s="1"/>
  <c r="AV127" i="1"/>
  <c r="AV129" i="1" s="1"/>
  <c r="AV130" i="1" s="1"/>
  <c r="AV132" i="1" s="1"/>
  <c r="AV134" i="1" s="1"/>
  <c r="AU127" i="1"/>
  <c r="AU129" i="1" s="1"/>
  <c r="AU130" i="1" s="1"/>
  <c r="AU132" i="1" s="1"/>
  <c r="AU134" i="1" s="1"/>
  <c r="AT127" i="1"/>
  <c r="AT129" i="1" s="1"/>
  <c r="AT130" i="1" s="1"/>
  <c r="AT132" i="1" s="1"/>
  <c r="AT133" i="1" s="1"/>
  <c r="AS127" i="1"/>
  <c r="AS129" i="1" s="1"/>
  <c r="AS130" i="1" s="1"/>
  <c r="AS132" i="1" s="1"/>
  <c r="AS134" i="1" s="1"/>
  <c r="AR127" i="1"/>
  <c r="AQ127" i="1"/>
  <c r="AQ129" i="1" s="1"/>
  <c r="AQ130" i="1" s="1"/>
  <c r="AQ132" i="1" s="1"/>
  <c r="AP127" i="1"/>
  <c r="AP129" i="1" s="1"/>
  <c r="AP130" i="1" s="1"/>
  <c r="AO127" i="1"/>
  <c r="AO129" i="1" s="1"/>
  <c r="AO130" i="1" s="1"/>
  <c r="AO132" i="1" s="1"/>
  <c r="AO134" i="1" s="1"/>
  <c r="AN127" i="1"/>
  <c r="AN129" i="1" s="1"/>
  <c r="AM127" i="1"/>
  <c r="AL127" i="1"/>
  <c r="AK127" i="1"/>
  <c r="AK129" i="1" s="1"/>
  <c r="AK130" i="1" s="1"/>
  <c r="AK132" i="1" s="1"/>
  <c r="AJ127" i="1"/>
  <c r="AJ129" i="1" s="1"/>
  <c r="AJ130" i="1" s="1"/>
  <c r="AJ132" i="1" s="1"/>
  <c r="AJ134" i="1" s="1"/>
  <c r="AI127" i="1"/>
  <c r="AI129" i="1" s="1"/>
  <c r="AI130" i="1" s="1"/>
  <c r="AI132" i="1" s="1"/>
  <c r="AI134" i="1" s="1"/>
  <c r="AH127" i="1"/>
  <c r="AH129" i="1" s="1"/>
  <c r="AH130" i="1" s="1"/>
  <c r="AH132" i="1" s="1"/>
  <c r="AH133" i="1" s="1"/>
  <c r="AG127" i="1"/>
  <c r="AG129" i="1" s="1"/>
  <c r="AG130" i="1" s="1"/>
  <c r="AG132" i="1" s="1"/>
  <c r="AG134" i="1" s="1"/>
  <c r="AF127" i="1"/>
  <c r="AE127" i="1"/>
  <c r="AE129" i="1" s="1"/>
  <c r="AE130" i="1" s="1"/>
  <c r="AD127" i="1"/>
  <c r="AD129" i="1" s="1"/>
  <c r="AD130" i="1" s="1"/>
  <c r="AC127" i="1"/>
  <c r="AC129" i="1" s="1"/>
  <c r="AB127" i="1"/>
  <c r="AB129" i="1" s="1"/>
  <c r="AB130" i="1" s="1"/>
  <c r="AB132" i="1" s="1"/>
  <c r="AA127" i="1"/>
  <c r="Z127" i="1"/>
  <c r="Y127" i="1"/>
  <c r="Y129" i="1" s="1"/>
  <c r="Y130" i="1" s="1"/>
  <c r="Y132" i="1" s="1"/>
  <c r="X127" i="1"/>
  <c r="X129" i="1" s="1"/>
  <c r="X130" i="1" s="1"/>
  <c r="X132" i="1" s="1"/>
  <c r="X134" i="1" s="1"/>
  <c r="W127" i="1"/>
  <c r="W129" i="1" s="1"/>
  <c r="W130" i="1" s="1"/>
  <c r="W132" i="1" s="1"/>
  <c r="W134" i="1" s="1"/>
  <c r="V127" i="1"/>
  <c r="V129" i="1" s="1"/>
  <c r="V130" i="1" s="1"/>
  <c r="V132" i="1" s="1"/>
  <c r="V133" i="1" s="1"/>
  <c r="U127" i="1"/>
  <c r="U129" i="1" s="1"/>
  <c r="U130" i="1" s="1"/>
  <c r="U132" i="1" s="1"/>
  <c r="T127" i="1"/>
  <c r="S127" i="1"/>
  <c r="S129" i="1" s="1"/>
  <c r="S130" i="1" s="1"/>
  <c r="R127" i="1"/>
  <c r="R129" i="1" s="1"/>
  <c r="R130" i="1" s="1"/>
  <c r="Q127" i="1"/>
  <c r="Q129" i="1" s="1"/>
  <c r="P127" i="1"/>
  <c r="P129" i="1" s="1"/>
  <c r="P130" i="1" s="1"/>
  <c r="P132" i="1" s="1"/>
  <c r="O127" i="1"/>
  <c r="N127" i="1"/>
  <c r="M127" i="1"/>
  <c r="M129" i="1" s="1"/>
  <c r="M130" i="1" s="1"/>
  <c r="M132" i="1" s="1"/>
  <c r="L127" i="1"/>
  <c r="L129" i="1" s="1"/>
  <c r="L130" i="1" s="1"/>
  <c r="L132" i="1" s="1"/>
  <c r="L134" i="1" s="1"/>
  <c r="K127" i="1"/>
  <c r="K129" i="1" s="1"/>
  <c r="K130" i="1" s="1"/>
  <c r="K132" i="1" s="1"/>
  <c r="K134" i="1" s="1"/>
  <c r="J127" i="1"/>
  <c r="J129" i="1" s="1"/>
  <c r="J130" i="1" s="1"/>
  <c r="J132" i="1" s="1"/>
  <c r="J133" i="1" s="1"/>
  <c r="I127" i="1"/>
  <c r="I129" i="1" s="1"/>
  <c r="I130" i="1" s="1"/>
  <c r="I132" i="1" s="1"/>
  <c r="I134" i="1" s="1"/>
  <c r="H127" i="1"/>
  <c r="G127" i="1"/>
  <c r="G129" i="1" s="1"/>
  <c r="G130" i="1" s="1"/>
  <c r="G132" i="1" s="1"/>
  <c r="F127" i="1"/>
  <c r="F129" i="1" s="1"/>
  <c r="F130" i="1" s="1"/>
  <c r="E127" i="1"/>
  <c r="E129" i="1" s="1"/>
  <c r="D127" i="1"/>
  <c r="D129" i="1" s="1"/>
  <c r="D130" i="1" s="1"/>
  <c r="D132" i="1" s="1"/>
  <c r="C127" i="1"/>
  <c r="FX115" i="1"/>
  <c r="FW115" i="1"/>
  <c r="FV115" i="1"/>
  <c r="FU115" i="1"/>
  <c r="FT115" i="1"/>
  <c r="FS115" i="1"/>
  <c r="FR115" i="1"/>
  <c r="FQ115" i="1"/>
  <c r="FP115" i="1"/>
  <c r="FO115" i="1"/>
  <c r="FN115" i="1"/>
  <c r="FM115" i="1"/>
  <c r="FL115" i="1"/>
  <c r="FK115" i="1"/>
  <c r="FJ115" i="1"/>
  <c r="FI115" i="1"/>
  <c r="FH115" i="1"/>
  <c r="FG115" i="1"/>
  <c r="FF115" i="1"/>
  <c r="FE115" i="1"/>
  <c r="FD115" i="1"/>
  <c r="FC115" i="1"/>
  <c r="FB115" i="1"/>
  <c r="FA115" i="1"/>
  <c r="EZ115" i="1"/>
  <c r="EY115" i="1"/>
  <c r="EX115" i="1"/>
  <c r="EW115" i="1"/>
  <c r="EV115" i="1"/>
  <c r="EU115" i="1"/>
  <c r="ET115" i="1"/>
  <c r="ES115" i="1"/>
  <c r="ER115" i="1"/>
  <c r="EQ115" i="1"/>
  <c r="EP115" i="1"/>
  <c r="EO115" i="1"/>
  <c r="EN115" i="1"/>
  <c r="EM115" i="1"/>
  <c r="EL115" i="1"/>
  <c r="EK115" i="1"/>
  <c r="EJ115" i="1"/>
  <c r="EI115" i="1"/>
  <c r="EH115" i="1"/>
  <c r="EG115" i="1"/>
  <c r="EF115" i="1"/>
  <c r="EE115" i="1"/>
  <c r="ED115" i="1"/>
  <c r="EC115" i="1"/>
  <c r="EB115" i="1"/>
  <c r="EA115" i="1"/>
  <c r="DZ115" i="1"/>
  <c r="DY115" i="1"/>
  <c r="DX115" i="1"/>
  <c r="DW115" i="1"/>
  <c r="DV115" i="1"/>
  <c r="DU115" i="1"/>
  <c r="DT115" i="1"/>
  <c r="DS115" i="1"/>
  <c r="DR115" i="1"/>
  <c r="DQ115" i="1"/>
  <c r="DP115" i="1"/>
  <c r="DO115" i="1"/>
  <c r="DN115" i="1"/>
  <c r="DM115" i="1"/>
  <c r="DL115" i="1"/>
  <c r="DK115" i="1"/>
  <c r="DJ115" i="1"/>
  <c r="DI115" i="1"/>
  <c r="DH115" i="1"/>
  <c r="DG115" i="1"/>
  <c r="DF115" i="1"/>
  <c r="DE115" i="1"/>
  <c r="DD115" i="1"/>
  <c r="DC115" i="1"/>
  <c r="DB115" i="1"/>
  <c r="DA115" i="1"/>
  <c r="CZ115" i="1"/>
  <c r="CY115" i="1"/>
  <c r="CX115" i="1"/>
  <c r="CW115" i="1"/>
  <c r="CV115" i="1"/>
  <c r="CU115" i="1"/>
  <c r="CT115" i="1"/>
  <c r="CS115" i="1"/>
  <c r="CR115" i="1"/>
  <c r="CQ115" i="1"/>
  <c r="CP115" i="1"/>
  <c r="CO115" i="1"/>
  <c r="CN115" i="1"/>
  <c r="CM115" i="1"/>
  <c r="CL115" i="1"/>
  <c r="CK115" i="1"/>
  <c r="CJ115" i="1"/>
  <c r="CI115" i="1"/>
  <c r="CH115" i="1"/>
  <c r="CG115" i="1"/>
  <c r="CF115" i="1"/>
  <c r="CE115" i="1"/>
  <c r="CD115" i="1"/>
  <c r="CC115" i="1"/>
  <c r="CB115" i="1"/>
  <c r="CA115" i="1"/>
  <c r="BZ115" i="1"/>
  <c r="BY115" i="1"/>
  <c r="BX115" i="1"/>
  <c r="BW115" i="1"/>
  <c r="BV115" i="1"/>
  <c r="BU115" i="1"/>
  <c r="BT115" i="1"/>
  <c r="BS115" i="1"/>
  <c r="BR115" i="1"/>
  <c r="BQ115" i="1"/>
  <c r="BP115" i="1"/>
  <c r="BO115" i="1"/>
  <c r="BN115" i="1"/>
  <c r="BM115" i="1"/>
  <c r="BL115" i="1"/>
  <c r="BK115" i="1"/>
  <c r="BJ115" i="1"/>
  <c r="BI115" i="1"/>
  <c r="BH115" i="1"/>
  <c r="BG115" i="1"/>
  <c r="BF115" i="1"/>
  <c r="BE115" i="1"/>
  <c r="BD115" i="1"/>
  <c r="BC115" i="1"/>
  <c r="BB115" i="1"/>
  <c r="BA115" i="1"/>
  <c r="AZ115" i="1"/>
  <c r="AY115" i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FZ115" i="1" s="1"/>
  <c r="FR100" i="1"/>
  <c r="FQ100" i="1"/>
  <c r="FN100" i="1"/>
  <c r="FF100" i="1"/>
  <c r="FE100" i="1"/>
  <c r="FB100" i="1"/>
  <c r="ET100" i="1"/>
  <c r="ES100" i="1"/>
  <c r="EP100" i="1"/>
  <c r="EH100" i="1"/>
  <c r="EG100" i="1"/>
  <c r="ED100" i="1"/>
  <c r="DV100" i="1"/>
  <c r="DU100" i="1"/>
  <c r="DR100" i="1"/>
  <c r="DJ100" i="1"/>
  <c r="DI100" i="1"/>
  <c r="DF100" i="1"/>
  <c r="CX100" i="1"/>
  <c r="CW100" i="1"/>
  <c r="CT100" i="1"/>
  <c r="CL100" i="1"/>
  <c r="CK100" i="1"/>
  <c r="BZ100" i="1"/>
  <c r="BY100" i="1"/>
  <c r="BN100" i="1"/>
  <c r="BM100" i="1"/>
  <c r="BB100" i="1"/>
  <c r="BA100" i="1"/>
  <c r="AP100" i="1"/>
  <c r="AO100" i="1"/>
  <c r="AD100" i="1"/>
  <c r="AC100" i="1"/>
  <c r="R100" i="1"/>
  <c r="Q100" i="1"/>
  <c r="F100" i="1"/>
  <c r="E100" i="1"/>
  <c r="FP98" i="1"/>
  <c r="CV98" i="1"/>
  <c r="AB98" i="1"/>
  <c r="FX97" i="1"/>
  <c r="FW97" i="1"/>
  <c r="FV97" i="1"/>
  <c r="FU97" i="1"/>
  <c r="FT97" i="1"/>
  <c r="FS97" i="1"/>
  <c r="FR97" i="1"/>
  <c r="FQ97" i="1"/>
  <c r="FP97" i="1"/>
  <c r="FO97" i="1"/>
  <c r="FO100" i="1" s="1"/>
  <c r="FN97" i="1"/>
  <c r="FM97" i="1"/>
  <c r="FL97" i="1"/>
  <c r="FK97" i="1"/>
  <c r="FJ97" i="1"/>
  <c r="FI97" i="1"/>
  <c r="FH97" i="1"/>
  <c r="FG97" i="1"/>
  <c r="FF97" i="1"/>
  <c r="FE97" i="1"/>
  <c r="FD97" i="1"/>
  <c r="FC97" i="1"/>
  <c r="FC100" i="1" s="1"/>
  <c r="FB97" i="1"/>
  <c r="FA97" i="1"/>
  <c r="EZ97" i="1"/>
  <c r="EY97" i="1"/>
  <c r="EX97" i="1"/>
  <c r="EW97" i="1"/>
  <c r="EV97" i="1"/>
  <c r="EU97" i="1"/>
  <c r="ET97" i="1"/>
  <c r="ES97" i="1"/>
  <c r="ER97" i="1"/>
  <c r="EQ97" i="1"/>
  <c r="EQ100" i="1" s="1"/>
  <c r="EP97" i="1"/>
  <c r="EO97" i="1"/>
  <c r="EN97" i="1"/>
  <c r="EM97" i="1"/>
  <c r="EL97" i="1"/>
  <c r="EK97" i="1"/>
  <c r="EJ97" i="1"/>
  <c r="EI97" i="1"/>
  <c r="EH97" i="1"/>
  <c r="EG97" i="1"/>
  <c r="EF97" i="1"/>
  <c r="EE97" i="1"/>
  <c r="EE100" i="1" s="1"/>
  <c r="ED97" i="1"/>
  <c r="EC97" i="1"/>
  <c r="EB97" i="1"/>
  <c r="EA97" i="1"/>
  <c r="DZ97" i="1"/>
  <c r="DY97" i="1"/>
  <c r="DX97" i="1"/>
  <c r="DW97" i="1"/>
  <c r="DV97" i="1"/>
  <c r="DU97" i="1"/>
  <c r="DT97" i="1"/>
  <c r="DS97" i="1"/>
  <c r="DS100" i="1" s="1"/>
  <c r="DR97" i="1"/>
  <c r="DQ97" i="1"/>
  <c r="DP97" i="1"/>
  <c r="DO97" i="1"/>
  <c r="DN97" i="1"/>
  <c r="DM97" i="1"/>
  <c r="DL97" i="1"/>
  <c r="DK97" i="1"/>
  <c r="DJ97" i="1"/>
  <c r="DI97" i="1"/>
  <c r="DH97" i="1"/>
  <c r="DG97" i="1"/>
  <c r="DG100" i="1" s="1"/>
  <c r="DF97" i="1"/>
  <c r="DE97" i="1"/>
  <c r="DD97" i="1"/>
  <c r="DC97" i="1"/>
  <c r="DB97" i="1"/>
  <c r="DA97" i="1"/>
  <c r="CZ97" i="1"/>
  <c r="CY97" i="1"/>
  <c r="CX97" i="1"/>
  <c r="CW97" i="1"/>
  <c r="CV97" i="1"/>
  <c r="CU97" i="1"/>
  <c r="CU100" i="1" s="1"/>
  <c r="CT97" i="1"/>
  <c r="CS97" i="1"/>
  <c r="CR97" i="1"/>
  <c r="CQ97" i="1"/>
  <c r="CP97" i="1"/>
  <c r="CO97" i="1"/>
  <c r="CM97" i="1"/>
  <c r="CL97" i="1"/>
  <c r="CK97" i="1"/>
  <c r="CJ97" i="1"/>
  <c r="CI97" i="1"/>
  <c r="CI100" i="1" s="1"/>
  <c r="CH97" i="1"/>
  <c r="CH100" i="1" s="1"/>
  <c r="CG97" i="1"/>
  <c r="CF97" i="1"/>
  <c r="CE97" i="1"/>
  <c r="CD97" i="1"/>
  <c r="CC97" i="1"/>
  <c r="CB97" i="1"/>
  <c r="CA97" i="1"/>
  <c r="BZ97" i="1"/>
  <c r="BY97" i="1"/>
  <c r="BX97" i="1"/>
  <c r="BW97" i="1"/>
  <c r="BW100" i="1" s="1"/>
  <c r="BV97" i="1"/>
  <c r="BV100" i="1" s="1"/>
  <c r="BU97" i="1"/>
  <c r="BT97" i="1"/>
  <c r="BS97" i="1"/>
  <c r="BR97" i="1"/>
  <c r="BQ97" i="1"/>
  <c r="BP97" i="1"/>
  <c r="BO97" i="1"/>
  <c r="BN97" i="1"/>
  <c r="BM97" i="1"/>
  <c r="BL97" i="1"/>
  <c r="BK97" i="1"/>
  <c r="BK100" i="1" s="1"/>
  <c r="BJ97" i="1"/>
  <c r="BJ100" i="1" s="1"/>
  <c r="BI97" i="1"/>
  <c r="BH97" i="1"/>
  <c r="BG97" i="1"/>
  <c r="BF97" i="1"/>
  <c r="BE97" i="1"/>
  <c r="BD97" i="1"/>
  <c r="BC97" i="1"/>
  <c r="BB97" i="1"/>
  <c r="BA97" i="1"/>
  <c r="AZ97" i="1"/>
  <c r="AY97" i="1"/>
  <c r="AY100" i="1" s="1"/>
  <c r="AX97" i="1"/>
  <c r="AX100" i="1" s="1"/>
  <c r="AW97" i="1"/>
  <c r="AV97" i="1"/>
  <c r="AU97" i="1"/>
  <c r="AT97" i="1"/>
  <c r="AS97" i="1"/>
  <c r="AR97" i="1"/>
  <c r="AQ97" i="1"/>
  <c r="AP97" i="1"/>
  <c r="AO97" i="1"/>
  <c r="AN97" i="1"/>
  <c r="AM97" i="1"/>
  <c r="AM100" i="1" s="1"/>
  <c r="AL97" i="1"/>
  <c r="AL100" i="1" s="1"/>
  <c r="AK97" i="1"/>
  <c r="AJ97" i="1"/>
  <c r="AI97" i="1"/>
  <c r="AH97" i="1"/>
  <c r="AG97" i="1"/>
  <c r="AF97" i="1"/>
  <c r="AE97" i="1"/>
  <c r="AD97" i="1"/>
  <c r="AC97" i="1"/>
  <c r="AB97" i="1"/>
  <c r="AA97" i="1"/>
  <c r="AA100" i="1" s="1"/>
  <c r="Z97" i="1"/>
  <c r="Z100" i="1" s="1"/>
  <c r="Y97" i="1"/>
  <c r="X97" i="1"/>
  <c r="W97" i="1"/>
  <c r="V97" i="1"/>
  <c r="U97" i="1"/>
  <c r="T97" i="1"/>
  <c r="S97" i="1"/>
  <c r="R97" i="1"/>
  <c r="Q97" i="1"/>
  <c r="P97" i="1"/>
  <c r="O97" i="1"/>
  <c r="O100" i="1" s="1"/>
  <c r="N97" i="1"/>
  <c r="N100" i="1" s="1"/>
  <c r="M97" i="1"/>
  <c r="L97" i="1"/>
  <c r="K97" i="1"/>
  <c r="J97" i="1"/>
  <c r="I97" i="1"/>
  <c r="H97" i="1"/>
  <c r="G97" i="1"/>
  <c r="F97" i="1"/>
  <c r="E97" i="1"/>
  <c r="D97" i="1"/>
  <c r="C97" i="1"/>
  <c r="FX96" i="1"/>
  <c r="FW96" i="1"/>
  <c r="FV96" i="1"/>
  <c r="FU96" i="1"/>
  <c r="FT96" i="1"/>
  <c r="FS96" i="1"/>
  <c r="FR96" i="1"/>
  <c r="FQ96" i="1"/>
  <c r="FQ203" i="1" s="1"/>
  <c r="FP96" i="1"/>
  <c r="FO96" i="1"/>
  <c r="FN96" i="1"/>
  <c r="FN203" i="1" s="1"/>
  <c r="FM96" i="1"/>
  <c r="FL96" i="1"/>
  <c r="FK96" i="1"/>
  <c r="FJ96" i="1"/>
  <c r="FI96" i="1"/>
  <c r="FH96" i="1"/>
  <c r="FG96" i="1"/>
  <c r="FF96" i="1"/>
  <c r="FE96" i="1"/>
  <c r="FE203" i="1" s="1"/>
  <c r="FD96" i="1"/>
  <c r="FC96" i="1"/>
  <c r="FB96" i="1"/>
  <c r="FB203" i="1" s="1"/>
  <c r="FA96" i="1"/>
  <c r="EZ96" i="1"/>
  <c r="EY96" i="1"/>
  <c r="EX96" i="1"/>
  <c r="EW96" i="1"/>
  <c r="EV96" i="1"/>
  <c r="EU96" i="1"/>
  <c r="ET96" i="1"/>
  <c r="ES96" i="1"/>
  <c r="ES203" i="1" s="1"/>
  <c r="ER96" i="1"/>
  <c r="EQ96" i="1"/>
  <c r="EP96" i="1"/>
  <c r="EP203" i="1" s="1"/>
  <c r="EO96" i="1"/>
  <c r="EN96" i="1"/>
  <c r="EM96" i="1"/>
  <c r="EL96" i="1"/>
  <c r="EL203" i="1" s="1"/>
  <c r="EK96" i="1"/>
  <c r="EJ96" i="1"/>
  <c r="EI96" i="1"/>
  <c r="EH96" i="1"/>
  <c r="EG96" i="1"/>
  <c r="EG203" i="1" s="1"/>
  <c r="EF96" i="1"/>
  <c r="EE96" i="1"/>
  <c r="ED96" i="1"/>
  <c r="ED203" i="1" s="1"/>
  <c r="EC96" i="1"/>
  <c r="EB96" i="1"/>
  <c r="EA96" i="1"/>
  <c r="DZ96" i="1"/>
  <c r="DZ203" i="1" s="1"/>
  <c r="DY96" i="1"/>
  <c r="DX96" i="1"/>
  <c r="DW96" i="1"/>
  <c r="DV96" i="1"/>
  <c r="DU96" i="1"/>
  <c r="DU203" i="1" s="1"/>
  <c r="DT96" i="1"/>
  <c r="DS96" i="1"/>
  <c r="DR96" i="1"/>
  <c r="DR203" i="1" s="1"/>
  <c r="DQ96" i="1"/>
  <c r="DP96" i="1"/>
  <c r="DO96" i="1"/>
  <c r="DN96" i="1"/>
  <c r="DN203" i="1" s="1"/>
  <c r="DM96" i="1"/>
  <c r="DL96" i="1"/>
  <c r="DK96" i="1"/>
  <c r="DJ96" i="1"/>
  <c r="DI96" i="1"/>
  <c r="DI203" i="1" s="1"/>
  <c r="DH96" i="1"/>
  <c r="DG96" i="1"/>
  <c r="DF96" i="1"/>
  <c r="DF203" i="1" s="1"/>
  <c r="DE96" i="1"/>
  <c r="DD96" i="1"/>
  <c r="DC96" i="1"/>
  <c r="DB96" i="1"/>
  <c r="DB203" i="1" s="1"/>
  <c r="DA96" i="1"/>
  <c r="CZ96" i="1"/>
  <c r="CY96" i="1"/>
  <c r="CX96" i="1"/>
  <c r="CW96" i="1"/>
  <c r="CW203" i="1" s="1"/>
  <c r="CV96" i="1"/>
  <c r="CU96" i="1"/>
  <c r="CT96" i="1"/>
  <c r="CT203" i="1" s="1"/>
  <c r="CS96" i="1"/>
  <c r="CR96" i="1"/>
  <c r="CQ96" i="1"/>
  <c r="CP96" i="1"/>
  <c r="CP203" i="1" s="1"/>
  <c r="CO96" i="1"/>
  <c r="CN96" i="1"/>
  <c r="CM96" i="1"/>
  <c r="CL96" i="1"/>
  <c r="CK96" i="1"/>
  <c r="CJ96" i="1"/>
  <c r="CJ203" i="1" s="1"/>
  <c r="CI96" i="1"/>
  <c r="CH96" i="1"/>
  <c r="CH203" i="1" s="1"/>
  <c r="CG96" i="1"/>
  <c r="CF96" i="1"/>
  <c r="CE96" i="1"/>
  <c r="CD96" i="1"/>
  <c r="CD203" i="1" s="1"/>
  <c r="CC96" i="1"/>
  <c r="CB96" i="1"/>
  <c r="CA96" i="1"/>
  <c r="BZ96" i="1"/>
  <c r="BY96" i="1"/>
  <c r="BX96" i="1"/>
  <c r="BX203" i="1" s="1"/>
  <c r="BW96" i="1"/>
  <c r="BV96" i="1"/>
  <c r="BV203" i="1" s="1"/>
  <c r="BU96" i="1"/>
  <c r="BT96" i="1"/>
  <c r="BS96" i="1"/>
  <c r="BR96" i="1"/>
  <c r="BR203" i="1" s="1"/>
  <c r="BQ96" i="1"/>
  <c r="BP96" i="1"/>
  <c r="BO96" i="1"/>
  <c r="BN96" i="1"/>
  <c r="BM96" i="1"/>
  <c r="BL96" i="1"/>
  <c r="BL203" i="1" s="1"/>
  <c r="BK96" i="1"/>
  <c r="BJ96" i="1"/>
  <c r="BJ203" i="1" s="1"/>
  <c r="BI96" i="1"/>
  <c r="BH96" i="1"/>
  <c r="BG96" i="1"/>
  <c r="BF96" i="1"/>
  <c r="BF203" i="1" s="1"/>
  <c r="BE96" i="1"/>
  <c r="BD96" i="1"/>
  <c r="BC96" i="1"/>
  <c r="BB96" i="1"/>
  <c r="BA96" i="1"/>
  <c r="AZ96" i="1"/>
  <c r="AZ203" i="1" s="1"/>
  <c r="AY96" i="1"/>
  <c r="AX96" i="1"/>
  <c r="AX203" i="1" s="1"/>
  <c r="AW96" i="1"/>
  <c r="AV96" i="1"/>
  <c r="AU96" i="1"/>
  <c r="AT96" i="1"/>
  <c r="AT203" i="1" s="1"/>
  <c r="AS96" i="1"/>
  <c r="AR96" i="1"/>
  <c r="AQ96" i="1"/>
  <c r="AP96" i="1"/>
  <c r="AO96" i="1"/>
  <c r="AN96" i="1"/>
  <c r="AN203" i="1" s="1"/>
  <c r="AM96" i="1"/>
  <c r="AL96" i="1"/>
  <c r="AL203" i="1" s="1"/>
  <c r="AK96" i="1"/>
  <c r="AJ96" i="1"/>
  <c r="AI96" i="1"/>
  <c r="AH96" i="1"/>
  <c r="AH203" i="1" s="1"/>
  <c r="AG96" i="1"/>
  <c r="AF96" i="1"/>
  <c r="AE96" i="1"/>
  <c r="AD96" i="1"/>
  <c r="AC96" i="1"/>
  <c r="AB96" i="1"/>
  <c r="AB203" i="1" s="1"/>
  <c r="AA96" i="1"/>
  <c r="Z96" i="1"/>
  <c r="Z203" i="1" s="1"/>
  <c r="Y96" i="1"/>
  <c r="X96" i="1"/>
  <c r="W96" i="1"/>
  <c r="V96" i="1"/>
  <c r="V203" i="1" s="1"/>
  <c r="U96" i="1"/>
  <c r="T96" i="1"/>
  <c r="S96" i="1"/>
  <c r="R96" i="1"/>
  <c r="Q96" i="1"/>
  <c r="P96" i="1"/>
  <c r="P203" i="1" s="1"/>
  <c r="O96" i="1"/>
  <c r="N96" i="1"/>
  <c r="N203" i="1" s="1"/>
  <c r="M96" i="1"/>
  <c r="L96" i="1"/>
  <c r="K96" i="1"/>
  <c r="J96" i="1"/>
  <c r="J203" i="1" s="1"/>
  <c r="I96" i="1"/>
  <c r="H96" i="1"/>
  <c r="G96" i="1"/>
  <c r="F96" i="1"/>
  <c r="E96" i="1"/>
  <c r="D96" i="1"/>
  <c r="D203" i="1" s="1"/>
  <c r="C96" i="1"/>
  <c r="FX95" i="1"/>
  <c r="FW95" i="1"/>
  <c r="FV95" i="1"/>
  <c r="FU95" i="1"/>
  <c r="FT95" i="1"/>
  <c r="FS95" i="1"/>
  <c r="FR95" i="1"/>
  <c r="FQ95" i="1"/>
  <c r="FP95" i="1"/>
  <c r="FO95" i="1"/>
  <c r="FN95" i="1"/>
  <c r="FM95" i="1"/>
  <c r="FL95" i="1"/>
  <c r="FK95" i="1"/>
  <c r="FJ95" i="1"/>
  <c r="FI95" i="1"/>
  <c r="FH95" i="1"/>
  <c r="FG95" i="1"/>
  <c r="FF95" i="1"/>
  <c r="FE95" i="1"/>
  <c r="FD95" i="1"/>
  <c r="FC95" i="1"/>
  <c r="FB95" i="1"/>
  <c r="FA95" i="1"/>
  <c r="EZ95" i="1"/>
  <c r="EY95" i="1"/>
  <c r="EX95" i="1"/>
  <c r="EW95" i="1"/>
  <c r="EV95" i="1"/>
  <c r="EU95" i="1"/>
  <c r="ET95" i="1"/>
  <c r="ES95" i="1"/>
  <c r="ER95" i="1"/>
  <c r="EQ95" i="1"/>
  <c r="EP95" i="1"/>
  <c r="EO95" i="1"/>
  <c r="EN95" i="1"/>
  <c r="EM95" i="1"/>
  <c r="EL95" i="1"/>
  <c r="EK95" i="1"/>
  <c r="EJ95" i="1"/>
  <c r="EI95" i="1"/>
  <c r="EH95" i="1"/>
  <c r="EG95" i="1"/>
  <c r="EF95" i="1"/>
  <c r="EE95" i="1"/>
  <c r="ED95" i="1"/>
  <c r="EC95" i="1"/>
  <c r="EB95" i="1"/>
  <c r="EA95" i="1"/>
  <c r="DZ95" i="1"/>
  <c r="DY95" i="1"/>
  <c r="DX95" i="1"/>
  <c r="DW95" i="1"/>
  <c r="DV95" i="1"/>
  <c r="DU95" i="1"/>
  <c r="DT95" i="1"/>
  <c r="DS95" i="1"/>
  <c r="DR95" i="1"/>
  <c r="DQ95" i="1"/>
  <c r="DP95" i="1"/>
  <c r="DO95" i="1"/>
  <c r="DN95" i="1"/>
  <c r="DM95" i="1"/>
  <c r="DL95" i="1"/>
  <c r="DK95" i="1"/>
  <c r="DJ95" i="1"/>
  <c r="DI95" i="1"/>
  <c r="DH95" i="1"/>
  <c r="DG95" i="1"/>
  <c r="DF95" i="1"/>
  <c r="DE95" i="1"/>
  <c r="DD95" i="1"/>
  <c r="DC95" i="1"/>
  <c r="DB95" i="1"/>
  <c r="DA95" i="1"/>
  <c r="CZ95" i="1"/>
  <c r="CY95" i="1"/>
  <c r="CX95" i="1"/>
  <c r="CW95" i="1"/>
  <c r="CV95" i="1"/>
  <c r="CU95" i="1"/>
  <c r="CT95" i="1"/>
  <c r="CS95" i="1"/>
  <c r="CR95" i="1"/>
  <c r="CQ95" i="1"/>
  <c r="CP95" i="1"/>
  <c r="CO95" i="1"/>
  <c r="CN95" i="1"/>
  <c r="CM95" i="1"/>
  <c r="CL95" i="1"/>
  <c r="CK95" i="1"/>
  <c r="CJ95" i="1"/>
  <c r="CI95" i="1"/>
  <c r="CH95" i="1"/>
  <c r="CG95" i="1"/>
  <c r="CF95" i="1"/>
  <c r="CE95" i="1"/>
  <c r="CD95" i="1"/>
  <c r="CC95" i="1"/>
  <c r="CB95" i="1"/>
  <c r="CA95" i="1"/>
  <c r="BZ95" i="1"/>
  <c r="BY95" i="1"/>
  <c r="BX95" i="1"/>
  <c r="BW95" i="1"/>
  <c r="BV95" i="1"/>
  <c r="BU95" i="1"/>
  <c r="BT95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FZ95" i="1" s="1"/>
  <c r="K95" i="1"/>
  <c r="J95" i="1"/>
  <c r="I95" i="1"/>
  <c r="H95" i="1"/>
  <c r="G95" i="1"/>
  <c r="F95" i="1"/>
  <c r="E95" i="1"/>
  <c r="D95" i="1"/>
  <c r="C95" i="1"/>
  <c r="FX94" i="1"/>
  <c r="FW94" i="1"/>
  <c r="FV94" i="1"/>
  <c r="FU94" i="1"/>
  <c r="FT94" i="1"/>
  <c r="FS94" i="1"/>
  <c r="FR94" i="1"/>
  <c r="FQ94" i="1"/>
  <c r="FP94" i="1"/>
  <c r="FO94" i="1"/>
  <c r="FN94" i="1"/>
  <c r="FM94" i="1"/>
  <c r="FL94" i="1"/>
  <c r="FK94" i="1"/>
  <c r="FJ94" i="1"/>
  <c r="FI94" i="1"/>
  <c r="FH94" i="1"/>
  <c r="FG94" i="1"/>
  <c r="FF94" i="1"/>
  <c r="FE94" i="1"/>
  <c r="FD94" i="1"/>
  <c r="FC94" i="1"/>
  <c r="FB94" i="1"/>
  <c r="FA94" i="1"/>
  <c r="EZ94" i="1"/>
  <c r="EY94" i="1"/>
  <c r="EX94" i="1"/>
  <c r="EW94" i="1"/>
  <c r="EV94" i="1"/>
  <c r="EU94" i="1"/>
  <c r="ET94" i="1"/>
  <c r="ES94" i="1"/>
  <c r="ER94" i="1"/>
  <c r="EQ94" i="1"/>
  <c r="EP94" i="1"/>
  <c r="EO94" i="1"/>
  <c r="EN94" i="1"/>
  <c r="EM94" i="1"/>
  <c r="EL94" i="1"/>
  <c r="EK94" i="1"/>
  <c r="EJ94" i="1"/>
  <c r="EI94" i="1"/>
  <c r="EH94" i="1"/>
  <c r="EG94" i="1"/>
  <c r="EF94" i="1"/>
  <c r="EE94" i="1"/>
  <c r="ED94" i="1"/>
  <c r="EC94" i="1"/>
  <c r="EB94" i="1"/>
  <c r="EA94" i="1"/>
  <c r="DZ94" i="1"/>
  <c r="DY94" i="1"/>
  <c r="DX94" i="1"/>
  <c r="DW94" i="1"/>
  <c r="DV94" i="1"/>
  <c r="DU94" i="1"/>
  <c r="DT94" i="1"/>
  <c r="DS94" i="1"/>
  <c r="DR94" i="1"/>
  <c r="DQ94" i="1"/>
  <c r="DP94" i="1"/>
  <c r="DO94" i="1"/>
  <c r="DN94" i="1"/>
  <c r="DM94" i="1"/>
  <c r="DL94" i="1"/>
  <c r="DK94" i="1"/>
  <c r="DJ94" i="1"/>
  <c r="DI94" i="1"/>
  <c r="DH94" i="1"/>
  <c r="DG94" i="1"/>
  <c r="DF94" i="1"/>
  <c r="DE94" i="1"/>
  <c r="DD94" i="1"/>
  <c r="DC94" i="1"/>
  <c r="DB94" i="1"/>
  <c r="DA94" i="1"/>
  <c r="CZ94" i="1"/>
  <c r="CY94" i="1"/>
  <c r="CX94" i="1"/>
  <c r="CW94" i="1"/>
  <c r="CV94" i="1"/>
  <c r="CU94" i="1"/>
  <c r="CT94" i="1"/>
  <c r="CS94" i="1"/>
  <c r="CR94" i="1"/>
  <c r="CQ94" i="1"/>
  <c r="CP94" i="1"/>
  <c r="CO94" i="1"/>
  <c r="CN94" i="1"/>
  <c r="CM94" i="1"/>
  <c r="CL94" i="1"/>
  <c r="CK94" i="1"/>
  <c r="CJ94" i="1"/>
  <c r="CI94" i="1"/>
  <c r="CH94" i="1"/>
  <c r="CG94" i="1"/>
  <c r="CF94" i="1"/>
  <c r="CE94" i="1"/>
  <c r="CD94" i="1"/>
  <c r="CC94" i="1"/>
  <c r="CB94" i="1"/>
  <c r="CA94" i="1"/>
  <c r="BZ94" i="1"/>
  <c r="BY94" i="1"/>
  <c r="BX94" i="1"/>
  <c r="BW94" i="1"/>
  <c r="BV94" i="1"/>
  <c r="BU94" i="1"/>
  <c r="BT94" i="1"/>
  <c r="BS94" i="1"/>
  <c r="BR94" i="1"/>
  <c r="BQ94" i="1"/>
  <c r="BP94" i="1"/>
  <c r="BO94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FK93" i="1"/>
  <c r="CQ93" i="1"/>
  <c r="FX92" i="1"/>
  <c r="FW92" i="1"/>
  <c r="FV92" i="1"/>
  <c r="FU92" i="1"/>
  <c r="FT92" i="1"/>
  <c r="FS92" i="1"/>
  <c r="FR92" i="1"/>
  <c r="FQ92" i="1"/>
  <c r="FP92" i="1"/>
  <c r="FO92" i="1"/>
  <c r="FN92" i="1"/>
  <c r="FM92" i="1"/>
  <c r="FL92" i="1"/>
  <c r="FK92" i="1"/>
  <c r="FJ92" i="1"/>
  <c r="FI92" i="1"/>
  <c r="FH92" i="1"/>
  <c r="FG92" i="1"/>
  <c r="FF92" i="1"/>
  <c r="FE92" i="1"/>
  <c r="FD92" i="1"/>
  <c r="FC92" i="1"/>
  <c r="FB92" i="1"/>
  <c r="FA92" i="1"/>
  <c r="EZ92" i="1"/>
  <c r="EY92" i="1"/>
  <c r="EX92" i="1"/>
  <c r="EW92" i="1"/>
  <c r="EV92" i="1"/>
  <c r="EU92" i="1"/>
  <c r="ET92" i="1"/>
  <c r="ES92" i="1"/>
  <c r="ER92" i="1"/>
  <c r="EQ92" i="1"/>
  <c r="EP92" i="1"/>
  <c r="EO92" i="1"/>
  <c r="EN92" i="1"/>
  <c r="EM92" i="1"/>
  <c r="EL92" i="1"/>
  <c r="EK92" i="1"/>
  <c r="EJ92" i="1"/>
  <c r="EI92" i="1"/>
  <c r="EH92" i="1"/>
  <c r="EG92" i="1"/>
  <c r="EF92" i="1"/>
  <c r="EE92" i="1"/>
  <c r="ED92" i="1"/>
  <c r="EC92" i="1"/>
  <c r="EB92" i="1"/>
  <c r="EA92" i="1"/>
  <c r="DZ92" i="1"/>
  <c r="DY92" i="1"/>
  <c r="DX92" i="1"/>
  <c r="DW92" i="1"/>
  <c r="DV92" i="1"/>
  <c r="DU92" i="1"/>
  <c r="DT92" i="1"/>
  <c r="DS92" i="1"/>
  <c r="DR92" i="1"/>
  <c r="DQ92" i="1"/>
  <c r="DP92" i="1"/>
  <c r="DO92" i="1"/>
  <c r="DN92" i="1"/>
  <c r="DM92" i="1"/>
  <c r="DL92" i="1"/>
  <c r="DK92" i="1"/>
  <c r="DJ92" i="1"/>
  <c r="DI92" i="1"/>
  <c r="DH92" i="1"/>
  <c r="DG92" i="1"/>
  <c r="DF92" i="1"/>
  <c r="DE92" i="1"/>
  <c r="DD92" i="1"/>
  <c r="DC92" i="1"/>
  <c r="DB92" i="1"/>
  <c r="DA92" i="1"/>
  <c r="CZ92" i="1"/>
  <c r="CY92" i="1"/>
  <c r="CX92" i="1"/>
  <c r="CW92" i="1"/>
  <c r="CV92" i="1"/>
  <c r="CU92" i="1"/>
  <c r="CT92" i="1"/>
  <c r="CS92" i="1"/>
  <c r="CR92" i="1"/>
  <c r="CQ92" i="1"/>
  <c r="CP92" i="1"/>
  <c r="CO92" i="1"/>
  <c r="CN92" i="1"/>
  <c r="CM92" i="1"/>
  <c r="CL92" i="1"/>
  <c r="CK92" i="1"/>
  <c r="CJ92" i="1"/>
  <c r="CI92" i="1"/>
  <c r="CH92" i="1"/>
  <c r="CG92" i="1"/>
  <c r="CF92" i="1"/>
  <c r="CE92" i="1"/>
  <c r="CD92" i="1"/>
  <c r="CC92" i="1"/>
  <c r="CB92" i="1"/>
  <c r="CA92" i="1"/>
  <c r="BZ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FX91" i="1"/>
  <c r="FX100" i="1" s="1"/>
  <c r="FW91" i="1"/>
  <c r="FW100" i="1" s="1"/>
  <c r="FV91" i="1"/>
  <c r="FV100" i="1" s="1"/>
  <c r="FU91" i="1"/>
  <c r="FU100" i="1" s="1"/>
  <c r="FT91" i="1"/>
  <c r="FT100" i="1" s="1"/>
  <c r="FS91" i="1"/>
  <c r="FS100" i="1" s="1"/>
  <c r="FR91" i="1"/>
  <c r="FQ91" i="1"/>
  <c r="FP91" i="1"/>
  <c r="FO91" i="1"/>
  <c r="FN91" i="1"/>
  <c r="FM91" i="1"/>
  <c r="FM100" i="1" s="1"/>
  <c r="FL91" i="1"/>
  <c r="FL100" i="1" s="1"/>
  <c r="FK91" i="1"/>
  <c r="FK100" i="1" s="1"/>
  <c r="FJ91" i="1"/>
  <c r="FJ100" i="1" s="1"/>
  <c r="FI91" i="1"/>
  <c r="FI100" i="1" s="1"/>
  <c r="FH91" i="1"/>
  <c r="FH100" i="1" s="1"/>
  <c r="FG91" i="1"/>
  <c r="FG100" i="1" s="1"/>
  <c r="FF91" i="1"/>
  <c r="FE91" i="1"/>
  <c r="FD91" i="1"/>
  <c r="FC91" i="1"/>
  <c r="FB91" i="1"/>
  <c r="FA91" i="1"/>
  <c r="FA100" i="1" s="1"/>
  <c r="EZ91" i="1"/>
  <c r="EZ100" i="1" s="1"/>
  <c r="EY91" i="1"/>
  <c r="EY100" i="1" s="1"/>
  <c r="EX91" i="1"/>
  <c r="EX100" i="1" s="1"/>
  <c r="EW91" i="1"/>
  <c r="EW100" i="1" s="1"/>
  <c r="EV91" i="1"/>
  <c r="EV100" i="1" s="1"/>
  <c r="EU91" i="1"/>
  <c r="EU100" i="1" s="1"/>
  <c r="ET91" i="1"/>
  <c r="ES91" i="1"/>
  <c r="ER91" i="1"/>
  <c r="EQ91" i="1"/>
  <c r="EP91" i="1"/>
  <c r="EO91" i="1"/>
  <c r="EO100" i="1" s="1"/>
  <c r="EN91" i="1"/>
  <c r="EN100" i="1" s="1"/>
  <c r="EM91" i="1"/>
  <c r="EM100" i="1" s="1"/>
  <c r="EL91" i="1"/>
  <c r="EL100" i="1" s="1"/>
  <c r="EK91" i="1"/>
  <c r="EK100" i="1" s="1"/>
  <c r="EJ91" i="1"/>
  <c r="EJ100" i="1" s="1"/>
  <c r="EI91" i="1"/>
  <c r="EI100" i="1" s="1"/>
  <c r="EH91" i="1"/>
  <c r="EG91" i="1"/>
  <c r="EF91" i="1"/>
  <c r="EE91" i="1"/>
  <c r="ED91" i="1"/>
  <c r="EC91" i="1"/>
  <c r="EC100" i="1" s="1"/>
  <c r="EB91" i="1"/>
  <c r="EB100" i="1" s="1"/>
  <c r="EA91" i="1"/>
  <c r="EA100" i="1" s="1"/>
  <c r="DZ91" i="1"/>
  <c r="DZ100" i="1" s="1"/>
  <c r="DY91" i="1"/>
  <c r="DY100" i="1" s="1"/>
  <c r="DX91" i="1"/>
  <c r="DX100" i="1" s="1"/>
  <c r="DW91" i="1"/>
  <c r="DW100" i="1" s="1"/>
  <c r="DV91" i="1"/>
  <c r="DU91" i="1"/>
  <c r="DT91" i="1"/>
  <c r="DS91" i="1"/>
  <c r="DR91" i="1"/>
  <c r="DQ91" i="1"/>
  <c r="DQ100" i="1" s="1"/>
  <c r="DP91" i="1"/>
  <c r="DP100" i="1" s="1"/>
  <c r="DO91" i="1"/>
  <c r="DO100" i="1" s="1"/>
  <c r="DN91" i="1"/>
  <c r="DN100" i="1" s="1"/>
  <c r="DM91" i="1"/>
  <c r="DM100" i="1" s="1"/>
  <c r="DL91" i="1"/>
  <c r="DL100" i="1" s="1"/>
  <c r="DK91" i="1"/>
  <c r="DK100" i="1" s="1"/>
  <c r="DJ91" i="1"/>
  <c r="DI91" i="1"/>
  <c r="DH91" i="1"/>
  <c r="DG91" i="1"/>
  <c r="DF91" i="1"/>
  <c r="DE91" i="1"/>
  <c r="DE100" i="1" s="1"/>
  <c r="DD91" i="1"/>
  <c r="DD100" i="1" s="1"/>
  <c r="DC91" i="1"/>
  <c r="DC100" i="1" s="1"/>
  <c r="DB91" i="1"/>
  <c r="DB100" i="1" s="1"/>
  <c r="DA91" i="1"/>
  <c r="DA100" i="1" s="1"/>
  <c r="CZ91" i="1"/>
  <c r="CZ100" i="1" s="1"/>
  <c r="CY91" i="1"/>
  <c r="CY100" i="1" s="1"/>
  <c r="CX91" i="1"/>
  <c r="CW91" i="1"/>
  <c r="CV91" i="1"/>
  <c r="CU91" i="1"/>
  <c r="CT91" i="1"/>
  <c r="CS91" i="1"/>
  <c r="CS100" i="1" s="1"/>
  <c r="CR91" i="1"/>
  <c r="CR100" i="1" s="1"/>
  <c r="CQ91" i="1"/>
  <c r="CQ100" i="1" s="1"/>
  <c r="CP91" i="1"/>
  <c r="CP100" i="1" s="1"/>
  <c r="CO91" i="1"/>
  <c r="CO100" i="1" s="1"/>
  <c r="CN91" i="1"/>
  <c r="CN100" i="1" s="1"/>
  <c r="CM91" i="1"/>
  <c r="CM100" i="1" s="1"/>
  <c r="CL91" i="1"/>
  <c r="CK91" i="1"/>
  <c r="CJ91" i="1"/>
  <c r="CJ100" i="1" s="1"/>
  <c r="CI91" i="1"/>
  <c r="CH91" i="1"/>
  <c r="CG91" i="1"/>
  <c r="CG100" i="1" s="1"/>
  <c r="CF91" i="1"/>
  <c r="CF100" i="1" s="1"/>
  <c r="CE91" i="1"/>
  <c r="CE100" i="1" s="1"/>
  <c r="CD91" i="1"/>
  <c r="CD100" i="1" s="1"/>
  <c r="CC91" i="1"/>
  <c r="CC100" i="1" s="1"/>
  <c r="CB91" i="1"/>
  <c r="CB100" i="1" s="1"/>
  <c r="CA91" i="1"/>
  <c r="CA100" i="1" s="1"/>
  <c r="BZ91" i="1"/>
  <c r="BY91" i="1"/>
  <c r="BX91" i="1"/>
  <c r="BX100" i="1" s="1"/>
  <c r="BW91" i="1"/>
  <c r="BV91" i="1"/>
  <c r="BU91" i="1"/>
  <c r="BU100" i="1" s="1"/>
  <c r="BT91" i="1"/>
  <c r="BT100" i="1" s="1"/>
  <c r="BS91" i="1"/>
  <c r="BS100" i="1" s="1"/>
  <c r="BR91" i="1"/>
  <c r="BR100" i="1" s="1"/>
  <c r="BQ91" i="1"/>
  <c r="BQ100" i="1" s="1"/>
  <c r="BP91" i="1"/>
  <c r="BP100" i="1" s="1"/>
  <c r="BO91" i="1"/>
  <c r="BO100" i="1" s="1"/>
  <c r="BN91" i="1"/>
  <c r="BM91" i="1"/>
  <c r="BL91" i="1"/>
  <c r="BL100" i="1" s="1"/>
  <c r="BK91" i="1"/>
  <c r="BJ91" i="1"/>
  <c r="BI91" i="1"/>
  <c r="BI100" i="1" s="1"/>
  <c r="BH91" i="1"/>
  <c r="BH100" i="1" s="1"/>
  <c r="BG91" i="1"/>
  <c r="BG100" i="1" s="1"/>
  <c r="BF91" i="1"/>
  <c r="BF100" i="1" s="1"/>
  <c r="BE91" i="1"/>
  <c r="BE100" i="1" s="1"/>
  <c r="BD91" i="1"/>
  <c r="BD100" i="1" s="1"/>
  <c r="BC91" i="1"/>
  <c r="BC100" i="1" s="1"/>
  <c r="BB91" i="1"/>
  <c r="BA91" i="1"/>
  <c r="AZ91" i="1"/>
  <c r="AZ100" i="1" s="1"/>
  <c r="AY91" i="1"/>
  <c r="AX91" i="1"/>
  <c r="AW91" i="1"/>
  <c r="AW100" i="1" s="1"/>
  <c r="AV91" i="1"/>
  <c r="AV100" i="1" s="1"/>
  <c r="AU91" i="1"/>
  <c r="AU100" i="1" s="1"/>
  <c r="AT91" i="1"/>
  <c r="AT100" i="1" s="1"/>
  <c r="AS91" i="1"/>
  <c r="AS100" i="1" s="1"/>
  <c r="AR91" i="1"/>
  <c r="AR100" i="1" s="1"/>
  <c r="AQ91" i="1"/>
  <c r="AQ100" i="1" s="1"/>
  <c r="AP91" i="1"/>
  <c r="AO91" i="1"/>
  <c r="AN91" i="1"/>
  <c r="AN100" i="1" s="1"/>
  <c r="AM91" i="1"/>
  <c r="AL91" i="1"/>
  <c r="AK91" i="1"/>
  <c r="AK100" i="1" s="1"/>
  <c r="AJ91" i="1"/>
  <c r="AJ100" i="1" s="1"/>
  <c r="AI91" i="1"/>
  <c r="AI100" i="1" s="1"/>
  <c r="AH91" i="1"/>
  <c r="AH100" i="1" s="1"/>
  <c r="AG91" i="1"/>
  <c r="AG100" i="1" s="1"/>
  <c r="AF91" i="1"/>
  <c r="AF100" i="1" s="1"/>
  <c r="AE91" i="1"/>
  <c r="AE100" i="1" s="1"/>
  <c r="AD91" i="1"/>
  <c r="AC91" i="1"/>
  <c r="AB91" i="1"/>
  <c r="AB100" i="1" s="1"/>
  <c r="AA91" i="1"/>
  <c r="Z91" i="1"/>
  <c r="Y91" i="1"/>
  <c r="Y100" i="1" s="1"/>
  <c r="X91" i="1"/>
  <c r="X100" i="1" s="1"/>
  <c r="W91" i="1"/>
  <c r="W100" i="1" s="1"/>
  <c r="V91" i="1"/>
  <c r="V100" i="1" s="1"/>
  <c r="U91" i="1"/>
  <c r="U100" i="1" s="1"/>
  <c r="T91" i="1"/>
  <c r="T100" i="1" s="1"/>
  <c r="S91" i="1"/>
  <c r="S100" i="1" s="1"/>
  <c r="R91" i="1"/>
  <c r="Q91" i="1"/>
  <c r="P91" i="1"/>
  <c r="P100" i="1" s="1"/>
  <c r="O91" i="1"/>
  <c r="N91" i="1"/>
  <c r="M91" i="1"/>
  <c r="M100" i="1" s="1"/>
  <c r="L91" i="1"/>
  <c r="L100" i="1" s="1"/>
  <c r="K91" i="1"/>
  <c r="K100" i="1" s="1"/>
  <c r="J91" i="1"/>
  <c r="J100" i="1" s="1"/>
  <c r="I91" i="1"/>
  <c r="I100" i="1" s="1"/>
  <c r="H91" i="1"/>
  <c r="H100" i="1" s="1"/>
  <c r="G91" i="1"/>
  <c r="G100" i="1" s="1"/>
  <c r="F91" i="1"/>
  <c r="E91" i="1"/>
  <c r="D91" i="1"/>
  <c r="D100" i="1" s="1"/>
  <c r="C91" i="1"/>
  <c r="FX90" i="1"/>
  <c r="FW90" i="1"/>
  <c r="FV90" i="1"/>
  <c r="FU90" i="1"/>
  <c r="FT90" i="1"/>
  <c r="FS90" i="1"/>
  <c r="FR90" i="1"/>
  <c r="FQ90" i="1"/>
  <c r="FP90" i="1"/>
  <c r="FO90" i="1"/>
  <c r="FN90" i="1"/>
  <c r="FM90" i="1"/>
  <c r="FL90" i="1"/>
  <c r="FK90" i="1"/>
  <c r="FJ90" i="1"/>
  <c r="FI90" i="1"/>
  <c r="FH90" i="1"/>
  <c r="FG90" i="1"/>
  <c r="FF90" i="1"/>
  <c r="FE90" i="1"/>
  <c r="FD90" i="1"/>
  <c r="FC90" i="1"/>
  <c r="FB90" i="1"/>
  <c r="FA90" i="1"/>
  <c r="EZ90" i="1"/>
  <c r="EY90" i="1"/>
  <c r="EX90" i="1"/>
  <c r="EW90" i="1"/>
  <c r="EV90" i="1"/>
  <c r="EU90" i="1"/>
  <c r="ET90" i="1"/>
  <c r="ES90" i="1"/>
  <c r="ER90" i="1"/>
  <c r="EQ90" i="1"/>
  <c r="EP90" i="1"/>
  <c r="EO90" i="1"/>
  <c r="EN90" i="1"/>
  <c r="EM90" i="1"/>
  <c r="EL90" i="1"/>
  <c r="EK90" i="1"/>
  <c r="EJ90" i="1"/>
  <c r="EI90" i="1"/>
  <c r="EH90" i="1"/>
  <c r="EG90" i="1"/>
  <c r="EF90" i="1"/>
  <c r="EE90" i="1"/>
  <c r="ED90" i="1"/>
  <c r="EC90" i="1"/>
  <c r="EB90" i="1"/>
  <c r="EA90" i="1"/>
  <c r="DZ90" i="1"/>
  <c r="DY90" i="1"/>
  <c r="DX90" i="1"/>
  <c r="DW90" i="1"/>
  <c r="DV90" i="1"/>
  <c r="DU90" i="1"/>
  <c r="DT90" i="1"/>
  <c r="DS90" i="1"/>
  <c r="DR90" i="1"/>
  <c r="DQ90" i="1"/>
  <c r="DP90" i="1"/>
  <c r="DO90" i="1"/>
  <c r="DN90" i="1"/>
  <c r="DM90" i="1"/>
  <c r="DL90" i="1"/>
  <c r="DK90" i="1"/>
  <c r="DJ90" i="1"/>
  <c r="DI90" i="1"/>
  <c r="DH90" i="1"/>
  <c r="DG90" i="1"/>
  <c r="DF90" i="1"/>
  <c r="DE90" i="1"/>
  <c r="DD90" i="1"/>
  <c r="DC90" i="1"/>
  <c r="DB90" i="1"/>
  <c r="DA90" i="1"/>
  <c r="CZ90" i="1"/>
  <c r="CY90" i="1"/>
  <c r="CX90" i="1"/>
  <c r="CW90" i="1"/>
  <c r="CV90" i="1"/>
  <c r="CU90" i="1"/>
  <c r="CT90" i="1"/>
  <c r="CS90" i="1"/>
  <c r="CR90" i="1"/>
  <c r="CQ90" i="1"/>
  <c r="CP90" i="1"/>
  <c r="CO90" i="1"/>
  <c r="CN90" i="1"/>
  <c r="CM90" i="1"/>
  <c r="CL90" i="1"/>
  <c r="CK90" i="1"/>
  <c r="CJ90" i="1"/>
  <c r="CI90" i="1"/>
  <c r="CH90" i="1"/>
  <c r="CG90" i="1"/>
  <c r="CF90" i="1"/>
  <c r="CE90" i="1"/>
  <c r="CD90" i="1"/>
  <c r="CC90" i="1"/>
  <c r="CB90" i="1"/>
  <c r="CA90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FZ90" i="1" s="1"/>
  <c r="FX86" i="1"/>
  <c r="FW86" i="1"/>
  <c r="FV86" i="1"/>
  <c r="FU86" i="1"/>
  <c r="FT86" i="1"/>
  <c r="FS86" i="1"/>
  <c r="FR86" i="1"/>
  <c r="FQ86" i="1"/>
  <c r="FP86" i="1"/>
  <c r="FO86" i="1"/>
  <c r="FN86" i="1"/>
  <c r="FM86" i="1"/>
  <c r="FL86" i="1"/>
  <c r="FK86" i="1"/>
  <c r="FJ86" i="1"/>
  <c r="FI86" i="1"/>
  <c r="FH86" i="1"/>
  <c r="FG86" i="1"/>
  <c r="FF86" i="1"/>
  <c r="FE86" i="1"/>
  <c r="FD86" i="1"/>
  <c r="FC86" i="1"/>
  <c r="FB86" i="1"/>
  <c r="FA86" i="1"/>
  <c r="EZ86" i="1"/>
  <c r="EY86" i="1"/>
  <c r="EX86" i="1"/>
  <c r="EW86" i="1"/>
  <c r="EV86" i="1"/>
  <c r="EU86" i="1"/>
  <c r="ET86" i="1"/>
  <c r="ES86" i="1"/>
  <c r="ER86" i="1"/>
  <c r="EQ86" i="1"/>
  <c r="EP86" i="1"/>
  <c r="EO86" i="1"/>
  <c r="EN86" i="1"/>
  <c r="EM86" i="1"/>
  <c r="EL86" i="1"/>
  <c r="EK86" i="1"/>
  <c r="EJ86" i="1"/>
  <c r="EI86" i="1"/>
  <c r="EH86" i="1"/>
  <c r="EG86" i="1"/>
  <c r="EF86" i="1"/>
  <c r="EE86" i="1"/>
  <c r="ED86" i="1"/>
  <c r="EC86" i="1"/>
  <c r="EB86" i="1"/>
  <c r="EA86" i="1"/>
  <c r="DZ86" i="1"/>
  <c r="DY86" i="1"/>
  <c r="DX86" i="1"/>
  <c r="DW86" i="1"/>
  <c r="DV86" i="1"/>
  <c r="DU86" i="1"/>
  <c r="DT86" i="1"/>
  <c r="DS86" i="1"/>
  <c r="DR86" i="1"/>
  <c r="DQ86" i="1"/>
  <c r="DP86" i="1"/>
  <c r="DO86" i="1"/>
  <c r="DN86" i="1"/>
  <c r="DM86" i="1"/>
  <c r="DL86" i="1"/>
  <c r="DK86" i="1"/>
  <c r="DJ86" i="1"/>
  <c r="DI86" i="1"/>
  <c r="DH86" i="1"/>
  <c r="DG86" i="1"/>
  <c r="DF86" i="1"/>
  <c r="DE86" i="1"/>
  <c r="DD86" i="1"/>
  <c r="DC86" i="1"/>
  <c r="DB86" i="1"/>
  <c r="DA86" i="1"/>
  <c r="CZ86" i="1"/>
  <c r="CY86" i="1"/>
  <c r="CX86" i="1"/>
  <c r="CW86" i="1"/>
  <c r="CV86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FX85" i="1"/>
  <c r="FW85" i="1"/>
  <c r="FV85" i="1"/>
  <c r="FU85" i="1"/>
  <c r="FT85" i="1"/>
  <c r="FS85" i="1"/>
  <c r="FR85" i="1"/>
  <c r="FQ85" i="1"/>
  <c r="FP85" i="1"/>
  <c r="FO85" i="1"/>
  <c r="FN85" i="1"/>
  <c r="FM85" i="1"/>
  <c r="FL85" i="1"/>
  <c r="FK85" i="1"/>
  <c r="FJ85" i="1"/>
  <c r="FI85" i="1"/>
  <c r="FH85" i="1"/>
  <c r="FG85" i="1"/>
  <c r="FF85" i="1"/>
  <c r="FE85" i="1"/>
  <c r="FD85" i="1"/>
  <c r="FC85" i="1"/>
  <c r="FB85" i="1"/>
  <c r="FA85" i="1"/>
  <c r="EZ85" i="1"/>
  <c r="EY85" i="1"/>
  <c r="EX85" i="1"/>
  <c r="EW85" i="1"/>
  <c r="EV85" i="1"/>
  <c r="EU85" i="1"/>
  <c r="ET85" i="1"/>
  <c r="ES85" i="1"/>
  <c r="ER85" i="1"/>
  <c r="EQ85" i="1"/>
  <c r="EP85" i="1"/>
  <c r="EO85" i="1"/>
  <c r="EN85" i="1"/>
  <c r="EM85" i="1"/>
  <c r="EL85" i="1"/>
  <c r="EK85" i="1"/>
  <c r="EJ85" i="1"/>
  <c r="EI85" i="1"/>
  <c r="EH85" i="1"/>
  <c r="EG85" i="1"/>
  <c r="EF85" i="1"/>
  <c r="EE85" i="1"/>
  <c r="ED85" i="1"/>
  <c r="EC85" i="1"/>
  <c r="EB85" i="1"/>
  <c r="EA85" i="1"/>
  <c r="DZ85" i="1"/>
  <c r="DY85" i="1"/>
  <c r="DX85" i="1"/>
  <c r="DW85" i="1"/>
  <c r="DV85" i="1"/>
  <c r="DU85" i="1"/>
  <c r="DT85" i="1"/>
  <c r="DS85" i="1"/>
  <c r="DR85" i="1"/>
  <c r="DQ85" i="1"/>
  <c r="DP85" i="1"/>
  <c r="DO85" i="1"/>
  <c r="DN85" i="1"/>
  <c r="DM85" i="1"/>
  <c r="DL85" i="1"/>
  <c r="DK85" i="1"/>
  <c r="DJ85" i="1"/>
  <c r="DI85" i="1"/>
  <c r="DH85" i="1"/>
  <c r="DG85" i="1"/>
  <c r="DF85" i="1"/>
  <c r="DE85" i="1"/>
  <c r="DD85" i="1"/>
  <c r="DC85" i="1"/>
  <c r="DB85" i="1"/>
  <c r="DA85" i="1"/>
  <c r="CZ85" i="1"/>
  <c r="CY85" i="1"/>
  <c r="CX85" i="1"/>
  <c r="CW85" i="1"/>
  <c r="CV85" i="1"/>
  <c r="CU85" i="1"/>
  <c r="CT85" i="1"/>
  <c r="CS85" i="1"/>
  <c r="CR85" i="1"/>
  <c r="CQ85" i="1"/>
  <c r="CP85" i="1"/>
  <c r="CO85" i="1"/>
  <c r="CN85" i="1"/>
  <c r="CM85" i="1"/>
  <c r="CL85" i="1"/>
  <c r="CK85" i="1"/>
  <c r="CJ85" i="1"/>
  <c r="CI85" i="1"/>
  <c r="CH85" i="1"/>
  <c r="CG85" i="1"/>
  <c r="CF85" i="1"/>
  <c r="CE85" i="1"/>
  <c r="CD85" i="1"/>
  <c r="CC85" i="1"/>
  <c r="CB85" i="1"/>
  <c r="CA85" i="1"/>
  <c r="BZ85" i="1"/>
  <c r="BY85" i="1"/>
  <c r="BX85" i="1"/>
  <c r="BW85" i="1"/>
  <c r="BV85" i="1"/>
  <c r="BU85" i="1"/>
  <c r="BT85" i="1"/>
  <c r="BS85" i="1"/>
  <c r="BR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FX84" i="1"/>
  <c r="FW84" i="1"/>
  <c r="FV84" i="1"/>
  <c r="FU84" i="1"/>
  <c r="FT84" i="1"/>
  <c r="FS84" i="1"/>
  <c r="FR84" i="1"/>
  <c r="FQ84" i="1"/>
  <c r="FP84" i="1"/>
  <c r="FO84" i="1"/>
  <c r="FN84" i="1"/>
  <c r="FM84" i="1"/>
  <c r="FL84" i="1"/>
  <c r="FK84" i="1"/>
  <c r="FJ84" i="1"/>
  <c r="FI84" i="1"/>
  <c r="FH84" i="1"/>
  <c r="FG84" i="1"/>
  <c r="FF84" i="1"/>
  <c r="FE84" i="1"/>
  <c r="FD84" i="1"/>
  <c r="FC84" i="1"/>
  <c r="FB84" i="1"/>
  <c r="FA84" i="1"/>
  <c r="EZ84" i="1"/>
  <c r="EY84" i="1"/>
  <c r="EX84" i="1"/>
  <c r="EW84" i="1"/>
  <c r="EV84" i="1"/>
  <c r="EU84" i="1"/>
  <c r="ET84" i="1"/>
  <c r="ES84" i="1"/>
  <c r="ER84" i="1"/>
  <c r="EQ84" i="1"/>
  <c r="EP84" i="1"/>
  <c r="EO84" i="1"/>
  <c r="EN84" i="1"/>
  <c r="EM84" i="1"/>
  <c r="EL84" i="1"/>
  <c r="EK84" i="1"/>
  <c r="EJ84" i="1"/>
  <c r="EI84" i="1"/>
  <c r="EH84" i="1"/>
  <c r="EG84" i="1"/>
  <c r="EF84" i="1"/>
  <c r="EE84" i="1"/>
  <c r="ED84" i="1"/>
  <c r="EC84" i="1"/>
  <c r="EB84" i="1"/>
  <c r="EA84" i="1"/>
  <c r="DZ84" i="1"/>
  <c r="DY84" i="1"/>
  <c r="DX84" i="1"/>
  <c r="DW84" i="1"/>
  <c r="DV84" i="1"/>
  <c r="DU84" i="1"/>
  <c r="DT84" i="1"/>
  <c r="DS84" i="1"/>
  <c r="DR84" i="1"/>
  <c r="DQ84" i="1"/>
  <c r="DP84" i="1"/>
  <c r="DO84" i="1"/>
  <c r="DN84" i="1"/>
  <c r="DM84" i="1"/>
  <c r="DL84" i="1"/>
  <c r="DK84" i="1"/>
  <c r="DJ84" i="1"/>
  <c r="DI84" i="1"/>
  <c r="DH84" i="1"/>
  <c r="DG84" i="1"/>
  <c r="DF84" i="1"/>
  <c r="DE84" i="1"/>
  <c r="DD84" i="1"/>
  <c r="DC84" i="1"/>
  <c r="DB84" i="1"/>
  <c r="DA84" i="1"/>
  <c r="CZ84" i="1"/>
  <c r="CY84" i="1"/>
  <c r="CX84" i="1"/>
  <c r="CW84" i="1"/>
  <c r="CV84" i="1"/>
  <c r="CU84" i="1"/>
  <c r="CT84" i="1"/>
  <c r="CS84" i="1"/>
  <c r="CR84" i="1"/>
  <c r="CQ84" i="1"/>
  <c r="CP84" i="1"/>
  <c r="CO84" i="1"/>
  <c r="CN84" i="1"/>
  <c r="CM84" i="1"/>
  <c r="CL84" i="1"/>
  <c r="CK84" i="1"/>
  <c r="CJ84" i="1"/>
  <c r="CI84" i="1"/>
  <c r="CH84" i="1"/>
  <c r="CG84" i="1"/>
  <c r="CF84" i="1"/>
  <c r="CE84" i="1"/>
  <c r="CD84" i="1"/>
  <c r="CC84" i="1"/>
  <c r="CB84" i="1"/>
  <c r="CA84" i="1"/>
  <c r="BZ84" i="1"/>
  <c r="BY84" i="1"/>
  <c r="BX84" i="1"/>
  <c r="BW84" i="1"/>
  <c r="BV84" i="1"/>
  <c r="BU84" i="1"/>
  <c r="BT84" i="1"/>
  <c r="BS84" i="1"/>
  <c r="BR84" i="1"/>
  <c r="BQ84" i="1"/>
  <c r="BP84" i="1"/>
  <c r="BO84" i="1"/>
  <c r="BN84" i="1"/>
  <c r="BM84" i="1"/>
  <c r="BL84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FZ84" i="1" s="1"/>
  <c r="C84" i="1"/>
  <c r="FX83" i="1"/>
  <c r="FW83" i="1"/>
  <c r="FV83" i="1"/>
  <c r="FU83" i="1"/>
  <c r="FT83" i="1"/>
  <c r="FS83" i="1"/>
  <c r="FR83" i="1"/>
  <c r="FQ83" i="1"/>
  <c r="FP83" i="1"/>
  <c r="FO83" i="1"/>
  <c r="FN83" i="1"/>
  <c r="FM83" i="1"/>
  <c r="FL83" i="1"/>
  <c r="FK83" i="1"/>
  <c r="FJ83" i="1"/>
  <c r="FI83" i="1"/>
  <c r="FH83" i="1"/>
  <c r="FG83" i="1"/>
  <c r="FF83" i="1"/>
  <c r="FE83" i="1"/>
  <c r="FD83" i="1"/>
  <c r="FC83" i="1"/>
  <c r="FB83" i="1"/>
  <c r="FA83" i="1"/>
  <c r="EZ83" i="1"/>
  <c r="EY83" i="1"/>
  <c r="EX83" i="1"/>
  <c r="EW83" i="1"/>
  <c r="EV83" i="1"/>
  <c r="EU83" i="1"/>
  <c r="ET83" i="1"/>
  <c r="ES83" i="1"/>
  <c r="ER83" i="1"/>
  <c r="EQ83" i="1"/>
  <c r="EP83" i="1"/>
  <c r="EO83" i="1"/>
  <c r="EN83" i="1"/>
  <c r="EM83" i="1"/>
  <c r="EL83" i="1"/>
  <c r="EK83" i="1"/>
  <c r="EJ83" i="1"/>
  <c r="EI83" i="1"/>
  <c r="EH83" i="1"/>
  <c r="EG83" i="1"/>
  <c r="EF83" i="1"/>
  <c r="EE83" i="1"/>
  <c r="ED83" i="1"/>
  <c r="EC83" i="1"/>
  <c r="EB83" i="1"/>
  <c r="EA83" i="1"/>
  <c r="DZ83" i="1"/>
  <c r="DY83" i="1"/>
  <c r="DX83" i="1"/>
  <c r="DW83" i="1"/>
  <c r="DV83" i="1"/>
  <c r="DU83" i="1"/>
  <c r="DT83" i="1"/>
  <c r="DS83" i="1"/>
  <c r="DR83" i="1"/>
  <c r="DQ83" i="1"/>
  <c r="DP83" i="1"/>
  <c r="DO83" i="1"/>
  <c r="DN83" i="1"/>
  <c r="DM83" i="1"/>
  <c r="DL83" i="1"/>
  <c r="DK83" i="1"/>
  <c r="DJ83" i="1"/>
  <c r="DI83" i="1"/>
  <c r="DH83" i="1"/>
  <c r="DG83" i="1"/>
  <c r="DF83" i="1"/>
  <c r="DE83" i="1"/>
  <c r="DD83" i="1"/>
  <c r="DC83" i="1"/>
  <c r="DB83" i="1"/>
  <c r="DA83" i="1"/>
  <c r="CZ83" i="1"/>
  <c r="CY83" i="1"/>
  <c r="CX83" i="1"/>
  <c r="CW83" i="1"/>
  <c r="CV83" i="1"/>
  <c r="CU83" i="1"/>
  <c r="CT83" i="1"/>
  <c r="CS83" i="1"/>
  <c r="CR83" i="1"/>
  <c r="CQ83" i="1"/>
  <c r="CP83" i="1"/>
  <c r="CO83" i="1"/>
  <c r="CN83" i="1"/>
  <c r="CM83" i="1"/>
  <c r="CL83" i="1"/>
  <c r="CK83" i="1"/>
  <c r="CJ83" i="1"/>
  <c r="CI83" i="1"/>
  <c r="CH83" i="1"/>
  <c r="CG83" i="1"/>
  <c r="CF83" i="1"/>
  <c r="CE83" i="1"/>
  <c r="CD83" i="1"/>
  <c r="CC83" i="1"/>
  <c r="CB83" i="1"/>
  <c r="CA83" i="1"/>
  <c r="BZ83" i="1"/>
  <c r="BY83" i="1"/>
  <c r="BX83" i="1"/>
  <c r="BW83" i="1"/>
  <c r="BV83" i="1"/>
  <c r="BU83" i="1"/>
  <c r="BT83" i="1"/>
  <c r="BS83" i="1"/>
  <c r="BR83" i="1"/>
  <c r="BQ83" i="1"/>
  <c r="BP83" i="1"/>
  <c r="BO83" i="1"/>
  <c r="BN83" i="1"/>
  <c r="BM83" i="1"/>
  <c r="BL83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FZ83" i="1" s="1"/>
  <c r="FN82" i="1"/>
  <c r="FN87" i="1" s="1"/>
  <c r="FN93" i="1" s="1"/>
  <c r="FB82" i="1"/>
  <c r="FB87" i="1" s="1"/>
  <c r="FB93" i="1" s="1"/>
  <c r="EP82" i="1"/>
  <c r="EP87" i="1" s="1"/>
  <c r="EP93" i="1" s="1"/>
  <c r="CG78" i="1"/>
  <c r="FZ78" i="1" s="1"/>
  <c r="FZ77" i="1"/>
  <c r="FZ76" i="1"/>
  <c r="FZ75" i="1"/>
  <c r="FZ70" i="1"/>
  <c r="FZ65" i="1"/>
  <c r="FX64" i="1"/>
  <c r="FX193" i="1" s="1"/>
  <c r="FW64" i="1"/>
  <c r="FW193" i="1" s="1"/>
  <c r="FV64" i="1"/>
  <c r="FV193" i="1" s="1"/>
  <c r="FU64" i="1"/>
  <c r="FU193" i="1" s="1"/>
  <c r="FT64" i="1"/>
  <c r="FT193" i="1" s="1"/>
  <c r="FS64" i="1"/>
  <c r="FS193" i="1" s="1"/>
  <c r="FR64" i="1"/>
  <c r="FR193" i="1" s="1"/>
  <c r="FQ64" i="1"/>
  <c r="FQ193" i="1" s="1"/>
  <c r="FP64" i="1"/>
  <c r="FP193" i="1" s="1"/>
  <c r="FO64" i="1"/>
  <c r="FO193" i="1" s="1"/>
  <c r="FN64" i="1"/>
  <c r="FN193" i="1" s="1"/>
  <c r="FM64" i="1"/>
  <c r="FM193" i="1" s="1"/>
  <c r="FL64" i="1"/>
  <c r="FL193" i="1" s="1"/>
  <c r="FK64" i="1"/>
  <c r="FK193" i="1" s="1"/>
  <c r="FJ64" i="1"/>
  <c r="FJ193" i="1" s="1"/>
  <c r="FI64" i="1"/>
  <c r="FI193" i="1" s="1"/>
  <c r="FH64" i="1"/>
  <c r="FH193" i="1" s="1"/>
  <c r="FG64" i="1"/>
  <c r="FG193" i="1" s="1"/>
  <c r="FF64" i="1"/>
  <c r="FF193" i="1" s="1"/>
  <c r="FE64" i="1"/>
  <c r="FE193" i="1" s="1"/>
  <c r="FD64" i="1"/>
  <c r="FD193" i="1" s="1"/>
  <c r="FC64" i="1"/>
  <c r="FC193" i="1" s="1"/>
  <c r="FB64" i="1"/>
  <c r="FB193" i="1" s="1"/>
  <c r="FA64" i="1"/>
  <c r="FA193" i="1" s="1"/>
  <c r="EZ64" i="1"/>
  <c r="EZ193" i="1" s="1"/>
  <c r="EY64" i="1"/>
  <c r="EY193" i="1" s="1"/>
  <c r="EX64" i="1"/>
  <c r="EX193" i="1" s="1"/>
  <c r="EW64" i="1"/>
  <c r="EW193" i="1" s="1"/>
  <c r="EV64" i="1"/>
  <c r="EV193" i="1" s="1"/>
  <c r="EU64" i="1"/>
  <c r="EU193" i="1" s="1"/>
  <c r="ET64" i="1"/>
  <c r="ET193" i="1" s="1"/>
  <c r="ES64" i="1"/>
  <c r="ES193" i="1" s="1"/>
  <c r="ER64" i="1"/>
  <c r="ER193" i="1" s="1"/>
  <c r="EQ64" i="1"/>
  <c r="EQ193" i="1" s="1"/>
  <c r="EP64" i="1"/>
  <c r="EP193" i="1" s="1"/>
  <c r="EO64" i="1"/>
  <c r="EO193" i="1" s="1"/>
  <c r="EN64" i="1"/>
  <c r="EN193" i="1" s="1"/>
  <c r="EM64" i="1"/>
  <c r="EM193" i="1" s="1"/>
  <c r="EL64" i="1"/>
  <c r="EL193" i="1" s="1"/>
  <c r="EK64" i="1"/>
  <c r="EK193" i="1" s="1"/>
  <c r="EJ64" i="1"/>
  <c r="EJ193" i="1" s="1"/>
  <c r="EI64" i="1"/>
  <c r="EI193" i="1" s="1"/>
  <c r="EH64" i="1"/>
  <c r="EH193" i="1" s="1"/>
  <c r="EG64" i="1"/>
  <c r="EG193" i="1" s="1"/>
  <c r="EF64" i="1"/>
  <c r="EF193" i="1" s="1"/>
  <c r="EE64" i="1"/>
  <c r="EE193" i="1" s="1"/>
  <c r="ED64" i="1"/>
  <c r="ED193" i="1" s="1"/>
  <c r="EC64" i="1"/>
  <c r="EC193" i="1" s="1"/>
  <c r="EB64" i="1"/>
  <c r="EB193" i="1" s="1"/>
  <c r="EA64" i="1"/>
  <c r="EA193" i="1" s="1"/>
  <c r="DZ64" i="1"/>
  <c r="DZ193" i="1" s="1"/>
  <c r="DY64" i="1"/>
  <c r="DY193" i="1" s="1"/>
  <c r="DX64" i="1"/>
  <c r="DX193" i="1" s="1"/>
  <c r="DW64" i="1"/>
  <c r="DW193" i="1" s="1"/>
  <c r="DV64" i="1"/>
  <c r="DV193" i="1" s="1"/>
  <c r="DU64" i="1"/>
  <c r="DU193" i="1" s="1"/>
  <c r="DT64" i="1"/>
  <c r="DT193" i="1" s="1"/>
  <c r="DS64" i="1"/>
  <c r="DS193" i="1" s="1"/>
  <c r="DR64" i="1"/>
  <c r="DR193" i="1" s="1"/>
  <c r="DQ64" i="1"/>
  <c r="DQ193" i="1" s="1"/>
  <c r="DP64" i="1"/>
  <c r="DP193" i="1" s="1"/>
  <c r="DO64" i="1"/>
  <c r="DO193" i="1" s="1"/>
  <c r="DN64" i="1"/>
  <c r="DN193" i="1" s="1"/>
  <c r="DM64" i="1"/>
  <c r="DM193" i="1" s="1"/>
  <c r="DL64" i="1"/>
  <c r="DL193" i="1" s="1"/>
  <c r="DK64" i="1"/>
  <c r="DK193" i="1" s="1"/>
  <c r="DJ64" i="1"/>
  <c r="DJ193" i="1" s="1"/>
  <c r="DI64" i="1"/>
  <c r="DI193" i="1" s="1"/>
  <c r="DH64" i="1"/>
  <c r="DH193" i="1" s="1"/>
  <c r="DG64" i="1"/>
  <c r="DG193" i="1" s="1"/>
  <c r="DF64" i="1"/>
  <c r="DF193" i="1" s="1"/>
  <c r="DE64" i="1"/>
  <c r="DE193" i="1" s="1"/>
  <c r="DD64" i="1"/>
  <c r="DD193" i="1" s="1"/>
  <c r="DC64" i="1"/>
  <c r="DC193" i="1" s="1"/>
  <c r="DB64" i="1"/>
  <c r="DB193" i="1" s="1"/>
  <c r="DA64" i="1"/>
  <c r="DA193" i="1" s="1"/>
  <c r="CZ64" i="1"/>
  <c r="CZ193" i="1" s="1"/>
  <c r="CY64" i="1"/>
  <c r="CY193" i="1" s="1"/>
  <c r="CX64" i="1"/>
  <c r="CX193" i="1" s="1"/>
  <c r="CW64" i="1"/>
  <c r="CW193" i="1" s="1"/>
  <c r="CV64" i="1"/>
  <c r="CV193" i="1" s="1"/>
  <c r="CU64" i="1"/>
  <c r="CU193" i="1" s="1"/>
  <c r="CT64" i="1"/>
  <c r="CT193" i="1" s="1"/>
  <c r="CS64" i="1"/>
  <c r="CS193" i="1" s="1"/>
  <c r="CR64" i="1"/>
  <c r="CR193" i="1" s="1"/>
  <c r="CQ64" i="1"/>
  <c r="CQ193" i="1" s="1"/>
  <c r="CP64" i="1"/>
  <c r="CP193" i="1" s="1"/>
  <c r="CO64" i="1"/>
  <c r="CO193" i="1" s="1"/>
  <c r="CN64" i="1"/>
  <c r="CN193" i="1" s="1"/>
  <c r="CM64" i="1"/>
  <c r="CM193" i="1" s="1"/>
  <c r="CL64" i="1"/>
  <c r="CL193" i="1" s="1"/>
  <c r="CK64" i="1"/>
  <c r="CK193" i="1" s="1"/>
  <c r="CJ64" i="1"/>
  <c r="CJ193" i="1" s="1"/>
  <c r="CI64" i="1"/>
  <c r="CI193" i="1" s="1"/>
  <c r="CH64" i="1"/>
  <c r="CH193" i="1" s="1"/>
  <c r="CG64" i="1"/>
  <c r="CG193" i="1" s="1"/>
  <c r="CF64" i="1"/>
  <c r="CF193" i="1" s="1"/>
  <c r="CE64" i="1"/>
  <c r="CE193" i="1" s="1"/>
  <c r="CD64" i="1"/>
  <c r="CD193" i="1" s="1"/>
  <c r="CC64" i="1"/>
  <c r="CC193" i="1" s="1"/>
  <c r="CB64" i="1"/>
  <c r="CB193" i="1" s="1"/>
  <c r="CA64" i="1"/>
  <c r="CA193" i="1" s="1"/>
  <c r="BZ64" i="1"/>
  <c r="BZ193" i="1" s="1"/>
  <c r="BY64" i="1"/>
  <c r="BY193" i="1" s="1"/>
  <c r="BX64" i="1"/>
  <c r="BX193" i="1" s="1"/>
  <c r="BW64" i="1"/>
  <c r="BW193" i="1" s="1"/>
  <c r="BV64" i="1"/>
  <c r="BV193" i="1" s="1"/>
  <c r="BU64" i="1"/>
  <c r="BU193" i="1" s="1"/>
  <c r="BT64" i="1"/>
  <c r="BT193" i="1" s="1"/>
  <c r="BS64" i="1"/>
  <c r="BS193" i="1" s="1"/>
  <c r="BR64" i="1"/>
  <c r="BR193" i="1" s="1"/>
  <c r="BQ64" i="1"/>
  <c r="BQ193" i="1" s="1"/>
  <c r="BP64" i="1"/>
  <c r="BP193" i="1" s="1"/>
  <c r="BO64" i="1"/>
  <c r="BO193" i="1" s="1"/>
  <c r="BN64" i="1"/>
  <c r="BN193" i="1" s="1"/>
  <c r="BM64" i="1"/>
  <c r="BM193" i="1" s="1"/>
  <c r="BL64" i="1"/>
  <c r="BL193" i="1" s="1"/>
  <c r="BK64" i="1"/>
  <c r="BK193" i="1" s="1"/>
  <c r="BJ64" i="1"/>
  <c r="BJ193" i="1" s="1"/>
  <c r="BI64" i="1"/>
  <c r="BI193" i="1" s="1"/>
  <c r="BH64" i="1"/>
  <c r="BH193" i="1" s="1"/>
  <c r="BG64" i="1"/>
  <c r="BG193" i="1" s="1"/>
  <c r="BF64" i="1"/>
  <c r="BF193" i="1" s="1"/>
  <c r="BE64" i="1"/>
  <c r="BE193" i="1" s="1"/>
  <c r="BD64" i="1"/>
  <c r="BD193" i="1" s="1"/>
  <c r="BC64" i="1"/>
  <c r="BC193" i="1" s="1"/>
  <c r="BB64" i="1"/>
  <c r="BB193" i="1" s="1"/>
  <c r="BA64" i="1"/>
  <c r="BA193" i="1" s="1"/>
  <c r="AZ64" i="1"/>
  <c r="AZ193" i="1" s="1"/>
  <c r="AY64" i="1"/>
  <c r="AY193" i="1" s="1"/>
  <c r="AX64" i="1"/>
  <c r="AX193" i="1" s="1"/>
  <c r="AW64" i="1"/>
  <c r="AW193" i="1" s="1"/>
  <c r="AV64" i="1"/>
  <c r="AV193" i="1" s="1"/>
  <c r="AU64" i="1"/>
  <c r="AU193" i="1" s="1"/>
  <c r="AT64" i="1"/>
  <c r="AT193" i="1" s="1"/>
  <c r="AS64" i="1"/>
  <c r="AS193" i="1" s="1"/>
  <c r="AR64" i="1"/>
  <c r="AR193" i="1" s="1"/>
  <c r="AQ64" i="1"/>
  <c r="AQ193" i="1" s="1"/>
  <c r="AP64" i="1"/>
  <c r="AP193" i="1" s="1"/>
  <c r="AO64" i="1"/>
  <c r="AO193" i="1" s="1"/>
  <c r="AN64" i="1"/>
  <c r="AN193" i="1" s="1"/>
  <c r="AM64" i="1"/>
  <c r="AM193" i="1" s="1"/>
  <c r="AL64" i="1"/>
  <c r="AL193" i="1" s="1"/>
  <c r="AK64" i="1"/>
  <c r="AK193" i="1" s="1"/>
  <c r="AJ64" i="1"/>
  <c r="AJ193" i="1" s="1"/>
  <c r="AI64" i="1"/>
  <c r="AI193" i="1" s="1"/>
  <c r="AH64" i="1"/>
  <c r="AH193" i="1" s="1"/>
  <c r="AG64" i="1"/>
  <c r="AG193" i="1" s="1"/>
  <c r="AF64" i="1"/>
  <c r="AF193" i="1" s="1"/>
  <c r="AE64" i="1"/>
  <c r="AE193" i="1" s="1"/>
  <c r="AD64" i="1"/>
  <c r="AD193" i="1" s="1"/>
  <c r="AC64" i="1"/>
  <c r="AC193" i="1" s="1"/>
  <c r="AB64" i="1"/>
  <c r="AB193" i="1" s="1"/>
  <c r="AA64" i="1"/>
  <c r="AA193" i="1" s="1"/>
  <c r="Z64" i="1"/>
  <c r="Z193" i="1" s="1"/>
  <c r="Y64" i="1"/>
  <c r="Y193" i="1" s="1"/>
  <c r="X64" i="1"/>
  <c r="X193" i="1" s="1"/>
  <c r="W64" i="1"/>
  <c r="W193" i="1" s="1"/>
  <c r="V64" i="1"/>
  <c r="V193" i="1" s="1"/>
  <c r="U64" i="1"/>
  <c r="U193" i="1" s="1"/>
  <c r="T64" i="1"/>
  <c r="T193" i="1" s="1"/>
  <c r="S64" i="1"/>
  <c r="S193" i="1" s="1"/>
  <c r="R64" i="1"/>
  <c r="R193" i="1" s="1"/>
  <c r="Q64" i="1"/>
  <c r="Q193" i="1" s="1"/>
  <c r="P64" i="1"/>
  <c r="P193" i="1" s="1"/>
  <c r="O64" i="1"/>
  <c r="O193" i="1" s="1"/>
  <c r="N64" i="1"/>
  <c r="N193" i="1" s="1"/>
  <c r="M64" i="1"/>
  <c r="M193" i="1" s="1"/>
  <c r="L64" i="1"/>
  <c r="L193" i="1" s="1"/>
  <c r="K64" i="1"/>
  <c r="K193" i="1" s="1"/>
  <c r="J64" i="1"/>
  <c r="J193" i="1" s="1"/>
  <c r="I64" i="1"/>
  <c r="I193" i="1" s="1"/>
  <c r="H64" i="1"/>
  <c r="H193" i="1" s="1"/>
  <c r="G64" i="1"/>
  <c r="G193" i="1" s="1"/>
  <c r="F64" i="1"/>
  <c r="F193" i="1" s="1"/>
  <c r="E64" i="1"/>
  <c r="E193" i="1" s="1"/>
  <c r="D64" i="1"/>
  <c r="D193" i="1" s="1"/>
  <c r="C64" i="1"/>
  <c r="C193" i="1" s="1"/>
  <c r="FY60" i="1"/>
  <c r="FX60" i="1"/>
  <c r="FX263" i="1" s="1"/>
  <c r="FX264" i="1" s="1"/>
  <c r="FW60" i="1"/>
  <c r="FW263" i="1" s="1"/>
  <c r="FW264" i="1" s="1"/>
  <c r="FV60" i="1"/>
  <c r="FV263" i="1" s="1"/>
  <c r="FV264" i="1" s="1"/>
  <c r="FU60" i="1"/>
  <c r="FU263" i="1" s="1"/>
  <c r="FU264" i="1" s="1"/>
  <c r="FT60" i="1"/>
  <c r="FT263" i="1" s="1"/>
  <c r="FT264" i="1" s="1"/>
  <c r="FS60" i="1"/>
  <c r="FS263" i="1" s="1"/>
  <c r="FS264" i="1" s="1"/>
  <c r="FR60" i="1"/>
  <c r="FR263" i="1" s="1"/>
  <c r="FR264" i="1" s="1"/>
  <c r="FQ60" i="1"/>
  <c r="FQ263" i="1" s="1"/>
  <c r="FQ264" i="1" s="1"/>
  <c r="FP60" i="1"/>
  <c r="FP263" i="1" s="1"/>
  <c r="FP264" i="1" s="1"/>
  <c r="FO60" i="1"/>
  <c r="FO263" i="1" s="1"/>
  <c r="FO264" i="1" s="1"/>
  <c r="FN60" i="1"/>
  <c r="FN263" i="1" s="1"/>
  <c r="FN264" i="1" s="1"/>
  <c r="FM60" i="1"/>
  <c r="FM263" i="1" s="1"/>
  <c r="FM264" i="1" s="1"/>
  <c r="FL60" i="1"/>
  <c r="FL263" i="1" s="1"/>
  <c r="FL264" i="1" s="1"/>
  <c r="FK60" i="1"/>
  <c r="FK263" i="1" s="1"/>
  <c r="FK264" i="1" s="1"/>
  <c r="FJ60" i="1"/>
  <c r="FJ263" i="1" s="1"/>
  <c r="FJ264" i="1" s="1"/>
  <c r="FI60" i="1"/>
  <c r="FI263" i="1" s="1"/>
  <c r="FI264" i="1" s="1"/>
  <c r="FH60" i="1"/>
  <c r="FH263" i="1" s="1"/>
  <c r="FH264" i="1" s="1"/>
  <c r="FG60" i="1"/>
  <c r="FG263" i="1" s="1"/>
  <c r="FG264" i="1" s="1"/>
  <c r="FF60" i="1"/>
  <c r="FF263" i="1" s="1"/>
  <c r="FF264" i="1" s="1"/>
  <c r="FE60" i="1"/>
  <c r="FE263" i="1" s="1"/>
  <c r="FE264" i="1" s="1"/>
  <c r="FD60" i="1"/>
  <c r="FD263" i="1" s="1"/>
  <c r="FD264" i="1" s="1"/>
  <c r="FC60" i="1"/>
  <c r="FC263" i="1" s="1"/>
  <c r="FC264" i="1" s="1"/>
  <c r="FB60" i="1"/>
  <c r="FB263" i="1" s="1"/>
  <c r="FB264" i="1" s="1"/>
  <c r="FA60" i="1"/>
  <c r="FA263" i="1" s="1"/>
  <c r="FA264" i="1" s="1"/>
  <c r="EZ60" i="1"/>
  <c r="EZ263" i="1" s="1"/>
  <c r="EZ264" i="1" s="1"/>
  <c r="EY60" i="1"/>
  <c r="EY263" i="1" s="1"/>
  <c r="EY264" i="1" s="1"/>
  <c r="EX60" i="1"/>
  <c r="EX263" i="1" s="1"/>
  <c r="EX264" i="1" s="1"/>
  <c r="EW60" i="1"/>
  <c r="EW263" i="1" s="1"/>
  <c r="EW264" i="1" s="1"/>
  <c r="EV60" i="1"/>
  <c r="EV263" i="1" s="1"/>
  <c r="EV264" i="1" s="1"/>
  <c r="EU60" i="1"/>
  <c r="EU263" i="1" s="1"/>
  <c r="EU264" i="1" s="1"/>
  <c r="ET60" i="1"/>
  <c r="ET263" i="1" s="1"/>
  <c r="ET264" i="1" s="1"/>
  <c r="ES60" i="1"/>
  <c r="ES263" i="1" s="1"/>
  <c r="ES264" i="1" s="1"/>
  <c r="ER60" i="1"/>
  <c r="ER263" i="1" s="1"/>
  <c r="ER264" i="1" s="1"/>
  <c r="EQ60" i="1"/>
  <c r="EQ263" i="1" s="1"/>
  <c r="EQ264" i="1" s="1"/>
  <c r="EP60" i="1"/>
  <c r="EP263" i="1" s="1"/>
  <c r="EP264" i="1" s="1"/>
  <c r="EO60" i="1"/>
  <c r="EO263" i="1" s="1"/>
  <c r="EO264" i="1" s="1"/>
  <c r="EN60" i="1"/>
  <c r="EN263" i="1" s="1"/>
  <c r="EN264" i="1" s="1"/>
  <c r="EM60" i="1"/>
  <c r="EM263" i="1" s="1"/>
  <c r="EM264" i="1" s="1"/>
  <c r="EL60" i="1"/>
  <c r="EL263" i="1" s="1"/>
  <c r="EL264" i="1" s="1"/>
  <c r="EK60" i="1"/>
  <c r="EK263" i="1" s="1"/>
  <c r="EK264" i="1" s="1"/>
  <c r="EJ60" i="1"/>
  <c r="EJ263" i="1" s="1"/>
  <c r="EJ264" i="1" s="1"/>
  <c r="EI60" i="1"/>
  <c r="EI263" i="1" s="1"/>
  <c r="EI264" i="1" s="1"/>
  <c r="EH60" i="1"/>
  <c r="EH263" i="1" s="1"/>
  <c r="EH264" i="1" s="1"/>
  <c r="EG60" i="1"/>
  <c r="EG263" i="1" s="1"/>
  <c r="EG264" i="1" s="1"/>
  <c r="EF60" i="1"/>
  <c r="EF263" i="1" s="1"/>
  <c r="EF264" i="1" s="1"/>
  <c r="EE60" i="1"/>
  <c r="EE263" i="1" s="1"/>
  <c r="EE264" i="1" s="1"/>
  <c r="ED60" i="1"/>
  <c r="ED263" i="1" s="1"/>
  <c r="ED264" i="1" s="1"/>
  <c r="EC60" i="1"/>
  <c r="EC263" i="1" s="1"/>
  <c r="EC264" i="1" s="1"/>
  <c r="EB60" i="1"/>
  <c r="EB263" i="1" s="1"/>
  <c r="EB264" i="1" s="1"/>
  <c r="EA60" i="1"/>
  <c r="EA263" i="1" s="1"/>
  <c r="EA264" i="1" s="1"/>
  <c r="DZ60" i="1"/>
  <c r="DZ263" i="1" s="1"/>
  <c r="DZ264" i="1" s="1"/>
  <c r="DY60" i="1"/>
  <c r="DY263" i="1" s="1"/>
  <c r="DY264" i="1" s="1"/>
  <c r="DX60" i="1"/>
  <c r="DX263" i="1" s="1"/>
  <c r="DX264" i="1" s="1"/>
  <c r="DW60" i="1"/>
  <c r="DW263" i="1" s="1"/>
  <c r="DW264" i="1" s="1"/>
  <c r="DV60" i="1"/>
  <c r="DV263" i="1" s="1"/>
  <c r="DV264" i="1" s="1"/>
  <c r="DU60" i="1"/>
  <c r="DU263" i="1" s="1"/>
  <c r="DU264" i="1" s="1"/>
  <c r="DT60" i="1"/>
  <c r="DT263" i="1" s="1"/>
  <c r="DT264" i="1" s="1"/>
  <c r="DS60" i="1"/>
  <c r="DS263" i="1" s="1"/>
  <c r="DS264" i="1" s="1"/>
  <c r="DR60" i="1"/>
  <c r="DR263" i="1" s="1"/>
  <c r="DR264" i="1" s="1"/>
  <c r="DQ60" i="1"/>
  <c r="DQ263" i="1" s="1"/>
  <c r="DQ264" i="1" s="1"/>
  <c r="DP60" i="1"/>
  <c r="DP263" i="1" s="1"/>
  <c r="DP264" i="1" s="1"/>
  <c r="DO60" i="1"/>
  <c r="DO263" i="1" s="1"/>
  <c r="DO264" i="1" s="1"/>
  <c r="DN60" i="1"/>
  <c r="DN263" i="1" s="1"/>
  <c r="DN264" i="1" s="1"/>
  <c r="DM60" i="1"/>
  <c r="DM263" i="1" s="1"/>
  <c r="DM264" i="1" s="1"/>
  <c r="DL60" i="1"/>
  <c r="DL263" i="1" s="1"/>
  <c r="DL264" i="1" s="1"/>
  <c r="DK60" i="1"/>
  <c r="DK263" i="1" s="1"/>
  <c r="DK264" i="1" s="1"/>
  <c r="DJ60" i="1"/>
  <c r="DJ263" i="1" s="1"/>
  <c r="DJ264" i="1" s="1"/>
  <c r="DI60" i="1"/>
  <c r="DI263" i="1" s="1"/>
  <c r="DI264" i="1" s="1"/>
  <c r="DH60" i="1"/>
  <c r="DH263" i="1" s="1"/>
  <c r="DH264" i="1" s="1"/>
  <c r="DG60" i="1"/>
  <c r="DG263" i="1" s="1"/>
  <c r="DG264" i="1" s="1"/>
  <c r="DF60" i="1"/>
  <c r="DF263" i="1" s="1"/>
  <c r="DF264" i="1" s="1"/>
  <c r="DE60" i="1"/>
  <c r="DE263" i="1" s="1"/>
  <c r="DE264" i="1" s="1"/>
  <c r="DD60" i="1"/>
  <c r="DD263" i="1" s="1"/>
  <c r="DD264" i="1" s="1"/>
  <c r="DC60" i="1"/>
  <c r="DC263" i="1" s="1"/>
  <c r="DC264" i="1" s="1"/>
  <c r="DB60" i="1"/>
  <c r="DB263" i="1" s="1"/>
  <c r="DB264" i="1" s="1"/>
  <c r="DA60" i="1"/>
  <c r="DA263" i="1" s="1"/>
  <c r="DA264" i="1" s="1"/>
  <c r="CZ60" i="1"/>
  <c r="CZ263" i="1" s="1"/>
  <c r="CZ264" i="1" s="1"/>
  <c r="CY60" i="1"/>
  <c r="CY263" i="1" s="1"/>
  <c r="CY264" i="1" s="1"/>
  <c r="CX60" i="1"/>
  <c r="CX263" i="1" s="1"/>
  <c r="CX264" i="1" s="1"/>
  <c r="CW60" i="1"/>
  <c r="CW263" i="1" s="1"/>
  <c r="CW264" i="1" s="1"/>
  <c r="CV60" i="1"/>
  <c r="CV263" i="1" s="1"/>
  <c r="CV264" i="1" s="1"/>
  <c r="CU60" i="1"/>
  <c r="CU263" i="1" s="1"/>
  <c r="CU264" i="1" s="1"/>
  <c r="CT60" i="1"/>
  <c r="CT263" i="1" s="1"/>
  <c r="CT264" i="1" s="1"/>
  <c r="CS60" i="1"/>
  <c r="CS263" i="1" s="1"/>
  <c r="CS264" i="1" s="1"/>
  <c r="CR60" i="1"/>
  <c r="CR263" i="1" s="1"/>
  <c r="CR264" i="1" s="1"/>
  <c r="CQ60" i="1"/>
  <c r="CQ263" i="1" s="1"/>
  <c r="CQ264" i="1" s="1"/>
  <c r="CP60" i="1"/>
  <c r="CP263" i="1" s="1"/>
  <c r="CP264" i="1" s="1"/>
  <c r="CO60" i="1"/>
  <c r="CO263" i="1" s="1"/>
  <c r="CO264" i="1" s="1"/>
  <c r="CN60" i="1"/>
  <c r="CN263" i="1" s="1"/>
  <c r="CN264" i="1" s="1"/>
  <c r="CM60" i="1"/>
  <c r="CM263" i="1" s="1"/>
  <c r="CM264" i="1" s="1"/>
  <c r="CL60" i="1"/>
  <c r="CL263" i="1" s="1"/>
  <c r="CL264" i="1" s="1"/>
  <c r="CK60" i="1"/>
  <c r="CK263" i="1" s="1"/>
  <c r="CK264" i="1" s="1"/>
  <c r="CJ60" i="1"/>
  <c r="CJ263" i="1" s="1"/>
  <c r="CJ264" i="1" s="1"/>
  <c r="CI60" i="1"/>
  <c r="CI263" i="1" s="1"/>
  <c r="CI264" i="1" s="1"/>
  <c r="CH60" i="1"/>
  <c r="CH263" i="1" s="1"/>
  <c r="CH264" i="1" s="1"/>
  <c r="CG60" i="1"/>
  <c r="CG263" i="1" s="1"/>
  <c r="CG264" i="1" s="1"/>
  <c r="CF60" i="1"/>
  <c r="CF263" i="1" s="1"/>
  <c r="CF264" i="1" s="1"/>
  <c r="CE60" i="1"/>
  <c r="CE263" i="1" s="1"/>
  <c r="CE264" i="1" s="1"/>
  <c r="CD60" i="1"/>
  <c r="CD263" i="1" s="1"/>
  <c r="CD264" i="1" s="1"/>
  <c r="CC60" i="1"/>
  <c r="CC263" i="1" s="1"/>
  <c r="CC264" i="1" s="1"/>
  <c r="CB60" i="1"/>
  <c r="CB263" i="1" s="1"/>
  <c r="CB264" i="1" s="1"/>
  <c r="CA60" i="1"/>
  <c r="CA263" i="1" s="1"/>
  <c r="CA264" i="1" s="1"/>
  <c r="BZ60" i="1"/>
  <c r="BZ263" i="1" s="1"/>
  <c r="BZ264" i="1" s="1"/>
  <c r="BY60" i="1"/>
  <c r="BY263" i="1" s="1"/>
  <c r="BY264" i="1" s="1"/>
  <c r="BX60" i="1"/>
  <c r="BX263" i="1" s="1"/>
  <c r="BX264" i="1" s="1"/>
  <c r="BW60" i="1"/>
  <c r="BW263" i="1" s="1"/>
  <c r="BW264" i="1" s="1"/>
  <c r="BV60" i="1"/>
  <c r="BV263" i="1" s="1"/>
  <c r="BV264" i="1" s="1"/>
  <c r="BU60" i="1"/>
  <c r="BU263" i="1" s="1"/>
  <c r="BU264" i="1" s="1"/>
  <c r="BT60" i="1"/>
  <c r="BT263" i="1" s="1"/>
  <c r="BT264" i="1" s="1"/>
  <c r="BS60" i="1"/>
  <c r="BS263" i="1" s="1"/>
  <c r="BS264" i="1" s="1"/>
  <c r="BR60" i="1"/>
  <c r="BR263" i="1" s="1"/>
  <c r="BR264" i="1" s="1"/>
  <c r="BQ60" i="1"/>
  <c r="BQ263" i="1" s="1"/>
  <c r="BQ264" i="1" s="1"/>
  <c r="BP60" i="1"/>
  <c r="BP263" i="1" s="1"/>
  <c r="BP264" i="1" s="1"/>
  <c r="BO60" i="1"/>
  <c r="BO263" i="1" s="1"/>
  <c r="BO264" i="1" s="1"/>
  <c r="BN60" i="1"/>
  <c r="BN263" i="1" s="1"/>
  <c r="BN264" i="1" s="1"/>
  <c r="BM60" i="1"/>
  <c r="BM263" i="1" s="1"/>
  <c r="BM264" i="1" s="1"/>
  <c r="BL60" i="1"/>
  <c r="BL263" i="1" s="1"/>
  <c r="BL264" i="1" s="1"/>
  <c r="BK60" i="1"/>
  <c r="BK263" i="1" s="1"/>
  <c r="BK264" i="1" s="1"/>
  <c r="BJ60" i="1"/>
  <c r="BJ263" i="1" s="1"/>
  <c r="BJ264" i="1" s="1"/>
  <c r="BI60" i="1"/>
  <c r="BI263" i="1" s="1"/>
  <c r="BI264" i="1" s="1"/>
  <c r="BH60" i="1"/>
  <c r="BH263" i="1" s="1"/>
  <c r="BH264" i="1" s="1"/>
  <c r="BG60" i="1"/>
  <c r="BG263" i="1" s="1"/>
  <c r="BG264" i="1" s="1"/>
  <c r="BF60" i="1"/>
  <c r="BF263" i="1" s="1"/>
  <c r="BF264" i="1" s="1"/>
  <c r="BE60" i="1"/>
  <c r="BE263" i="1" s="1"/>
  <c r="BE264" i="1" s="1"/>
  <c r="BD60" i="1"/>
  <c r="BD263" i="1" s="1"/>
  <c r="BD264" i="1" s="1"/>
  <c r="BC60" i="1"/>
  <c r="BC263" i="1" s="1"/>
  <c r="BC264" i="1" s="1"/>
  <c r="BB60" i="1"/>
  <c r="BB263" i="1" s="1"/>
  <c r="BB264" i="1" s="1"/>
  <c r="BA60" i="1"/>
  <c r="BA263" i="1" s="1"/>
  <c r="BA264" i="1" s="1"/>
  <c r="AZ60" i="1"/>
  <c r="AZ263" i="1" s="1"/>
  <c r="AZ264" i="1" s="1"/>
  <c r="AY60" i="1"/>
  <c r="AY263" i="1" s="1"/>
  <c r="AY264" i="1" s="1"/>
  <c r="AX60" i="1"/>
  <c r="AX263" i="1" s="1"/>
  <c r="AX264" i="1" s="1"/>
  <c r="AW60" i="1"/>
  <c r="AW263" i="1" s="1"/>
  <c r="AW264" i="1" s="1"/>
  <c r="AV60" i="1"/>
  <c r="AV263" i="1" s="1"/>
  <c r="AV264" i="1" s="1"/>
  <c r="AU60" i="1"/>
  <c r="AU263" i="1" s="1"/>
  <c r="AU264" i="1" s="1"/>
  <c r="AT60" i="1"/>
  <c r="AT263" i="1" s="1"/>
  <c r="AT264" i="1" s="1"/>
  <c r="AS60" i="1"/>
  <c r="AS263" i="1" s="1"/>
  <c r="AS264" i="1" s="1"/>
  <c r="AR60" i="1"/>
  <c r="AR263" i="1" s="1"/>
  <c r="AR264" i="1" s="1"/>
  <c r="AQ60" i="1"/>
  <c r="AQ263" i="1" s="1"/>
  <c r="AQ264" i="1" s="1"/>
  <c r="AP60" i="1"/>
  <c r="AP263" i="1" s="1"/>
  <c r="AP264" i="1" s="1"/>
  <c r="AO60" i="1"/>
  <c r="AO263" i="1" s="1"/>
  <c r="AO264" i="1" s="1"/>
  <c r="AN60" i="1"/>
  <c r="AN263" i="1" s="1"/>
  <c r="AN264" i="1" s="1"/>
  <c r="AM60" i="1"/>
  <c r="AM263" i="1" s="1"/>
  <c r="AM264" i="1" s="1"/>
  <c r="AL60" i="1"/>
  <c r="AL263" i="1" s="1"/>
  <c r="AL264" i="1" s="1"/>
  <c r="AK60" i="1"/>
  <c r="AK263" i="1" s="1"/>
  <c r="AK264" i="1" s="1"/>
  <c r="AJ60" i="1"/>
  <c r="AJ263" i="1" s="1"/>
  <c r="AJ264" i="1" s="1"/>
  <c r="AI60" i="1"/>
  <c r="AI263" i="1" s="1"/>
  <c r="AI264" i="1" s="1"/>
  <c r="AH60" i="1"/>
  <c r="AH263" i="1" s="1"/>
  <c r="AH264" i="1" s="1"/>
  <c r="AG60" i="1"/>
  <c r="AG263" i="1" s="1"/>
  <c r="AG264" i="1" s="1"/>
  <c r="AF60" i="1"/>
  <c r="AF263" i="1" s="1"/>
  <c r="AF264" i="1" s="1"/>
  <c r="AE60" i="1"/>
  <c r="AE263" i="1" s="1"/>
  <c r="AE264" i="1" s="1"/>
  <c r="AD60" i="1"/>
  <c r="AD263" i="1" s="1"/>
  <c r="AD264" i="1" s="1"/>
  <c r="AC60" i="1"/>
  <c r="AC263" i="1" s="1"/>
  <c r="AC264" i="1" s="1"/>
  <c r="AB60" i="1"/>
  <c r="AB263" i="1" s="1"/>
  <c r="AB264" i="1" s="1"/>
  <c r="AA60" i="1"/>
  <c r="AA263" i="1" s="1"/>
  <c r="AA264" i="1" s="1"/>
  <c r="Z60" i="1"/>
  <c r="Z263" i="1" s="1"/>
  <c r="Z264" i="1" s="1"/>
  <c r="Y60" i="1"/>
  <c r="Y263" i="1" s="1"/>
  <c r="Y264" i="1" s="1"/>
  <c r="X60" i="1"/>
  <c r="X263" i="1" s="1"/>
  <c r="X264" i="1" s="1"/>
  <c r="W60" i="1"/>
  <c r="W263" i="1" s="1"/>
  <c r="W264" i="1" s="1"/>
  <c r="V60" i="1"/>
  <c r="V263" i="1" s="1"/>
  <c r="V264" i="1" s="1"/>
  <c r="U60" i="1"/>
  <c r="U263" i="1" s="1"/>
  <c r="U264" i="1" s="1"/>
  <c r="T60" i="1"/>
  <c r="T263" i="1" s="1"/>
  <c r="T264" i="1" s="1"/>
  <c r="S60" i="1"/>
  <c r="S263" i="1" s="1"/>
  <c r="S264" i="1" s="1"/>
  <c r="R60" i="1"/>
  <c r="R263" i="1" s="1"/>
  <c r="R264" i="1" s="1"/>
  <c r="Q60" i="1"/>
  <c r="Q263" i="1" s="1"/>
  <c r="Q264" i="1" s="1"/>
  <c r="P60" i="1"/>
  <c r="P263" i="1" s="1"/>
  <c r="P264" i="1" s="1"/>
  <c r="O60" i="1"/>
  <c r="O263" i="1" s="1"/>
  <c r="O264" i="1" s="1"/>
  <c r="N60" i="1"/>
  <c r="N263" i="1" s="1"/>
  <c r="N264" i="1" s="1"/>
  <c r="M60" i="1"/>
  <c r="M263" i="1" s="1"/>
  <c r="M264" i="1" s="1"/>
  <c r="L60" i="1"/>
  <c r="L263" i="1" s="1"/>
  <c r="L264" i="1" s="1"/>
  <c r="K60" i="1"/>
  <c r="K263" i="1" s="1"/>
  <c r="K264" i="1" s="1"/>
  <c r="J60" i="1"/>
  <c r="J263" i="1" s="1"/>
  <c r="J264" i="1" s="1"/>
  <c r="I60" i="1"/>
  <c r="I263" i="1" s="1"/>
  <c r="I264" i="1" s="1"/>
  <c r="H60" i="1"/>
  <c r="H263" i="1" s="1"/>
  <c r="H264" i="1" s="1"/>
  <c r="G60" i="1"/>
  <c r="G263" i="1" s="1"/>
  <c r="G264" i="1" s="1"/>
  <c r="F60" i="1"/>
  <c r="F263" i="1" s="1"/>
  <c r="F264" i="1" s="1"/>
  <c r="E60" i="1"/>
  <c r="E263" i="1" s="1"/>
  <c r="E264" i="1" s="1"/>
  <c r="D60" i="1"/>
  <c r="D263" i="1" s="1"/>
  <c r="D264" i="1" s="1"/>
  <c r="C60" i="1"/>
  <c r="FZ59" i="1"/>
  <c r="FZ58" i="1"/>
  <c r="FZ57" i="1"/>
  <c r="FZ56" i="1"/>
  <c r="FZ55" i="1"/>
  <c r="FZ54" i="1"/>
  <c r="FZ50" i="1"/>
  <c r="FZ47" i="1"/>
  <c r="FZ46" i="1"/>
  <c r="FZ45" i="1"/>
  <c r="FZ44" i="1"/>
  <c r="FP38" i="1"/>
  <c r="ER38" i="1"/>
  <c r="DT38" i="1"/>
  <c r="CV38" i="1"/>
  <c r="BX38" i="1"/>
  <c r="AZ38" i="1"/>
  <c r="AB38" i="1"/>
  <c r="D38" i="1"/>
  <c r="FX37" i="1"/>
  <c r="FX200" i="1" s="1"/>
  <c r="FW37" i="1"/>
  <c r="FW200" i="1" s="1"/>
  <c r="FV37" i="1"/>
  <c r="FV200" i="1" s="1"/>
  <c r="FU37" i="1"/>
  <c r="FU200" i="1" s="1"/>
  <c r="FT37" i="1"/>
  <c r="FT200" i="1" s="1"/>
  <c r="FS37" i="1"/>
  <c r="FS200" i="1" s="1"/>
  <c r="FR37" i="1"/>
  <c r="FR200" i="1" s="1"/>
  <c r="FQ37" i="1"/>
  <c r="FQ200" i="1" s="1"/>
  <c r="FP37" i="1"/>
  <c r="FP200" i="1" s="1"/>
  <c r="FO37" i="1"/>
  <c r="FO200" i="1" s="1"/>
  <c r="FN37" i="1"/>
  <c r="FN200" i="1" s="1"/>
  <c r="FM37" i="1"/>
  <c r="FM200" i="1" s="1"/>
  <c r="FL37" i="1"/>
  <c r="FL200" i="1" s="1"/>
  <c r="FK37" i="1"/>
  <c r="FK200" i="1" s="1"/>
  <c r="FJ37" i="1"/>
  <c r="FJ200" i="1" s="1"/>
  <c r="FI37" i="1"/>
  <c r="FI200" i="1" s="1"/>
  <c r="FH37" i="1"/>
  <c r="FH200" i="1" s="1"/>
  <c r="FG37" i="1"/>
  <c r="FG200" i="1" s="1"/>
  <c r="FF37" i="1"/>
  <c r="FF200" i="1" s="1"/>
  <c r="FE37" i="1"/>
  <c r="FE200" i="1" s="1"/>
  <c r="FD37" i="1"/>
  <c r="FD200" i="1" s="1"/>
  <c r="FC37" i="1"/>
  <c r="FC200" i="1" s="1"/>
  <c r="FB37" i="1"/>
  <c r="FB200" i="1" s="1"/>
  <c r="FA37" i="1"/>
  <c r="FA200" i="1" s="1"/>
  <c r="EZ37" i="1"/>
  <c r="EZ200" i="1" s="1"/>
  <c r="EY37" i="1"/>
  <c r="EY200" i="1" s="1"/>
  <c r="EX37" i="1"/>
  <c r="EX200" i="1" s="1"/>
  <c r="EW37" i="1"/>
  <c r="EW200" i="1" s="1"/>
  <c r="EV37" i="1"/>
  <c r="EV200" i="1" s="1"/>
  <c r="EU37" i="1"/>
  <c r="EU200" i="1" s="1"/>
  <c r="ET37" i="1"/>
  <c r="ET200" i="1" s="1"/>
  <c r="ES37" i="1"/>
  <c r="ES200" i="1" s="1"/>
  <c r="ER37" i="1"/>
  <c r="ER200" i="1" s="1"/>
  <c r="EQ37" i="1"/>
  <c r="EQ200" i="1" s="1"/>
  <c r="EP37" i="1"/>
  <c r="EP200" i="1" s="1"/>
  <c r="EO37" i="1"/>
  <c r="EO200" i="1" s="1"/>
  <c r="EN37" i="1"/>
  <c r="EN200" i="1" s="1"/>
  <c r="EM37" i="1"/>
  <c r="EM200" i="1" s="1"/>
  <c r="EL37" i="1"/>
  <c r="EL200" i="1" s="1"/>
  <c r="EK37" i="1"/>
  <c r="EK200" i="1" s="1"/>
  <c r="EJ37" i="1"/>
  <c r="EJ200" i="1" s="1"/>
  <c r="EI37" i="1"/>
  <c r="EI200" i="1" s="1"/>
  <c r="EH37" i="1"/>
  <c r="EH200" i="1" s="1"/>
  <c r="EG37" i="1"/>
  <c r="EG200" i="1" s="1"/>
  <c r="EF37" i="1"/>
  <c r="EF200" i="1" s="1"/>
  <c r="EE37" i="1"/>
  <c r="EE200" i="1" s="1"/>
  <c r="ED37" i="1"/>
  <c r="ED200" i="1" s="1"/>
  <c r="EC37" i="1"/>
  <c r="EC200" i="1" s="1"/>
  <c r="EB37" i="1"/>
  <c r="EB200" i="1" s="1"/>
  <c r="EA37" i="1"/>
  <c r="EA200" i="1" s="1"/>
  <c r="DZ37" i="1"/>
  <c r="DZ200" i="1" s="1"/>
  <c r="DY37" i="1"/>
  <c r="DY200" i="1" s="1"/>
  <c r="DX37" i="1"/>
  <c r="DX200" i="1" s="1"/>
  <c r="DW37" i="1"/>
  <c r="DW200" i="1" s="1"/>
  <c r="DV37" i="1"/>
  <c r="DV200" i="1" s="1"/>
  <c r="DU37" i="1"/>
  <c r="DU200" i="1" s="1"/>
  <c r="DT37" i="1"/>
  <c r="DT200" i="1" s="1"/>
  <c r="DS37" i="1"/>
  <c r="DS200" i="1" s="1"/>
  <c r="DR37" i="1"/>
  <c r="DR200" i="1" s="1"/>
  <c r="DQ37" i="1"/>
  <c r="DQ200" i="1" s="1"/>
  <c r="DP37" i="1"/>
  <c r="DP200" i="1" s="1"/>
  <c r="DO37" i="1"/>
  <c r="DO200" i="1" s="1"/>
  <c r="DN37" i="1"/>
  <c r="DN200" i="1" s="1"/>
  <c r="DM37" i="1"/>
  <c r="DM200" i="1" s="1"/>
  <c r="DL37" i="1"/>
  <c r="DL200" i="1" s="1"/>
  <c r="DK37" i="1"/>
  <c r="DK200" i="1" s="1"/>
  <c r="DJ37" i="1"/>
  <c r="DJ200" i="1" s="1"/>
  <c r="DI37" i="1"/>
  <c r="DI200" i="1" s="1"/>
  <c r="DH37" i="1"/>
  <c r="DH200" i="1" s="1"/>
  <c r="DG37" i="1"/>
  <c r="DG200" i="1" s="1"/>
  <c r="DF37" i="1"/>
  <c r="DF200" i="1" s="1"/>
  <c r="DE37" i="1"/>
  <c r="DE200" i="1" s="1"/>
  <c r="DD37" i="1"/>
  <c r="DD200" i="1" s="1"/>
  <c r="DC37" i="1"/>
  <c r="DC200" i="1" s="1"/>
  <c r="DB37" i="1"/>
  <c r="DB200" i="1" s="1"/>
  <c r="DA37" i="1"/>
  <c r="DA200" i="1" s="1"/>
  <c r="CZ37" i="1"/>
  <c r="CZ200" i="1" s="1"/>
  <c r="CY37" i="1"/>
  <c r="CY200" i="1" s="1"/>
  <c r="CX37" i="1"/>
  <c r="CX200" i="1" s="1"/>
  <c r="CW37" i="1"/>
  <c r="CW200" i="1" s="1"/>
  <c r="CV37" i="1"/>
  <c r="CV200" i="1" s="1"/>
  <c r="CU37" i="1"/>
  <c r="CU200" i="1" s="1"/>
  <c r="CT37" i="1"/>
  <c r="CT200" i="1" s="1"/>
  <c r="CS37" i="1"/>
  <c r="CS200" i="1" s="1"/>
  <c r="CR37" i="1"/>
  <c r="CR200" i="1" s="1"/>
  <c r="CQ37" i="1"/>
  <c r="CQ200" i="1" s="1"/>
  <c r="CP37" i="1"/>
  <c r="CP200" i="1" s="1"/>
  <c r="CO37" i="1"/>
  <c r="CO200" i="1" s="1"/>
  <c r="CN37" i="1"/>
  <c r="CN200" i="1" s="1"/>
  <c r="CM37" i="1"/>
  <c r="CM200" i="1" s="1"/>
  <c r="CL37" i="1"/>
  <c r="CL200" i="1" s="1"/>
  <c r="CK37" i="1"/>
  <c r="CK200" i="1" s="1"/>
  <c r="CJ37" i="1"/>
  <c r="CJ200" i="1" s="1"/>
  <c r="CI37" i="1"/>
  <c r="CI200" i="1" s="1"/>
  <c r="CH37" i="1"/>
  <c r="CH200" i="1" s="1"/>
  <c r="CG37" i="1"/>
  <c r="CG200" i="1" s="1"/>
  <c r="CF37" i="1"/>
  <c r="CF200" i="1" s="1"/>
  <c r="CE37" i="1"/>
  <c r="CE200" i="1" s="1"/>
  <c r="CD37" i="1"/>
  <c r="CD200" i="1" s="1"/>
  <c r="CC37" i="1"/>
  <c r="CC200" i="1" s="1"/>
  <c r="CB37" i="1"/>
  <c r="CB200" i="1" s="1"/>
  <c r="CA37" i="1"/>
  <c r="CA200" i="1" s="1"/>
  <c r="BZ37" i="1"/>
  <c r="BZ200" i="1" s="1"/>
  <c r="BY37" i="1"/>
  <c r="BY200" i="1" s="1"/>
  <c r="BX37" i="1"/>
  <c r="BX200" i="1" s="1"/>
  <c r="BW37" i="1"/>
  <c r="BW200" i="1" s="1"/>
  <c r="BV37" i="1"/>
  <c r="BV200" i="1" s="1"/>
  <c r="BU37" i="1"/>
  <c r="BU200" i="1" s="1"/>
  <c r="BT37" i="1"/>
  <c r="BT200" i="1" s="1"/>
  <c r="BS37" i="1"/>
  <c r="BS200" i="1" s="1"/>
  <c r="BR37" i="1"/>
  <c r="BR200" i="1" s="1"/>
  <c r="BQ37" i="1"/>
  <c r="BQ200" i="1" s="1"/>
  <c r="BP37" i="1"/>
  <c r="BP200" i="1" s="1"/>
  <c r="BO37" i="1"/>
  <c r="BO200" i="1" s="1"/>
  <c r="BN37" i="1"/>
  <c r="BN200" i="1" s="1"/>
  <c r="BM37" i="1"/>
  <c r="BM200" i="1" s="1"/>
  <c r="BL37" i="1"/>
  <c r="BL200" i="1" s="1"/>
  <c r="BK37" i="1"/>
  <c r="BK200" i="1" s="1"/>
  <c r="BJ37" i="1"/>
  <c r="BJ200" i="1" s="1"/>
  <c r="BI37" i="1"/>
  <c r="BI200" i="1" s="1"/>
  <c r="BH37" i="1"/>
  <c r="BH200" i="1" s="1"/>
  <c r="BG37" i="1"/>
  <c r="BG200" i="1" s="1"/>
  <c r="BF37" i="1"/>
  <c r="BF200" i="1" s="1"/>
  <c r="BE37" i="1"/>
  <c r="BE200" i="1" s="1"/>
  <c r="BD37" i="1"/>
  <c r="BD200" i="1" s="1"/>
  <c r="BC37" i="1"/>
  <c r="BC200" i="1" s="1"/>
  <c r="BB37" i="1"/>
  <c r="BB200" i="1" s="1"/>
  <c r="BA37" i="1"/>
  <c r="BA200" i="1" s="1"/>
  <c r="AZ37" i="1"/>
  <c r="AZ200" i="1" s="1"/>
  <c r="AY37" i="1"/>
  <c r="AY200" i="1" s="1"/>
  <c r="AX37" i="1"/>
  <c r="AX200" i="1" s="1"/>
  <c r="AW37" i="1"/>
  <c r="AW200" i="1" s="1"/>
  <c r="AV37" i="1"/>
  <c r="AV200" i="1" s="1"/>
  <c r="AU37" i="1"/>
  <c r="AU200" i="1" s="1"/>
  <c r="AT37" i="1"/>
  <c r="AT200" i="1" s="1"/>
  <c r="AS37" i="1"/>
  <c r="AS200" i="1" s="1"/>
  <c r="AR37" i="1"/>
  <c r="AR200" i="1" s="1"/>
  <c r="AQ37" i="1"/>
  <c r="AQ200" i="1" s="1"/>
  <c r="AP37" i="1"/>
  <c r="AP200" i="1" s="1"/>
  <c r="AO37" i="1"/>
  <c r="AO200" i="1" s="1"/>
  <c r="AN37" i="1"/>
  <c r="AN200" i="1" s="1"/>
  <c r="AM37" i="1"/>
  <c r="AM200" i="1" s="1"/>
  <c r="AL37" i="1"/>
  <c r="AL200" i="1" s="1"/>
  <c r="AK37" i="1"/>
  <c r="AK200" i="1" s="1"/>
  <c r="AJ37" i="1"/>
  <c r="AJ200" i="1" s="1"/>
  <c r="AI37" i="1"/>
  <c r="AI200" i="1" s="1"/>
  <c r="AH37" i="1"/>
  <c r="AH200" i="1" s="1"/>
  <c r="AG37" i="1"/>
  <c r="AG200" i="1" s="1"/>
  <c r="AF37" i="1"/>
  <c r="AF200" i="1" s="1"/>
  <c r="AE37" i="1"/>
  <c r="AE200" i="1" s="1"/>
  <c r="AD37" i="1"/>
  <c r="AD200" i="1" s="1"/>
  <c r="AC37" i="1"/>
  <c r="AC200" i="1" s="1"/>
  <c r="AB37" i="1"/>
  <c r="AB200" i="1" s="1"/>
  <c r="AA37" i="1"/>
  <c r="AA200" i="1" s="1"/>
  <c r="Z37" i="1"/>
  <c r="Z200" i="1" s="1"/>
  <c r="Y37" i="1"/>
  <c r="Y200" i="1" s="1"/>
  <c r="X37" i="1"/>
  <c r="X200" i="1" s="1"/>
  <c r="W37" i="1"/>
  <c r="W200" i="1" s="1"/>
  <c r="V37" i="1"/>
  <c r="V200" i="1" s="1"/>
  <c r="U37" i="1"/>
  <c r="U200" i="1" s="1"/>
  <c r="T37" i="1"/>
  <c r="T200" i="1" s="1"/>
  <c r="S37" i="1"/>
  <c r="S200" i="1" s="1"/>
  <c r="R37" i="1"/>
  <c r="R200" i="1" s="1"/>
  <c r="Q37" i="1"/>
  <c r="Q200" i="1" s="1"/>
  <c r="P37" i="1"/>
  <c r="P200" i="1" s="1"/>
  <c r="O37" i="1"/>
  <c r="O200" i="1" s="1"/>
  <c r="N37" i="1"/>
  <c r="N200" i="1" s="1"/>
  <c r="M37" i="1"/>
  <c r="M200" i="1" s="1"/>
  <c r="L37" i="1"/>
  <c r="L200" i="1" s="1"/>
  <c r="K37" i="1"/>
  <c r="K200" i="1" s="1"/>
  <c r="J37" i="1"/>
  <c r="J200" i="1" s="1"/>
  <c r="I37" i="1"/>
  <c r="I200" i="1" s="1"/>
  <c r="H37" i="1"/>
  <c r="H200" i="1" s="1"/>
  <c r="G37" i="1"/>
  <c r="G200" i="1" s="1"/>
  <c r="F37" i="1"/>
  <c r="F200" i="1" s="1"/>
  <c r="E37" i="1"/>
  <c r="E200" i="1" s="1"/>
  <c r="D37" i="1"/>
  <c r="D200" i="1" s="1"/>
  <c r="FZ33" i="1"/>
  <c r="FZ32" i="1"/>
  <c r="FZ31" i="1"/>
  <c r="FZ30" i="1"/>
  <c r="FZ29" i="1"/>
  <c r="FZ28" i="1"/>
  <c r="FZ27" i="1"/>
  <c r="FZ26" i="1"/>
  <c r="FZ25" i="1"/>
  <c r="FZ24" i="1"/>
  <c r="FZ23" i="1"/>
  <c r="FZ22" i="1"/>
  <c r="FZ21" i="1"/>
  <c r="FZ20" i="1"/>
  <c r="FZ19" i="1"/>
  <c r="FZ18" i="1"/>
  <c r="FZ17" i="1"/>
  <c r="FZ16" i="1"/>
  <c r="FW15" i="1"/>
  <c r="FW82" i="1" s="1"/>
  <c r="FW87" i="1" s="1"/>
  <c r="FW93" i="1" s="1"/>
  <c r="FQ15" i="1"/>
  <c r="FQ82" i="1" s="1"/>
  <c r="FQ87" i="1" s="1"/>
  <c r="FQ93" i="1" s="1"/>
  <c r="FQ98" i="1" s="1"/>
  <c r="FP15" i="1"/>
  <c r="FP82" i="1" s="1"/>
  <c r="FP87" i="1" s="1"/>
  <c r="FP93" i="1" s="1"/>
  <c r="FO15" i="1"/>
  <c r="FO82" i="1" s="1"/>
  <c r="FO87" i="1" s="1"/>
  <c r="FO93" i="1" s="1"/>
  <c r="FN15" i="1"/>
  <c r="FK15" i="1"/>
  <c r="FK82" i="1" s="1"/>
  <c r="FK87" i="1" s="1"/>
  <c r="FE15" i="1"/>
  <c r="FE82" i="1" s="1"/>
  <c r="FE87" i="1" s="1"/>
  <c r="FE93" i="1" s="1"/>
  <c r="FD15" i="1"/>
  <c r="FD82" i="1" s="1"/>
  <c r="FB15" i="1"/>
  <c r="EY15" i="1"/>
  <c r="EY82" i="1" s="1"/>
  <c r="EY87" i="1" s="1"/>
  <c r="EY93" i="1" s="1"/>
  <c r="EX15" i="1"/>
  <c r="EX82" i="1" s="1"/>
  <c r="EX87" i="1" s="1"/>
  <c r="EX93" i="1" s="1"/>
  <c r="ES15" i="1"/>
  <c r="ES82" i="1" s="1"/>
  <c r="ES87" i="1" s="1"/>
  <c r="ES93" i="1" s="1"/>
  <c r="ER15" i="1"/>
  <c r="ER82" i="1" s="1"/>
  <c r="EQ15" i="1"/>
  <c r="EQ82" i="1" s="1"/>
  <c r="EQ87" i="1" s="1"/>
  <c r="EQ93" i="1" s="1"/>
  <c r="EP15" i="1"/>
  <c r="EM15" i="1"/>
  <c r="EM82" i="1" s="1"/>
  <c r="EM87" i="1" s="1"/>
  <c r="EM93" i="1" s="1"/>
  <c r="EG15" i="1"/>
  <c r="EG82" i="1" s="1"/>
  <c r="EG87" i="1" s="1"/>
  <c r="EG93" i="1" s="1"/>
  <c r="EF15" i="1"/>
  <c r="EF82" i="1" s="1"/>
  <c r="EF87" i="1" s="1"/>
  <c r="EF93" i="1" s="1"/>
  <c r="EE15" i="1"/>
  <c r="EE82" i="1" s="1"/>
  <c r="EE87" i="1" s="1"/>
  <c r="EE93" i="1" s="1"/>
  <c r="ED15" i="1"/>
  <c r="ED82" i="1" s="1"/>
  <c r="ED87" i="1" s="1"/>
  <c r="ED93" i="1" s="1"/>
  <c r="EA15" i="1"/>
  <c r="EA82" i="1" s="1"/>
  <c r="EA87" i="1" s="1"/>
  <c r="EA93" i="1" s="1"/>
  <c r="DU15" i="1"/>
  <c r="DU82" i="1" s="1"/>
  <c r="DU87" i="1" s="1"/>
  <c r="DU93" i="1" s="1"/>
  <c r="DU98" i="1" s="1"/>
  <c r="DT15" i="1"/>
  <c r="DT82" i="1" s="1"/>
  <c r="DR15" i="1"/>
  <c r="DR82" i="1" s="1"/>
  <c r="DR87" i="1" s="1"/>
  <c r="DR93" i="1" s="1"/>
  <c r="DO15" i="1"/>
  <c r="DO82" i="1" s="1"/>
  <c r="DO87" i="1" s="1"/>
  <c r="DO93" i="1" s="1"/>
  <c r="DN15" i="1"/>
  <c r="DN82" i="1" s="1"/>
  <c r="DN87" i="1" s="1"/>
  <c r="DN93" i="1" s="1"/>
  <c r="DI15" i="1"/>
  <c r="DI82" i="1" s="1"/>
  <c r="DI87" i="1" s="1"/>
  <c r="DI93" i="1" s="1"/>
  <c r="DH15" i="1"/>
  <c r="DH82" i="1" s="1"/>
  <c r="DG15" i="1"/>
  <c r="DG82" i="1" s="1"/>
  <c r="DG87" i="1" s="1"/>
  <c r="DG93" i="1" s="1"/>
  <c r="DF15" i="1"/>
  <c r="DF82" i="1" s="1"/>
  <c r="DF87" i="1" s="1"/>
  <c r="DF93" i="1" s="1"/>
  <c r="DC15" i="1"/>
  <c r="DC82" i="1" s="1"/>
  <c r="DC87" i="1" s="1"/>
  <c r="DC93" i="1" s="1"/>
  <c r="CW15" i="1"/>
  <c r="CW82" i="1" s="1"/>
  <c r="CW87" i="1" s="1"/>
  <c r="CW93" i="1" s="1"/>
  <c r="CW98" i="1" s="1"/>
  <c r="CV15" i="1"/>
  <c r="CV82" i="1" s="1"/>
  <c r="CV87" i="1" s="1"/>
  <c r="CV93" i="1" s="1"/>
  <c r="CU15" i="1"/>
  <c r="CU82" i="1" s="1"/>
  <c r="CU87" i="1" s="1"/>
  <c r="CU93" i="1" s="1"/>
  <c r="CT15" i="1"/>
  <c r="CT82" i="1" s="1"/>
  <c r="CT87" i="1" s="1"/>
  <c r="CT93" i="1" s="1"/>
  <c r="CQ15" i="1"/>
  <c r="CQ82" i="1" s="1"/>
  <c r="CQ87" i="1" s="1"/>
  <c r="CN15" i="1"/>
  <c r="CN82" i="1" s="1"/>
  <c r="CN87" i="1" s="1"/>
  <c r="CN93" i="1" s="1"/>
  <c r="CK15" i="1"/>
  <c r="CK82" i="1" s="1"/>
  <c r="CK87" i="1" s="1"/>
  <c r="CK93" i="1" s="1"/>
  <c r="CJ15" i="1"/>
  <c r="CJ82" i="1" s="1"/>
  <c r="CH15" i="1"/>
  <c r="CH82" i="1" s="1"/>
  <c r="CH87" i="1" s="1"/>
  <c r="CH93" i="1" s="1"/>
  <c r="CE15" i="1"/>
  <c r="CE82" i="1" s="1"/>
  <c r="CE87" i="1" s="1"/>
  <c r="CE93" i="1" s="1"/>
  <c r="CD15" i="1"/>
  <c r="CD82" i="1" s="1"/>
  <c r="CD87" i="1" s="1"/>
  <c r="CD93" i="1" s="1"/>
  <c r="BY15" i="1"/>
  <c r="BY82" i="1" s="1"/>
  <c r="BY87" i="1" s="1"/>
  <c r="BY93" i="1" s="1"/>
  <c r="BX15" i="1"/>
  <c r="BX82" i="1" s="1"/>
  <c r="BW15" i="1"/>
  <c r="BW82" i="1" s="1"/>
  <c r="BW87" i="1" s="1"/>
  <c r="BW93" i="1" s="1"/>
  <c r="BS15" i="1"/>
  <c r="BS82" i="1" s="1"/>
  <c r="BS87" i="1" s="1"/>
  <c r="BS93" i="1" s="1"/>
  <c r="BM15" i="1"/>
  <c r="BM82" i="1" s="1"/>
  <c r="BM87" i="1" s="1"/>
  <c r="BM93" i="1" s="1"/>
  <c r="BL15" i="1"/>
  <c r="BL82" i="1" s="1"/>
  <c r="BL87" i="1" s="1"/>
  <c r="BL93" i="1" s="1"/>
  <c r="BK15" i="1"/>
  <c r="BK82" i="1" s="1"/>
  <c r="BK87" i="1" s="1"/>
  <c r="BK93" i="1" s="1"/>
  <c r="BA15" i="1"/>
  <c r="BA82" i="1" s="1"/>
  <c r="BA87" i="1" s="1"/>
  <c r="BA93" i="1" s="1"/>
  <c r="BA98" i="1" s="1"/>
  <c r="AZ15" i="1"/>
  <c r="AZ82" i="1" s="1"/>
  <c r="AT15" i="1"/>
  <c r="AT82" i="1" s="1"/>
  <c r="AT87" i="1" s="1"/>
  <c r="AT93" i="1" s="1"/>
  <c r="AO15" i="1"/>
  <c r="AO82" i="1" s="1"/>
  <c r="AO87" i="1" s="1"/>
  <c r="AO93" i="1" s="1"/>
  <c r="AN15" i="1"/>
  <c r="AN82" i="1" s="1"/>
  <c r="AM15" i="1"/>
  <c r="AM82" i="1" s="1"/>
  <c r="AM87" i="1" s="1"/>
  <c r="AM93" i="1" s="1"/>
  <c r="AI15" i="1"/>
  <c r="AI82" i="1" s="1"/>
  <c r="AI87" i="1" s="1"/>
  <c r="AI93" i="1" s="1"/>
  <c r="AC15" i="1"/>
  <c r="AC82" i="1" s="1"/>
  <c r="AC87" i="1" s="1"/>
  <c r="AC93" i="1" s="1"/>
  <c r="AC98" i="1" s="1"/>
  <c r="AB15" i="1"/>
  <c r="AB82" i="1" s="1"/>
  <c r="AB87" i="1" s="1"/>
  <c r="AB93" i="1" s="1"/>
  <c r="AA15" i="1"/>
  <c r="AA82" i="1" s="1"/>
  <c r="AA87" i="1" s="1"/>
  <c r="AA93" i="1" s="1"/>
  <c r="V15" i="1"/>
  <c r="V82" i="1" s="1"/>
  <c r="V87" i="1" s="1"/>
  <c r="V93" i="1" s="1"/>
  <c r="S15" i="1"/>
  <c r="S82" i="1" s="1"/>
  <c r="S87" i="1" s="1"/>
  <c r="S93" i="1" s="1"/>
  <c r="K15" i="1"/>
  <c r="K82" i="1" s="1"/>
  <c r="K87" i="1" s="1"/>
  <c r="K93" i="1" s="1"/>
  <c r="J15" i="1"/>
  <c r="J82" i="1" s="1"/>
  <c r="J87" i="1" s="1"/>
  <c r="J93" i="1" s="1"/>
  <c r="F15" i="1"/>
  <c r="F82" i="1" s="1"/>
  <c r="F87" i="1" s="1"/>
  <c r="F93" i="1" s="1"/>
  <c r="E15" i="1"/>
  <c r="E82" i="1" s="1"/>
  <c r="E87" i="1" s="1"/>
  <c r="E93" i="1" s="1"/>
  <c r="E98" i="1" s="1"/>
  <c r="D15" i="1"/>
  <c r="D82" i="1" s="1"/>
  <c r="D87" i="1" s="1"/>
  <c r="D93" i="1" s="1"/>
  <c r="D98" i="1" s="1"/>
  <c r="FZ14" i="1"/>
  <c r="FZ13" i="1"/>
  <c r="FZ12" i="1"/>
  <c r="FX11" i="1"/>
  <c r="FX15" i="1" s="1"/>
  <c r="FX82" i="1" s="1"/>
  <c r="FX87" i="1" s="1"/>
  <c r="FX93" i="1" s="1"/>
  <c r="FW11" i="1"/>
  <c r="FV11" i="1"/>
  <c r="FV15" i="1" s="1"/>
  <c r="FV82" i="1" s="1"/>
  <c r="FV87" i="1" s="1"/>
  <c r="FV93" i="1" s="1"/>
  <c r="FU11" i="1"/>
  <c r="FU15" i="1" s="1"/>
  <c r="FU82" i="1" s="1"/>
  <c r="FU87" i="1" s="1"/>
  <c r="FU93" i="1" s="1"/>
  <c r="FT11" i="1"/>
  <c r="FT15" i="1" s="1"/>
  <c r="FT82" i="1" s="1"/>
  <c r="FT87" i="1" s="1"/>
  <c r="FT93" i="1" s="1"/>
  <c r="FS11" i="1"/>
  <c r="FS15" i="1" s="1"/>
  <c r="FS82" i="1" s="1"/>
  <c r="FS87" i="1" s="1"/>
  <c r="FS93" i="1" s="1"/>
  <c r="FR11" i="1"/>
  <c r="FR15" i="1" s="1"/>
  <c r="FR82" i="1" s="1"/>
  <c r="FR87" i="1" s="1"/>
  <c r="FR93" i="1" s="1"/>
  <c r="FQ11" i="1"/>
  <c r="FP11" i="1"/>
  <c r="FO11" i="1"/>
  <c r="FN11" i="1"/>
  <c r="FM11" i="1"/>
  <c r="FM15" i="1" s="1"/>
  <c r="FM82" i="1" s="1"/>
  <c r="FM87" i="1" s="1"/>
  <c r="FM93" i="1" s="1"/>
  <c r="FL11" i="1"/>
  <c r="FL15" i="1" s="1"/>
  <c r="FL82" i="1" s="1"/>
  <c r="FL87" i="1" s="1"/>
  <c r="FL93" i="1" s="1"/>
  <c r="FK11" i="1"/>
  <c r="FJ11" i="1"/>
  <c r="FJ15" i="1" s="1"/>
  <c r="FJ82" i="1" s="1"/>
  <c r="FJ87" i="1" s="1"/>
  <c r="FJ93" i="1" s="1"/>
  <c r="FI11" i="1"/>
  <c r="FI15" i="1" s="1"/>
  <c r="FI82" i="1" s="1"/>
  <c r="FI87" i="1" s="1"/>
  <c r="FI93" i="1" s="1"/>
  <c r="FH11" i="1"/>
  <c r="FH15" i="1" s="1"/>
  <c r="FH82" i="1" s="1"/>
  <c r="FH87" i="1" s="1"/>
  <c r="FH93" i="1" s="1"/>
  <c r="FG11" i="1"/>
  <c r="FG15" i="1" s="1"/>
  <c r="FG82" i="1" s="1"/>
  <c r="FG87" i="1" s="1"/>
  <c r="FG93" i="1" s="1"/>
  <c r="FF11" i="1"/>
  <c r="FF15" i="1" s="1"/>
  <c r="FF82" i="1" s="1"/>
  <c r="FF87" i="1" s="1"/>
  <c r="FF93" i="1" s="1"/>
  <c r="FE11" i="1"/>
  <c r="FD11" i="1"/>
  <c r="FC11" i="1"/>
  <c r="FC15" i="1" s="1"/>
  <c r="FC82" i="1" s="1"/>
  <c r="FC87" i="1" s="1"/>
  <c r="FC93" i="1" s="1"/>
  <c r="FB11" i="1"/>
  <c r="FA11" i="1"/>
  <c r="FA15" i="1" s="1"/>
  <c r="FA82" i="1" s="1"/>
  <c r="FA87" i="1" s="1"/>
  <c r="FA93" i="1" s="1"/>
  <c r="EZ11" i="1"/>
  <c r="EZ15" i="1" s="1"/>
  <c r="EZ82" i="1" s="1"/>
  <c r="EZ87" i="1" s="1"/>
  <c r="EZ93" i="1" s="1"/>
  <c r="EY11" i="1"/>
  <c r="EX11" i="1"/>
  <c r="EW11" i="1"/>
  <c r="EW15" i="1" s="1"/>
  <c r="EW82" i="1" s="1"/>
  <c r="EW87" i="1" s="1"/>
  <c r="EW93" i="1" s="1"/>
  <c r="EV11" i="1"/>
  <c r="EV15" i="1" s="1"/>
  <c r="EV82" i="1" s="1"/>
  <c r="EV87" i="1" s="1"/>
  <c r="EV93" i="1" s="1"/>
  <c r="EU11" i="1"/>
  <c r="EU15" i="1" s="1"/>
  <c r="EU82" i="1" s="1"/>
  <c r="EU87" i="1" s="1"/>
  <c r="EU93" i="1" s="1"/>
  <c r="ET11" i="1"/>
  <c r="ET15" i="1" s="1"/>
  <c r="ET82" i="1" s="1"/>
  <c r="ET87" i="1" s="1"/>
  <c r="ET93" i="1" s="1"/>
  <c r="ES11" i="1"/>
  <c r="ER11" i="1"/>
  <c r="EQ11" i="1"/>
  <c r="EP11" i="1"/>
  <c r="EO11" i="1"/>
  <c r="EO15" i="1" s="1"/>
  <c r="EO82" i="1" s="1"/>
  <c r="EO87" i="1" s="1"/>
  <c r="EO93" i="1" s="1"/>
  <c r="EN11" i="1"/>
  <c r="EN15" i="1" s="1"/>
  <c r="EN82" i="1" s="1"/>
  <c r="EN87" i="1" s="1"/>
  <c r="EN93" i="1" s="1"/>
  <c r="EM11" i="1"/>
  <c r="EL11" i="1"/>
  <c r="EL15" i="1" s="1"/>
  <c r="EL82" i="1" s="1"/>
  <c r="EL87" i="1" s="1"/>
  <c r="EL93" i="1" s="1"/>
  <c r="EK11" i="1"/>
  <c r="EK15" i="1" s="1"/>
  <c r="EK82" i="1" s="1"/>
  <c r="EK87" i="1" s="1"/>
  <c r="EK93" i="1" s="1"/>
  <c r="EJ11" i="1"/>
  <c r="EJ15" i="1" s="1"/>
  <c r="EJ82" i="1" s="1"/>
  <c r="EJ87" i="1" s="1"/>
  <c r="EJ93" i="1" s="1"/>
  <c r="EI11" i="1"/>
  <c r="EI15" i="1" s="1"/>
  <c r="EI82" i="1" s="1"/>
  <c r="EI87" i="1" s="1"/>
  <c r="EI93" i="1" s="1"/>
  <c r="EH11" i="1"/>
  <c r="EH15" i="1" s="1"/>
  <c r="EH82" i="1" s="1"/>
  <c r="EH87" i="1" s="1"/>
  <c r="EH93" i="1" s="1"/>
  <c r="EG11" i="1"/>
  <c r="EF11" i="1"/>
  <c r="EE11" i="1"/>
  <c r="ED11" i="1"/>
  <c r="EC11" i="1"/>
  <c r="EC15" i="1" s="1"/>
  <c r="EC82" i="1" s="1"/>
  <c r="EC87" i="1" s="1"/>
  <c r="EC93" i="1" s="1"/>
  <c r="EB11" i="1"/>
  <c r="EB15" i="1" s="1"/>
  <c r="EB82" i="1" s="1"/>
  <c r="EB87" i="1" s="1"/>
  <c r="EB93" i="1" s="1"/>
  <c r="EA11" i="1"/>
  <c r="DZ11" i="1"/>
  <c r="DZ15" i="1" s="1"/>
  <c r="DZ82" i="1" s="1"/>
  <c r="DZ87" i="1" s="1"/>
  <c r="DZ93" i="1" s="1"/>
  <c r="DY11" i="1"/>
  <c r="DY15" i="1" s="1"/>
  <c r="DY82" i="1" s="1"/>
  <c r="DY87" i="1" s="1"/>
  <c r="DY93" i="1" s="1"/>
  <c r="DX11" i="1"/>
  <c r="DX15" i="1" s="1"/>
  <c r="DX82" i="1" s="1"/>
  <c r="DX87" i="1" s="1"/>
  <c r="DX93" i="1" s="1"/>
  <c r="DW11" i="1"/>
  <c r="DW15" i="1" s="1"/>
  <c r="DW82" i="1" s="1"/>
  <c r="DW87" i="1" s="1"/>
  <c r="DW93" i="1" s="1"/>
  <c r="DV11" i="1"/>
  <c r="DV15" i="1" s="1"/>
  <c r="DV82" i="1" s="1"/>
  <c r="DV87" i="1" s="1"/>
  <c r="DV93" i="1" s="1"/>
  <c r="DU11" i="1"/>
  <c r="DT11" i="1"/>
  <c r="DS11" i="1"/>
  <c r="DS15" i="1" s="1"/>
  <c r="DS82" i="1" s="1"/>
  <c r="DS87" i="1" s="1"/>
  <c r="DS93" i="1" s="1"/>
  <c r="DR11" i="1"/>
  <c r="DQ11" i="1"/>
  <c r="DQ15" i="1" s="1"/>
  <c r="DQ82" i="1" s="1"/>
  <c r="DQ87" i="1" s="1"/>
  <c r="DQ93" i="1" s="1"/>
  <c r="DP11" i="1"/>
  <c r="DP15" i="1" s="1"/>
  <c r="DP82" i="1" s="1"/>
  <c r="DP87" i="1" s="1"/>
  <c r="DP93" i="1" s="1"/>
  <c r="DO11" i="1"/>
  <c r="DN11" i="1"/>
  <c r="DM11" i="1"/>
  <c r="DM15" i="1" s="1"/>
  <c r="DM82" i="1" s="1"/>
  <c r="DM87" i="1" s="1"/>
  <c r="DM93" i="1" s="1"/>
  <c r="DL11" i="1"/>
  <c r="DL15" i="1" s="1"/>
  <c r="DL82" i="1" s="1"/>
  <c r="DL87" i="1" s="1"/>
  <c r="DL93" i="1" s="1"/>
  <c r="DK11" i="1"/>
  <c r="DK15" i="1" s="1"/>
  <c r="DK82" i="1" s="1"/>
  <c r="DK87" i="1" s="1"/>
  <c r="DK93" i="1" s="1"/>
  <c r="DJ11" i="1"/>
  <c r="DJ15" i="1" s="1"/>
  <c r="DJ82" i="1" s="1"/>
  <c r="DJ87" i="1" s="1"/>
  <c r="DJ93" i="1" s="1"/>
  <c r="DI11" i="1"/>
  <c r="DH11" i="1"/>
  <c r="DG11" i="1"/>
  <c r="DF11" i="1"/>
  <c r="DE11" i="1"/>
  <c r="DE15" i="1" s="1"/>
  <c r="DE82" i="1" s="1"/>
  <c r="DE87" i="1" s="1"/>
  <c r="DE93" i="1" s="1"/>
  <c r="DD11" i="1"/>
  <c r="DD15" i="1" s="1"/>
  <c r="DD82" i="1" s="1"/>
  <c r="DD87" i="1" s="1"/>
  <c r="DD93" i="1" s="1"/>
  <c r="DC11" i="1"/>
  <c r="DB11" i="1"/>
  <c r="DB15" i="1" s="1"/>
  <c r="DB82" i="1" s="1"/>
  <c r="DB87" i="1" s="1"/>
  <c r="DB93" i="1" s="1"/>
  <c r="DA11" i="1"/>
  <c r="DA15" i="1" s="1"/>
  <c r="DA82" i="1" s="1"/>
  <c r="DA87" i="1" s="1"/>
  <c r="DA93" i="1" s="1"/>
  <c r="CZ11" i="1"/>
  <c r="CZ15" i="1" s="1"/>
  <c r="CZ82" i="1" s="1"/>
  <c r="CZ87" i="1" s="1"/>
  <c r="CZ93" i="1" s="1"/>
  <c r="CY11" i="1"/>
  <c r="CY15" i="1" s="1"/>
  <c r="CY82" i="1" s="1"/>
  <c r="CY87" i="1" s="1"/>
  <c r="CY93" i="1" s="1"/>
  <c r="CX11" i="1"/>
  <c r="CX15" i="1" s="1"/>
  <c r="CX82" i="1" s="1"/>
  <c r="CX87" i="1" s="1"/>
  <c r="CX93" i="1" s="1"/>
  <c r="CW11" i="1"/>
  <c r="CV11" i="1"/>
  <c r="CU11" i="1"/>
  <c r="CT11" i="1"/>
  <c r="CS11" i="1"/>
  <c r="CS15" i="1" s="1"/>
  <c r="CS82" i="1" s="1"/>
  <c r="CS87" i="1" s="1"/>
  <c r="CS93" i="1" s="1"/>
  <c r="CR11" i="1"/>
  <c r="CR15" i="1" s="1"/>
  <c r="CR82" i="1" s="1"/>
  <c r="CR87" i="1" s="1"/>
  <c r="CR93" i="1" s="1"/>
  <c r="CQ11" i="1"/>
  <c r="CP11" i="1"/>
  <c r="CP15" i="1" s="1"/>
  <c r="CP82" i="1" s="1"/>
  <c r="CP87" i="1" s="1"/>
  <c r="CP93" i="1" s="1"/>
  <c r="CO11" i="1"/>
  <c r="CO15" i="1" s="1"/>
  <c r="CO82" i="1" s="1"/>
  <c r="CO87" i="1" s="1"/>
  <c r="CO93" i="1" s="1"/>
  <c r="CN11" i="1"/>
  <c r="CM11" i="1"/>
  <c r="CM15" i="1" s="1"/>
  <c r="CM82" i="1" s="1"/>
  <c r="CM87" i="1" s="1"/>
  <c r="CM93" i="1" s="1"/>
  <c r="CL11" i="1"/>
  <c r="CL15" i="1" s="1"/>
  <c r="CL82" i="1" s="1"/>
  <c r="CL87" i="1" s="1"/>
  <c r="CL93" i="1" s="1"/>
  <c r="CK11" i="1"/>
  <c r="CJ11" i="1"/>
  <c r="CI11" i="1"/>
  <c r="CI15" i="1" s="1"/>
  <c r="CI82" i="1" s="1"/>
  <c r="CI87" i="1" s="1"/>
  <c r="CI93" i="1" s="1"/>
  <c r="CH11" i="1"/>
  <c r="CG11" i="1"/>
  <c r="CG15" i="1" s="1"/>
  <c r="CG82" i="1" s="1"/>
  <c r="CG87" i="1" s="1"/>
  <c r="CG93" i="1" s="1"/>
  <c r="CF11" i="1"/>
  <c r="CF15" i="1" s="1"/>
  <c r="CF82" i="1" s="1"/>
  <c r="CF87" i="1" s="1"/>
  <c r="CF93" i="1" s="1"/>
  <c r="CE11" i="1"/>
  <c r="CD11" i="1"/>
  <c r="CC11" i="1"/>
  <c r="CC15" i="1" s="1"/>
  <c r="CC82" i="1" s="1"/>
  <c r="CC87" i="1" s="1"/>
  <c r="CC93" i="1" s="1"/>
  <c r="CB11" i="1"/>
  <c r="CB15" i="1" s="1"/>
  <c r="CB82" i="1" s="1"/>
  <c r="CB87" i="1" s="1"/>
  <c r="CB93" i="1" s="1"/>
  <c r="CA11" i="1"/>
  <c r="CA15" i="1" s="1"/>
  <c r="CA82" i="1" s="1"/>
  <c r="CA87" i="1" s="1"/>
  <c r="CA93" i="1" s="1"/>
  <c r="BZ11" i="1"/>
  <c r="BZ15" i="1" s="1"/>
  <c r="BZ82" i="1" s="1"/>
  <c r="BZ87" i="1" s="1"/>
  <c r="BZ93" i="1" s="1"/>
  <c r="BY11" i="1"/>
  <c r="BX11" i="1"/>
  <c r="BW11" i="1"/>
  <c r="BV11" i="1"/>
  <c r="BV15" i="1" s="1"/>
  <c r="BV82" i="1" s="1"/>
  <c r="BV87" i="1" s="1"/>
  <c r="BV93" i="1" s="1"/>
  <c r="BU11" i="1"/>
  <c r="BU15" i="1" s="1"/>
  <c r="BU82" i="1" s="1"/>
  <c r="BU87" i="1" s="1"/>
  <c r="BU93" i="1" s="1"/>
  <c r="BT11" i="1"/>
  <c r="BT15" i="1" s="1"/>
  <c r="BT82" i="1" s="1"/>
  <c r="BT87" i="1" s="1"/>
  <c r="BT93" i="1" s="1"/>
  <c r="BS11" i="1"/>
  <c r="BR11" i="1"/>
  <c r="BR15" i="1" s="1"/>
  <c r="BR82" i="1" s="1"/>
  <c r="BR87" i="1" s="1"/>
  <c r="BR93" i="1" s="1"/>
  <c r="BQ11" i="1"/>
  <c r="BQ15" i="1" s="1"/>
  <c r="BQ82" i="1" s="1"/>
  <c r="BQ87" i="1" s="1"/>
  <c r="BQ93" i="1" s="1"/>
  <c r="BP11" i="1"/>
  <c r="BP15" i="1" s="1"/>
  <c r="BP82" i="1" s="1"/>
  <c r="BP87" i="1" s="1"/>
  <c r="BP93" i="1" s="1"/>
  <c r="BO11" i="1"/>
  <c r="BO15" i="1" s="1"/>
  <c r="BO82" i="1" s="1"/>
  <c r="BO87" i="1" s="1"/>
  <c r="BO93" i="1" s="1"/>
  <c r="BN11" i="1"/>
  <c r="BN15" i="1" s="1"/>
  <c r="BN82" i="1" s="1"/>
  <c r="BN87" i="1" s="1"/>
  <c r="BN93" i="1" s="1"/>
  <c r="BM11" i="1"/>
  <c r="BL11" i="1"/>
  <c r="BK11" i="1"/>
  <c r="BJ11" i="1"/>
  <c r="BJ15" i="1" s="1"/>
  <c r="BJ82" i="1" s="1"/>
  <c r="BJ87" i="1" s="1"/>
  <c r="BJ93" i="1" s="1"/>
  <c r="BI11" i="1"/>
  <c r="BI15" i="1" s="1"/>
  <c r="BI82" i="1" s="1"/>
  <c r="BI87" i="1" s="1"/>
  <c r="BI93" i="1" s="1"/>
  <c r="BH11" i="1"/>
  <c r="BH15" i="1" s="1"/>
  <c r="BH82" i="1" s="1"/>
  <c r="BH87" i="1" s="1"/>
  <c r="BH93" i="1" s="1"/>
  <c r="BG11" i="1"/>
  <c r="BG15" i="1" s="1"/>
  <c r="BG82" i="1" s="1"/>
  <c r="BG87" i="1" s="1"/>
  <c r="BG93" i="1" s="1"/>
  <c r="BF11" i="1"/>
  <c r="BF15" i="1" s="1"/>
  <c r="BF82" i="1" s="1"/>
  <c r="BF87" i="1" s="1"/>
  <c r="BF93" i="1" s="1"/>
  <c r="BE11" i="1"/>
  <c r="BE15" i="1" s="1"/>
  <c r="BE82" i="1" s="1"/>
  <c r="BE87" i="1" s="1"/>
  <c r="BE93" i="1" s="1"/>
  <c r="BD11" i="1"/>
  <c r="BD15" i="1" s="1"/>
  <c r="BD82" i="1" s="1"/>
  <c r="BD87" i="1" s="1"/>
  <c r="BD93" i="1" s="1"/>
  <c r="BC11" i="1"/>
  <c r="BC15" i="1" s="1"/>
  <c r="BC82" i="1" s="1"/>
  <c r="BC87" i="1" s="1"/>
  <c r="BC93" i="1" s="1"/>
  <c r="BB11" i="1"/>
  <c r="BB15" i="1" s="1"/>
  <c r="BB82" i="1" s="1"/>
  <c r="BB87" i="1" s="1"/>
  <c r="BB93" i="1" s="1"/>
  <c r="BA11" i="1"/>
  <c r="AZ11" i="1"/>
  <c r="AY11" i="1"/>
  <c r="AY15" i="1" s="1"/>
  <c r="AY82" i="1" s="1"/>
  <c r="AY87" i="1" s="1"/>
  <c r="AY93" i="1" s="1"/>
  <c r="AX11" i="1"/>
  <c r="AX15" i="1" s="1"/>
  <c r="AX82" i="1" s="1"/>
  <c r="AX87" i="1" s="1"/>
  <c r="AX93" i="1" s="1"/>
  <c r="AW11" i="1"/>
  <c r="AW15" i="1" s="1"/>
  <c r="AW82" i="1" s="1"/>
  <c r="AW87" i="1" s="1"/>
  <c r="AW93" i="1" s="1"/>
  <c r="AV11" i="1"/>
  <c r="AV15" i="1" s="1"/>
  <c r="AV82" i="1" s="1"/>
  <c r="AV87" i="1" s="1"/>
  <c r="AV93" i="1" s="1"/>
  <c r="AU11" i="1"/>
  <c r="AU15" i="1" s="1"/>
  <c r="AU82" i="1" s="1"/>
  <c r="AU87" i="1" s="1"/>
  <c r="AU93" i="1" s="1"/>
  <c r="AT11" i="1"/>
  <c r="AS11" i="1"/>
  <c r="AS15" i="1" s="1"/>
  <c r="AS82" i="1" s="1"/>
  <c r="AS87" i="1" s="1"/>
  <c r="AS93" i="1" s="1"/>
  <c r="AR11" i="1"/>
  <c r="AR15" i="1" s="1"/>
  <c r="AR82" i="1" s="1"/>
  <c r="AR87" i="1" s="1"/>
  <c r="AR93" i="1" s="1"/>
  <c r="AQ11" i="1"/>
  <c r="AQ15" i="1" s="1"/>
  <c r="AQ82" i="1" s="1"/>
  <c r="AQ87" i="1" s="1"/>
  <c r="AQ93" i="1" s="1"/>
  <c r="AP11" i="1"/>
  <c r="AP15" i="1" s="1"/>
  <c r="AP82" i="1" s="1"/>
  <c r="AP87" i="1" s="1"/>
  <c r="AP93" i="1" s="1"/>
  <c r="AO11" i="1"/>
  <c r="AN11" i="1"/>
  <c r="AM11" i="1"/>
  <c r="AL11" i="1"/>
  <c r="AL15" i="1" s="1"/>
  <c r="AL82" i="1" s="1"/>
  <c r="AL87" i="1" s="1"/>
  <c r="AL93" i="1" s="1"/>
  <c r="AK11" i="1"/>
  <c r="AK15" i="1" s="1"/>
  <c r="AK82" i="1" s="1"/>
  <c r="AK87" i="1" s="1"/>
  <c r="AK93" i="1" s="1"/>
  <c r="AJ11" i="1"/>
  <c r="AJ15" i="1" s="1"/>
  <c r="AJ82" i="1" s="1"/>
  <c r="AJ87" i="1" s="1"/>
  <c r="AJ93" i="1" s="1"/>
  <c r="AI11" i="1"/>
  <c r="AH11" i="1"/>
  <c r="AH15" i="1" s="1"/>
  <c r="AH82" i="1" s="1"/>
  <c r="AH87" i="1" s="1"/>
  <c r="AH93" i="1" s="1"/>
  <c r="AG11" i="1"/>
  <c r="AG15" i="1" s="1"/>
  <c r="AG82" i="1" s="1"/>
  <c r="AG87" i="1" s="1"/>
  <c r="AG93" i="1" s="1"/>
  <c r="AF11" i="1"/>
  <c r="AF15" i="1" s="1"/>
  <c r="AF82" i="1" s="1"/>
  <c r="AF87" i="1" s="1"/>
  <c r="AF93" i="1" s="1"/>
  <c r="AE11" i="1"/>
  <c r="AE15" i="1" s="1"/>
  <c r="AE82" i="1" s="1"/>
  <c r="AE87" i="1" s="1"/>
  <c r="AE93" i="1" s="1"/>
  <c r="AD11" i="1"/>
  <c r="AD15" i="1" s="1"/>
  <c r="AD82" i="1" s="1"/>
  <c r="AD87" i="1" s="1"/>
  <c r="AD93" i="1" s="1"/>
  <c r="AC11" i="1"/>
  <c r="AB11" i="1"/>
  <c r="AA11" i="1"/>
  <c r="Z11" i="1"/>
  <c r="Z15" i="1" s="1"/>
  <c r="Z82" i="1" s="1"/>
  <c r="Z87" i="1" s="1"/>
  <c r="Z93" i="1" s="1"/>
  <c r="Y11" i="1"/>
  <c r="Y15" i="1" s="1"/>
  <c r="Y82" i="1" s="1"/>
  <c r="Y87" i="1" s="1"/>
  <c r="Y93" i="1" s="1"/>
  <c r="X11" i="1"/>
  <c r="X15" i="1" s="1"/>
  <c r="X82" i="1" s="1"/>
  <c r="X87" i="1" s="1"/>
  <c r="X93" i="1" s="1"/>
  <c r="W11" i="1"/>
  <c r="W15" i="1" s="1"/>
  <c r="W82" i="1" s="1"/>
  <c r="W87" i="1" s="1"/>
  <c r="W93" i="1" s="1"/>
  <c r="V11" i="1"/>
  <c r="U11" i="1"/>
  <c r="U15" i="1" s="1"/>
  <c r="U82" i="1" s="1"/>
  <c r="U87" i="1" s="1"/>
  <c r="U93" i="1" s="1"/>
  <c r="T11" i="1"/>
  <c r="T15" i="1" s="1"/>
  <c r="T82" i="1" s="1"/>
  <c r="T87" i="1" s="1"/>
  <c r="T93" i="1" s="1"/>
  <c r="S11" i="1"/>
  <c r="R11" i="1"/>
  <c r="R15" i="1" s="1"/>
  <c r="R82" i="1" s="1"/>
  <c r="R87" i="1" s="1"/>
  <c r="R93" i="1" s="1"/>
  <c r="Q11" i="1"/>
  <c r="Q15" i="1" s="1"/>
  <c r="Q82" i="1" s="1"/>
  <c r="Q87" i="1" s="1"/>
  <c r="Q93" i="1" s="1"/>
  <c r="P11" i="1"/>
  <c r="P15" i="1" s="1"/>
  <c r="P82" i="1" s="1"/>
  <c r="P87" i="1" s="1"/>
  <c r="P93" i="1" s="1"/>
  <c r="O11" i="1"/>
  <c r="O15" i="1" s="1"/>
  <c r="O82" i="1" s="1"/>
  <c r="O87" i="1" s="1"/>
  <c r="O93" i="1" s="1"/>
  <c r="N11" i="1"/>
  <c r="N15" i="1" s="1"/>
  <c r="N82" i="1" s="1"/>
  <c r="N87" i="1" s="1"/>
  <c r="N93" i="1" s="1"/>
  <c r="M11" i="1"/>
  <c r="M15" i="1" s="1"/>
  <c r="M82" i="1" s="1"/>
  <c r="M87" i="1" s="1"/>
  <c r="M93" i="1" s="1"/>
  <c r="L11" i="1"/>
  <c r="L15" i="1" s="1"/>
  <c r="L82" i="1" s="1"/>
  <c r="L87" i="1" s="1"/>
  <c r="L93" i="1" s="1"/>
  <c r="K11" i="1"/>
  <c r="J11" i="1"/>
  <c r="I11" i="1"/>
  <c r="I15" i="1" s="1"/>
  <c r="I82" i="1" s="1"/>
  <c r="I87" i="1" s="1"/>
  <c r="I93" i="1" s="1"/>
  <c r="H11" i="1"/>
  <c r="H15" i="1" s="1"/>
  <c r="H82" i="1" s="1"/>
  <c r="H87" i="1" s="1"/>
  <c r="H93" i="1" s="1"/>
  <c r="G11" i="1"/>
  <c r="G15" i="1" s="1"/>
  <c r="G82" i="1" s="1"/>
  <c r="G87" i="1" s="1"/>
  <c r="G93" i="1" s="1"/>
  <c r="F11" i="1"/>
  <c r="FZ11" i="1" s="1"/>
  <c r="E11" i="1"/>
  <c r="D11" i="1"/>
  <c r="C11" i="1"/>
  <c r="C15" i="1" s="1"/>
  <c r="FZ10" i="1"/>
  <c r="FZ9" i="1"/>
  <c r="FZ8" i="1"/>
  <c r="B5" i="1"/>
  <c r="C38" i="1" s="1"/>
  <c r="FS38" i="1" s="1"/>
  <c r="B4" i="1"/>
  <c r="C36" i="1" s="1"/>
  <c r="FS201" i="1" l="1"/>
  <c r="FS122" i="1"/>
  <c r="FS98" i="1"/>
  <c r="H201" i="1"/>
  <c r="H122" i="1"/>
  <c r="H98" i="1"/>
  <c r="T201" i="1"/>
  <c r="T122" i="1"/>
  <c r="T98" i="1"/>
  <c r="AF201" i="1"/>
  <c r="AF122" i="1"/>
  <c r="AF98" i="1"/>
  <c r="AR201" i="1"/>
  <c r="AR122" i="1"/>
  <c r="AR98" i="1"/>
  <c r="BD201" i="1"/>
  <c r="BD122" i="1"/>
  <c r="BD98" i="1"/>
  <c r="CB201" i="1"/>
  <c r="CB122" i="1"/>
  <c r="CB98" i="1"/>
  <c r="CZ201" i="1"/>
  <c r="CZ122" i="1"/>
  <c r="CZ98" i="1"/>
  <c r="DL201" i="1"/>
  <c r="DL122" i="1"/>
  <c r="DL98" i="1"/>
  <c r="DX201" i="1"/>
  <c r="DX122" i="1"/>
  <c r="DX98" i="1"/>
  <c r="EJ201" i="1"/>
  <c r="EJ122" i="1"/>
  <c r="EJ98" i="1"/>
  <c r="EV201" i="1"/>
  <c r="EV122" i="1"/>
  <c r="EV98" i="1"/>
  <c r="FH201" i="1"/>
  <c r="FH122" i="1"/>
  <c r="FH98" i="1"/>
  <c r="FT201" i="1"/>
  <c r="FT122" i="1"/>
  <c r="FT98" i="1"/>
  <c r="K201" i="1"/>
  <c r="K122" i="1"/>
  <c r="K98" i="1"/>
  <c r="BA194" i="1"/>
  <c r="BA177" i="1"/>
  <c r="BA104" i="1"/>
  <c r="BA106" i="1" s="1"/>
  <c r="BA107" i="1"/>
  <c r="BA110" i="1"/>
  <c r="BA145" i="1"/>
  <c r="BA99" i="1"/>
  <c r="DN201" i="1"/>
  <c r="DN122" i="1"/>
  <c r="DN98" i="1"/>
  <c r="EQ201" i="1"/>
  <c r="EQ122" i="1"/>
  <c r="EQ98" i="1"/>
  <c r="FQ194" i="1"/>
  <c r="FQ177" i="1"/>
  <c r="FQ110" i="1"/>
  <c r="FQ104" i="1"/>
  <c r="FQ106" i="1" s="1"/>
  <c r="FQ108" i="1" s="1"/>
  <c r="FQ118" i="1" s="1"/>
  <c r="FQ107" i="1"/>
  <c r="FQ145" i="1"/>
  <c r="FQ99" i="1"/>
  <c r="AQ201" i="1"/>
  <c r="AQ122" i="1"/>
  <c r="AQ98" i="1"/>
  <c r="EU201" i="1"/>
  <c r="EU122" i="1"/>
  <c r="EU98" i="1"/>
  <c r="BP201" i="1"/>
  <c r="BP122" i="1"/>
  <c r="BP98" i="1"/>
  <c r="S201" i="1"/>
  <c r="S122" i="1"/>
  <c r="S98" i="1"/>
  <c r="BK201" i="1"/>
  <c r="BK122" i="1"/>
  <c r="BK98" i="1"/>
  <c r="CN201" i="1"/>
  <c r="CN122" i="1"/>
  <c r="CN98" i="1"/>
  <c r="DO201" i="1"/>
  <c r="DO122" i="1"/>
  <c r="DO98" i="1"/>
  <c r="DO137" i="1" s="1"/>
  <c r="FW201" i="1"/>
  <c r="FW122" i="1"/>
  <c r="FW98" i="1"/>
  <c r="DK201" i="1"/>
  <c r="DK122" i="1"/>
  <c r="DK98" i="1"/>
  <c r="C116" i="1"/>
  <c r="C113" i="1"/>
  <c r="FV36" i="1"/>
  <c r="FJ36" i="1"/>
  <c r="EX36" i="1"/>
  <c r="EL36" i="1"/>
  <c r="DZ36" i="1"/>
  <c r="DN36" i="1"/>
  <c r="DB36" i="1"/>
  <c r="CP36" i="1"/>
  <c r="CD36" i="1"/>
  <c r="BR36" i="1"/>
  <c r="BF36" i="1"/>
  <c r="AT36" i="1"/>
  <c r="AH36" i="1"/>
  <c r="V36" i="1"/>
  <c r="J36" i="1"/>
  <c r="FR36" i="1"/>
  <c r="FF36" i="1"/>
  <c r="ET36" i="1"/>
  <c r="EH36" i="1"/>
  <c r="DV36" i="1"/>
  <c r="DJ36" i="1"/>
  <c r="CX36" i="1"/>
  <c r="CL36" i="1"/>
  <c r="BZ36" i="1"/>
  <c r="BN36" i="1"/>
  <c r="BB36" i="1"/>
  <c r="AP36" i="1"/>
  <c r="AD36" i="1"/>
  <c r="R36" i="1"/>
  <c r="F36" i="1"/>
  <c r="FQ36" i="1"/>
  <c r="FE36" i="1"/>
  <c r="ES36" i="1"/>
  <c r="EG36" i="1"/>
  <c r="DU36" i="1"/>
  <c r="DI36" i="1"/>
  <c r="CW36" i="1"/>
  <c r="CK36" i="1"/>
  <c r="BY36" i="1"/>
  <c r="BM36" i="1"/>
  <c r="BA36" i="1"/>
  <c r="AO36" i="1"/>
  <c r="AC36" i="1"/>
  <c r="Q36" i="1"/>
  <c r="E36" i="1"/>
  <c r="FP36" i="1"/>
  <c r="FD36" i="1"/>
  <c r="ER36" i="1"/>
  <c r="EF36" i="1"/>
  <c r="DT36" i="1"/>
  <c r="DH36" i="1"/>
  <c r="CV36" i="1"/>
  <c r="CJ36" i="1"/>
  <c r="BX36" i="1"/>
  <c r="BL36" i="1"/>
  <c r="AZ36" i="1"/>
  <c r="AN36" i="1"/>
  <c r="AB36" i="1"/>
  <c r="P36" i="1"/>
  <c r="D36" i="1"/>
  <c r="FM36" i="1"/>
  <c r="FA36" i="1"/>
  <c r="EO36" i="1"/>
  <c r="EC36" i="1"/>
  <c r="DQ36" i="1"/>
  <c r="DE36" i="1"/>
  <c r="CS36" i="1"/>
  <c r="CG36" i="1"/>
  <c r="BU36" i="1"/>
  <c r="BI36" i="1"/>
  <c r="AW36" i="1"/>
  <c r="AK36" i="1"/>
  <c r="Y36" i="1"/>
  <c r="M36" i="1"/>
  <c r="FT36" i="1"/>
  <c r="EY36" i="1"/>
  <c r="ED36" i="1"/>
  <c r="DK36" i="1"/>
  <c r="CO36" i="1"/>
  <c r="BT36" i="1"/>
  <c r="AY36" i="1"/>
  <c r="AF36" i="1"/>
  <c r="K36" i="1"/>
  <c r="FS36" i="1"/>
  <c r="EW36" i="1"/>
  <c r="EB36" i="1"/>
  <c r="DG36" i="1"/>
  <c r="CN36" i="1"/>
  <c r="BS36" i="1"/>
  <c r="AX36" i="1"/>
  <c r="AE36" i="1"/>
  <c r="I36" i="1"/>
  <c r="FO36" i="1"/>
  <c r="EV36" i="1"/>
  <c r="EA36" i="1"/>
  <c r="DF36" i="1"/>
  <c r="CM36" i="1"/>
  <c r="BQ36" i="1"/>
  <c r="AV36" i="1"/>
  <c r="AA36" i="1"/>
  <c r="H36" i="1"/>
  <c r="FN36" i="1"/>
  <c r="EU36" i="1"/>
  <c r="DY36" i="1"/>
  <c r="DD36" i="1"/>
  <c r="CI36" i="1"/>
  <c r="BP36" i="1"/>
  <c r="AU36" i="1"/>
  <c r="Z36" i="1"/>
  <c r="G36" i="1"/>
  <c r="FL36" i="1"/>
  <c r="EQ36" i="1"/>
  <c r="DX36" i="1"/>
  <c r="DC36" i="1"/>
  <c r="CH36" i="1"/>
  <c r="BO36" i="1"/>
  <c r="AS36" i="1"/>
  <c r="X36" i="1"/>
  <c r="FK36" i="1"/>
  <c r="EP36" i="1"/>
  <c r="DW36" i="1"/>
  <c r="DA36" i="1"/>
  <c r="CF36" i="1"/>
  <c r="BK36" i="1"/>
  <c r="AR36" i="1"/>
  <c r="W36" i="1"/>
  <c r="FI36" i="1"/>
  <c r="EN36" i="1"/>
  <c r="DS36" i="1"/>
  <c r="CZ36" i="1"/>
  <c r="CE36" i="1"/>
  <c r="BJ36" i="1"/>
  <c r="AQ36" i="1"/>
  <c r="U36" i="1"/>
  <c r="FH36" i="1"/>
  <c r="EM36" i="1"/>
  <c r="DR36" i="1"/>
  <c r="CY36" i="1"/>
  <c r="CC36" i="1"/>
  <c r="BH36" i="1"/>
  <c r="AM36" i="1"/>
  <c r="T36" i="1"/>
  <c r="FG36" i="1"/>
  <c r="EK36" i="1"/>
  <c r="DP36" i="1"/>
  <c r="CU36" i="1"/>
  <c r="CB36" i="1"/>
  <c r="BG36" i="1"/>
  <c r="AL36" i="1"/>
  <c r="S36" i="1"/>
  <c r="EZ36" i="1"/>
  <c r="CQ36" i="1"/>
  <c r="L36" i="1"/>
  <c r="FX36" i="1"/>
  <c r="FC36" i="1"/>
  <c r="EJ36" i="1"/>
  <c r="DO36" i="1"/>
  <c r="CT36" i="1"/>
  <c r="CA36" i="1"/>
  <c r="BE36" i="1"/>
  <c r="AJ36" i="1"/>
  <c r="O36" i="1"/>
  <c r="FU36" i="1"/>
  <c r="DL36" i="1"/>
  <c r="BC36" i="1"/>
  <c r="FW36" i="1"/>
  <c r="FB36" i="1"/>
  <c r="EI36" i="1"/>
  <c r="DM36" i="1"/>
  <c r="CR36" i="1"/>
  <c r="BW36" i="1"/>
  <c r="BD36" i="1"/>
  <c r="AI36" i="1"/>
  <c r="N36" i="1"/>
  <c r="EE36" i="1"/>
  <c r="BV36" i="1"/>
  <c r="AG36" i="1"/>
  <c r="AH201" i="1"/>
  <c r="AH122" i="1"/>
  <c r="AH98" i="1"/>
  <c r="BF201" i="1"/>
  <c r="BF98" i="1"/>
  <c r="BF122" i="1"/>
  <c r="BR201" i="1"/>
  <c r="BR98" i="1"/>
  <c r="BR122" i="1"/>
  <c r="CP201" i="1"/>
  <c r="CP122" i="1"/>
  <c r="CP98" i="1"/>
  <c r="DB201" i="1"/>
  <c r="DB122" i="1"/>
  <c r="DB98" i="1"/>
  <c r="DZ201" i="1"/>
  <c r="DZ98" i="1"/>
  <c r="DZ122" i="1"/>
  <c r="EL201" i="1"/>
  <c r="EL98" i="1"/>
  <c r="EL122" i="1"/>
  <c r="FJ201" i="1"/>
  <c r="FJ122" i="1"/>
  <c r="FJ98" i="1"/>
  <c r="FV201" i="1"/>
  <c r="FV122" i="1"/>
  <c r="FV98" i="1"/>
  <c r="V201" i="1"/>
  <c r="V122" i="1"/>
  <c r="V98" i="1"/>
  <c r="DR201" i="1"/>
  <c r="DR122" i="1"/>
  <c r="DR98" i="1"/>
  <c r="DW201" i="1"/>
  <c r="DW122" i="1"/>
  <c r="DW98" i="1"/>
  <c r="J201" i="1"/>
  <c r="J98" i="1"/>
  <c r="J122" i="1"/>
  <c r="FS202" i="1"/>
  <c r="FS168" i="1"/>
  <c r="W201" i="1"/>
  <c r="W122" i="1"/>
  <c r="W98" i="1"/>
  <c r="AU201" i="1"/>
  <c r="AU122" i="1"/>
  <c r="AU98" i="1"/>
  <c r="BG201" i="1"/>
  <c r="BG122" i="1"/>
  <c r="BG98" i="1"/>
  <c r="AA201" i="1"/>
  <c r="AA122" i="1"/>
  <c r="AA98" i="1"/>
  <c r="CT201" i="1"/>
  <c r="CT122" i="1"/>
  <c r="CT98" i="1"/>
  <c r="EX201" i="1"/>
  <c r="EX98" i="1"/>
  <c r="EX122" i="1"/>
  <c r="CM201" i="1"/>
  <c r="CM122" i="1"/>
  <c r="CM98" i="1"/>
  <c r="BS201" i="1"/>
  <c r="BS122" i="1"/>
  <c r="BS98" i="1"/>
  <c r="CU201" i="1"/>
  <c r="CU122" i="1"/>
  <c r="CU98" i="1"/>
  <c r="DU194" i="1"/>
  <c r="DU177" i="1"/>
  <c r="DU147" i="1"/>
  <c r="DU104" i="1"/>
  <c r="DU106" i="1" s="1"/>
  <c r="DU108" i="1" s="1"/>
  <c r="DU118" i="1" s="1"/>
  <c r="DU107" i="1"/>
  <c r="DU110" i="1"/>
  <c r="DU99" i="1"/>
  <c r="EY201" i="1"/>
  <c r="EY122" i="1"/>
  <c r="EY98" i="1"/>
  <c r="BC201" i="1"/>
  <c r="BC122" i="1"/>
  <c r="BC98" i="1"/>
  <c r="M201" i="1"/>
  <c r="M122" i="1"/>
  <c r="M98" i="1"/>
  <c r="Y201" i="1"/>
  <c r="Y122" i="1"/>
  <c r="Y98" i="1"/>
  <c r="AC194" i="1"/>
  <c r="AC177" i="1"/>
  <c r="AC145" i="1"/>
  <c r="AC104" i="1"/>
  <c r="AC106" i="1" s="1"/>
  <c r="AC108" i="1" s="1"/>
  <c r="AC118" i="1" s="1"/>
  <c r="AC107" i="1"/>
  <c r="AC110" i="1"/>
  <c r="AC99" i="1"/>
  <c r="BW201" i="1"/>
  <c r="BW122" i="1"/>
  <c r="BW98" i="1"/>
  <c r="EA201" i="1"/>
  <c r="EA122" i="1"/>
  <c r="EA98" i="1"/>
  <c r="CA201" i="1"/>
  <c r="CA122" i="1"/>
  <c r="CA98" i="1"/>
  <c r="N201" i="1"/>
  <c r="N122" i="1"/>
  <c r="N98" i="1"/>
  <c r="Z201" i="1"/>
  <c r="Z122" i="1"/>
  <c r="Z98" i="1"/>
  <c r="AL201" i="1"/>
  <c r="AL122" i="1"/>
  <c r="AL98" i="1"/>
  <c r="AX201" i="1"/>
  <c r="AX122" i="1"/>
  <c r="AX98" i="1"/>
  <c r="BJ201" i="1"/>
  <c r="BJ122" i="1"/>
  <c r="BJ98" i="1"/>
  <c r="BV201" i="1"/>
  <c r="BV122" i="1"/>
  <c r="BV98" i="1"/>
  <c r="AI201" i="1"/>
  <c r="AI122" i="1"/>
  <c r="AI98" i="1"/>
  <c r="CW194" i="1"/>
  <c r="CW155" i="1"/>
  <c r="CW149" i="1"/>
  <c r="CW151" i="1"/>
  <c r="CW177" i="1"/>
  <c r="CW147" i="1"/>
  <c r="CW153" i="1"/>
  <c r="CW104" i="1"/>
  <c r="CW106" i="1" s="1"/>
  <c r="CW108" i="1" s="1"/>
  <c r="CW118" i="1" s="1"/>
  <c r="CW107" i="1"/>
  <c r="CW110" i="1"/>
  <c r="CW99" i="1"/>
  <c r="ED201" i="1"/>
  <c r="ED122" i="1"/>
  <c r="ED98" i="1"/>
  <c r="G201" i="1"/>
  <c r="G122" i="1"/>
  <c r="G98" i="1"/>
  <c r="EI201" i="1"/>
  <c r="EI122" i="1"/>
  <c r="EI98" i="1"/>
  <c r="FZ15" i="1"/>
  <c r="GB15" i="1" s="1"/>
  <c r="C82" i="1"/>
  <c r="AY201" i="1"/>
  <c r="AY122" i="1"/>
  <c r="AY98" i="1"/>
  <c r="CI201" i="1"/>
  <c r="CI122" i="1"/>
  <c r="CI98" i="1"/>
  <c r="DS201" i="1"/>
  <c r="DS122" i="1"/>
  <c r="DS98" i="1"/>
  <c r="FC201" i="1"/>
  <c r="FC122" i="1"/>
  <c r="FC98" i="1"/>
  <c r="AM201" i="1"/>
  <c r="AM122" i="1"/>
  <c r="AM98" i="1"/>
  <c r="EE201" i="1"/>
  <c r="EE122" i="1"/>
  <c r="EE98" i="1"/>
  <c r="AE201" i="1"/>
  <c r="AE122" i="1"/>
  <c r="AE98" i="1"/>
  <c r="FG201" i="1"/>
  <c r="FG122" i="1"/>
  <c r="FG98" i="1"/>
  <c r="O201" i="1"/>
  <c r="O122" i="1"/>
  <c r="O98" i="1"/>
  <c r="DC201" i="1"/>
  <c r="DC122" i="1"/>
  <c r="DC98" i="1"/>
  <c r="P201" i="1"/>
  <c r="P122" i="1"/>
  <c r="P98" i="1"/>
  <c r="D194" i="1"/>
  <c r="D177" i="1"/>
  <c r="D145" i="1"/>
  <c r="D104" i="1"/>
  <c r="D106" i="1" s="1"/>
  <c r="D108" i="1" s="1"/>
  <c r="D118" i="1" s="1"/>
  <c r="D107" i="1"/>
  <c r="D110" i="1"/>
  <c r="D99" i="1"/>
  <c r="CD201" i="1"/>
  <c r="CD98" i="1"/>
  <c r="CD122" i="1"/>
  <c r="DF201" i="1"/>
  <c r="DF122" i="1"/>
  <c r="DF98" i="1"/>
  <c r="EV134" i="1"/>
  <c r="EV133" i="1"/>
  <c r="CY201" i="1"/>
  <c r="CY122" i="1"/>
  <c r="CY98" i="1"/>
  <c r="Q201" i="1"/>
  <c r="Q122" i="1"/>
  <c r="Q98" i="1"/>
  <c r="E194" i="1"/>
  <c r="E177" i="1"/>
  <c r="E145" i="1"/>
  <c r="E104" i="1"/>
  <c r="E106" i="1" s="1"/>
  <c r="E108" i="1" s="1"/>
  <c r="E118" i="1" s="1"/>
  <c r="E107" i="1"/>
  <c r="E110" i="1"/>
  <c r="E99" i="1"/>
  <c r="CE201" i="1"/>
  <c r="CE122" i="1"/>
  <c r="CE98" i="1"/>
  <c r="DG201" i="1"/>
  <c r="DG122" i="1"/>
  <c r="DG98" i="1"/>
  <c r="BO201" i="1"/>
  <c r="BO122" i="1"/>
  <c r="BO98" i="1"/>
  <c r="AT201" i="1"/>
  <c r="AT122" i="1"/>
  <c r="AT98" i="1"/>
  <c r="CH201" i="1"/>
  <c r="CH122" i="1"/>
  <c r="CH98" i="1"/>
  <c r="EM201" i="1"/>
  <c r="EM122" i="1"/>
  <c r="EM98" i="1"/>
  <c r="FO201" i="1"/>
  <c r="FO122" i="1"/>
  <c r="FO98" i="1"/>
  <c r="D202" i="1"/>
  <c r="D168" i="1"/>
  <c r="BX202" i="1"/>
  <c r="BX168" i="1"/>
  <c r="FP202" i="1"/>
  <c r="FP168" i="1"/>
  <c r="CV194" i="1"/>
  <c r="CV177" i="1"/>
  <c r="CV147" i="1"/>
  <c r="CV104" i="1"/>
  <c r="CV106" i="1" s="1"/>
  <c r="CV107" i="1"/>
  <c r="CV110" i="1"/>
  <c r="I178" i="1"/>
  <c r="I137" i="1"/>
  <c r="I141" i="1" s="1"/>
  <c r="I139" i="1"/>
  <c r="BE178" i="1"/>
  <c r="BE137" i="1"/>
  <c r="BE141" i="1" s="1"/>
  <c r="BE143" i="1" s="1"/>
  <c r="BE139" i="1"/>
  <c r="DY178" i="1"/>
  <c r="DY137" i="1"/>
  <c r="DY139" i="1"/>
  <c r="AR178" i="1"/>
  <c r="AR137" i="1"/>
  <c r="AR141" i="1" s="1"/>
  <c r="AR143" i="1" s="1"/>
  <c r="AR139" i="1"/>
  <c r="CN134" i="1"/>
  <c r="CN133" i="1"/>
  <c r="EJ134" i="1"/>
  <c r="EJ133" i="1"/>
  <c r="I201" i="1"/>
  <c r="I98" i="1"/>
  <c r="I122" i="1"/>
  <c r="U201" i="1"/>
  <c r="U122" i="1"/>
  <c r="U98" i="1"/>
  <c r="AG201" i="1"/>
  <c r="AG122" i="1"/>
  <c r="AG98" i="1"/>
  <c r="AS201" i="1"/>
  <c r="AS122" i="1"/>
  <c r="AS98" i="1"/>
  <c r="BE201" i="1"/>
  <c r="BE122" i="1"/>
  <c r="BE98" i="1"/>
  <c r="BQ201" i="1"/>
  <c r="BQ98" i="1"/>
  <c r="CC201" i="1"/>
  <c r="CC98" i="1"/>
  <c r="CC122" i="1"/>
  <c r="CO201" i="1"/>
  <c r="CO122" i="1"/>
  <c r="CO98" i="1"/>
  <c r="DA201" i="1"/>
  <c r="DA122" i="1"/>
  <c r="DA98" i="1"/>
  <c r="DM201" i="1"/>
  <c r="DM122" i="1"/>
  <c r="DM98" i="1"/>
  <c r="DM137" i="1" s="1"/>
  <c r="DY201" i="1"/>
  <c r="DY122" i="1"/>
  <c r="DY98" i="1"/>
  <c r="EK201" i="1"/>
  <c r="EK98" i="1"/>
  <c r="EW201" i="1"/>
  <c r="EW98" i="1"/>
  <c r="EW122" i="1"/>
  <c r="FI201" i="1"/>
  <c r="FI122" i="1"/>
  <c r="FI98" i="1"/>
  <c r="FU201" i="1"/>
  <c r="FU122" i="1"/>
  <c r="FU98" i="1"/>
  <c r="AN87" i="1"/>
  <c r="AN93" i="1" s="1"/>
  <c r="BX87" i="1"/>
  <c r="BX93" i="1" s="1"/>
  <c r="DH87" i="1"/>
  <c r="DH93" i="1" s="1"/>
  <c r="ER87" i="1"/>
  <c r="ER93" i="1" s="1"/>
  <c r="E38" i="1"/>
  <c r="AC38" i="1"/>
  <c r="BA38" i="1"/>
  <c r="BY38" i="1"/>
  <c r="CW38" i="1"/>
  <c r="DU38" i="1"/>
  <c r="ES38" i="1"/>
  <c r="FQ38" i="1"/>
  <c r="FB201" i="1"/>
  <c r="FB122" i="1"/>
  <c r="FB98" i="1"/>
  <c r="FZ85" i="1"/>
  <c r="FZ91" i="1"/>
  <c r="AR133" i="1"/>
  <c r="AZ202" i="1"/>
  <c r="AZ168" i="1"/>
  <c r="DT202" i="1"/>
  <c r="DT168" i="1"/>
  <c r="FK201" i="1"/>
  <c r="FK122" i="1"/>
  <c r="FK98" i="1"/>
  <c r="FP194" i="1"/>
  <c r="FP177" i="1"/>
  <c r="FP145" i="1"/>
  <c r="FP104" i="1"/>
  <c r="FP106" i="1" s="1"/>
  <c r="FP107" i="1"/>
  <c r="AG178" i="1"/>
  <c r="AG137" i="1"/>
  <c r="AG141" i="1" s="1"/>
  <c r="AG139" i="1"/>
  <c r="BQ178" i="1"/>
  <c r="BQ137" i="1"/>
  <c r="BQ141" i="1" s="1"/>
  <c r="BQ143" i="1" s="1"/>
  <c r="BQ139" i="1"/>
  <c r="DA178" i="1"/>
  <c r="DA137" i="1"/>
  <c r="DA139" i="1"/>
  <c r="EK178" i="1"/>
  <c r="EK137" i="1"/>
  <c r="EK139" i="1"/>
  <c r="FQ178" i="1"/>
  <c r="FQ137" i="1"/>
  <c r="FQ141" i="1" s="1"/>
  <c r="FQ143" i="1" s="1"/>
  <c r="FQ139" i="1"/>
  <c r="AO201" i="1"/>
  <c r="AO122" i="1"/>
  <c r="BY201" i="1"/>
  <c r="BY122" i="1"/>
  <c r="DI201" i="1"/>
  <c r="DI122" i="1"/>
  <c r="ES201" i="1"/>
  <c r="ES122" i="1"/>
  <c r="G38" i="1"/>
  <c r="AE38" i="1"/>
  <c r="BC38" i="1"/>
  <c r="CA38" i="1"/>
  <c r="CY38" i="1"/>
  <c r="DW38" i="1"/>
  <c r="EU38" i="1"/>
  <c r="CV100" i="1"/>
  <c r="DH100" i="1"/>
  <c r="DT100" i="1"/>
  <c r="EF100" i="1"/>
  <c r="ER100" i="1"/>
  <c r="FD100" i="1"/>
  <c r="FP100" i="1"/>
  <c r="FZ92" i="1"/>
  <c r="F201" i="1"/>
  <c r="F122" i="1"/>
  <c r="F98" i="1"/>
  <c r="AB202" i="1"/>
  <c r="AB168" i="1"/>
  <c r="CV202" i="1"/>
  <c r="CV168" i="1"/>
  <c r="ER202" i="1"/>
  <c r="ER168" i="1"/>
  <c r="CQ201" i="1"/>
  <c r="CQ122" i="1"/>
  <c r="CQ98" i="1"/>
  <c r="AB194" i="1"/>
  <c r="AB177" i="1"/>
  <c r="AB145" i="1"/>
  <c r="AB104" i="1"/>
  <c r="AB106" i="1" s="1"/>
  <c r="AB107" i="1"/>
  <c r="AB110" i="1"/>
  <c r="AS178" i="1"/>
  <c r="AS137" i="1"/>
  <c r="AS139" i="1"/>
  <c r="CC178" i="1"/>
  <c r="CC137" i="1"/>
  <c r="CC141" i="1" s="1"/>
  <c r="CC139" i="1"/>
  <c r="DM178" i="1"/>
  <c r="EW178" i="1"/>
  <c r="EW137" i="1"/>
  <c r="EW139" i="1"/>
  <c r="AC178" i="1"/>
  <c r="AC137" i="1"/>
  <c r="AC139" i="1"/>
  <c r="C202" i="1"/>
  <c r="C168" i="1"/>
  <c r="FO38" i="1"/>
  <c r="FC38" i="1"/>
  <c r="EQ38" i="1"/>
  <c r="EE38" i="1"/>
  <c r="DS38" i="1"/>
  <c r="DG38" i="1"/>
  <c r="CU38" i="1"/>
  <c r="CI38" i="1"/>
  <c r="BW38" i="1"/>
  <c r="BK38" i="1"/>
  <c r="AY38" i="1"/>
  <c r="AM38" i="1"/>
  <c r="AA38" i="1"/>
  <c r="O38" i="1"/>
  <c r="FX38" i="1"/>
  <c r="FL38" i="1"/>
  <c r="EZ38" i="1"/>
  <c r="EN38" i="1"/>
  <c r="EB38" i="1"/>
  <c r="DP38" i="1"/>
  <c r="DD38" i="1"/>
  <c r="CR38" i="1"/>
  <c r="CF38" i="1"/>
  <c r="BT38" i="1"/>
  <c r="BH38" i="1"/>
  <c r="AV38" i="1"/>
  <c r="AJ38" i="1"/>
  <c r="X38" i="1"/>
  <c r="L38" i="1"/>
  <c r="FW38" i="1"/>
  <c r="FK38" i="1"/>
  <c r="EY38" i="1"/>
  <c r="EM38" i="1"/>
  <c r="EA38" i="1"/>
  <c r="DO38" i="1"/>
  <c r="DC38" i="1"/>
  <c r="CQ38" i="1"/>
  <c r="CE38" i="1"/>
  <c r="BS38" i="1"/>
  <c r="BG38" i="1"/>
  <c r="AU38" i="1"/>
  <c r="AI38" i="1"/>
  <c r="W38" i="1"/>
  <c r="K38" i="1"/>
  <c r="FV38" i="1"/>
  <c r="FJ38" i="1"/>
  <c r="EX38" i="1"/>
  <c r="EL38" i="1"/>
  <c r="DZ38" i="1"/>
  <c r="DN38" i="1"/>
  <c r="DB38" i="1"/>
  <c r="CP38" i="1"/>
  <c r="CD38" i="1"/>
  <c r="BR38" i="1"/>
  <c r="BF38" i="1"/>
  <c r="AT38" i="1"/>
  <c r="AH38" i="1"/>
  <c r="V38" i="1"/>
  <c r="J38" i="1"/>
  <c r="FU38" i="1"/>
  <c r="FI38" i="1"/>
  <c r="EW38" i="1"/>
  <c r="EK38" i="1"/>
  <c r="DY38" i="1"/>
  <c r="DM38" i="1"/>
  <c r="DA38" i="1"/>
  <c r="CO38" i="1"/>
  <c r="CC38" i="1"/>
  <c r="BQ38" i="1"/>
  <c r="BE38" i="1"/>
  <c r="AS38" i="1"/>
  <c r="AG38" i="1"/>
  <c r="U38" i="1"/>
  <c r="I38" i="1"/>
  <c r="FR38" i="1"/>
  <c r="FF38" i="1"/>
  <c r="ET38" i="1"/>
  <c r="EH38" i="1"/>
  <c r="DV38" i="1"/>
  <c r="DJ38" i="1"/>
  <c r="CX38" i="1"/>
  <c r="CL38" i="1"/>
  <c r="BZ38" i="1"/>
  <c r="BN38" i="1"/>
  <c r="BB38" i="1"/>
  <c r="AP38" i="1"/>
  <c r="AD38" i="1"/>
  <c r="R38" i="1"/>
  <c r="F38" i="1"/>
  <c r="H38" i="1"/>
  <c r="AF38" i="1"/>
  <c r="BD38" i="1"/>
  <c r="CB38" i="1"/>
  <c r="CZ38" i="1"/>
  <c r="DX38" i="1"/>
  <c r="EV38" i="1"/>
  <c r="FT38" i="1"/>
  <c r="C263" i="1"/>
  <c r="C264" i="1" s="1"/>
  <c r="FZ60" i="1"/>
  <c r="FN201" i="1"/>
  <c r="FN122" i="1"/>
  <c r="FN98" i="1"/>
  <c r="FZ94" i="1"/>
  <c r="AO98" i="1"/>
  <c r="DI98" i="1"/>
  <c r="L178" i="1"/>
  <c r="X178" i="1"/>
  <c r="X139" i="1"/>
  <c r="AJ178" i="1"/>
  <c r="AV178" i="1"/>
  <c r="AV139" i="1"/>
  <c r="BH178" i="1"/>
  <c r="BH139" i="1"/>
  <c r="BH137" i="1"/>
  <c r="BH141" i="1" s="1"/>
  <c r="BT178" i="1"/>
  <c r="BT139" i="1"/>
  <c r="BT137" i="1"/>
  <c r="CF178" i="1"/>
  <c r="CR178" i="1"/>
  <c r="CR139" i="1"/>
  <c r="DD178" i="1"/>
  <c r="DP178" i="1"/>
  <c r="DP139" i="1"/>
  <c r="EB178" i="1"/>
  <c r="EN178" i="1"/>
  <c r="EN139" i="1"/>
  <c r="EZ178" i="1"/>
  <c r="FL178" i="1"/>
  <c r="FL139" i="1"/>
  <c r="FL137" i="1"/>
  <c r="FX178" i="1"/>
  <c r="BD134" i="1"/>
  <c r="BD133" i="1"/>
  <c r="CZ134" i="1"/>
  <c r="CZ133" i="1"/>
  <c r="DL133" i="1"/>
  <c r="L201" i="1"/>
  <c r="L122" i="1"/>
  <c r="L98" i="1"/>
  <c r="X201" i="1"/>
  <c r="X122" i="1"/>
  <c r="X98" i="1"/>
  <c r="AJ201" i="1"/>
  <c r="AJ122" i="1"/>
  <c r="AJ98" i="1"/>
  <c r="AV201" i="1"/>
  <c r="AV122" i="1"/>
  <c r="AV98" i="1"/>
  <c r="AV137" i="1" s="1"/>
  <c r="AV141" i="1" s="1"/>
  <c r="AV143" i="1" s="1"/>
  <c r="BH201" i="1"/>
  <c r="BH122" i="1"/>
  <c r="BH98" i="1"/>
  <c r="BT201" i="1"/>
  <c r="BT122" i="1"/>
  <c r="BT98" i="1"/>
  <c r="CF201" i="1"/>
  <c r="CF122" i="1"/>
  <c r="CF98" i="1"/>
  <c r="CR201" i="1"/>
  <c r="CR122" i="1"/>
  <c r="CR98" i="1"/>
  <c r="CR137" i="1" s="1"/>
  <c r="CR141" i="1" s="1"/>
  <c r="CR143" i="1" s="1"/>
  <c r="DD201" i="1"/>
  <c r="DD122" i="1"/>
  <c r="DD98" i="1"/>
  <c r="DP201" i="1"/>
  <c r="DP122" i="1"/>
  <c r="DP98" i="1"/>
  <c r="EB201" i="1"/>
  <c r="EB122" i="1"/>
  <c r="EB98" i="1"/>
  <c r="EN201" i="1"/>
  <c r="EN122" i="1"/>
  <c r="EN98" i="1"/>
  <c r="EN137" i="1" s="1"/>
  <c r="EN141" i="1" s="1"/>
  <c r="EN143" i="1" s="1"/>
  <c r="EZ201" i="1"/>
  <c r="EZ122" i="1"/>
  <c r="EZ98" i="1"/>
  <c r="FL201" i="1"/>
  <c r="FL122" i="1"/>
  <c r="FL98" i="1"/>
  <c r="FX201" i="1"/>
  <c r="FX122" i="1"/>
  <c r="FX98" i="1"/>
  <c r="M38" i="1"/>
  <c r="AK38" i="1"/>
  <c r="BI38" i="1"/>
  <c r="CG38" i="1"/>
  <c r="DE38" i="1"/>
  <c r="EC38" i="1"/>
  <c r="FA38" i="1"/>
  <c r="M133" i="1"/>
  <c r="M134" i="1"/>
  <c r="Y133" i="1"/>
  <c r="Y134" i="1"/>
  <c r="AK133" i="1"/>
  <c r="AK134" i="1"/>
  <c r="AW133" i="1"/>
  <c r="AW134" i="1"/>
  <c r="BI133" i="1"/>
  <c r="BI134" i="1"/>
  <c r="BU133" i="1"/>
  <c r="BU134" i="1"/>
  <c r="CG133" i="1"/>
  <c r="CG134" i="1"/>
  <c r="CS133" i="1"/>
  <c r="CS134" i="1"/>
  <c r="DE133" i="1"/>
  <c r="DE134" i="1"/>
  <c r="DQ133" i="1"/>
  <c r="DQ134" i="1"/>
  <c r="EC133" i="1"/>
  <c r="EC134" i="1"/>
  <c r="EO133" i="1"/>
  <c r="EO134" i="1"/>
  <c r="FA133" i="1"/>
  <c r="FA134" i="1"/>
  <c r="FM133" i="1"/>
  <c r="FM134" i="1"/>
  <c r="N178" i="1"/>
  <c r="N137" i="1"/>
  <c r="N141" i="1" s="1"/>
  <c r="N139" i="1"/>
  <c r="BJ178" i="1"/>
  <c r="BJ137" i="1"/>
  <c r="BJ139" i="1"/>
  <c r="DF178" i="1"/>
  <c r="DF137" i="1"/>
  <c r="DF139" i="1"/>
  <c r="CB134" i="1"/>
  <c r="CB133" i="1"/>
  <c r="AK201" i="1"/>
  <c r="AK122" i="1"/>
  <c r="AK98" i="1"/>
  <c r="AW201" i="1"/>
  <c r="AW122" i="1"/>
  <c r="AW98" i="1"/>
  <c r="CS201" i="1"/>
  <c r="CS122" i="1"/>
  <c r="CS98" i="1"/>
  <c r="DQ201" i="1"/>
  <c r="DQ122" i="1"/>
  <c r="DQ98" i="1"/>
  <c r="EC201" i="1"/>
  <c r="EC122" i="1"/>
  <c r="EC98" i="1"/>
  <c r="EO201" i="1"/>
  <c r="EO122" i="1"/>
  <c r="EO98" i="1"/>
  <c r="FA201" i="1"/>
  <c r="FA122" i="1"/>
  <c r="FA98" i="1"/>
  <c r="FM201" i="1"/>
  <c r="FM122" i="1"/>
  <c r="FM98" i="1"/>
  <c r="AB201" i="1"/>
  <c r="AB204" i="1" s="1"/>
  <c r="AB213" i="1" s="1"/>
  <c r="AB122" i="1"/>
  <c r="BL201" i="1"/>
  <c r="BL122" i="1"/>
  <c r="CV201" i="1"/>
  <c r="CV122" i="1"/>
  <c r="EF201" i="1"/>
  <c r="EF122" i="1"/>
  <c r="FP201" i="1"/>
  <c r="FP122" i="1"/>
  <c r="N38" i="1"/>
  <c r="AL38" i="1"/>
  <c r="BJ38" i="1"/>
  <c r="CH38" i="1"/>
  <c r="DF38" i="1"/>
  <c r="ED38" i="1"/>
  <c r="FB38" i="1"/>
  <c r="J178" i="1"/>
  <c r="J137" i="1"/>
  <c r="J141" i="1" s="1"/>
  <c r="J143" i="1" s="1"/>
  <c r="J139" i="1"/>
  <c r="DE201" i="1"/>
  <c r="DE122" i="1"/>
  <c r="DE98" i="1"/>
  <c r="AC201" i="1"/>
  <c r="AC122" i="1"/>
  <c r="BM201" i="1"/>
  <c r="BM122" i="1"/>
  <c r="CW201" i="1"/>
  <c r="CW122" i="1"/>
  <c r="EG201" i="1"/>
  <c r="EG122" i="1"/>
  <c r="FQ201" i="1"/>
  <c r="FQ122" i="1"/>
  <c r="P38" i="1"/>
  <c r="AN38" i="1"/>
  <c r="BL38" i="1"/>
  <c r="CJ38" i="1"/>
  <c r="DH38" i="1"/>
  <c r="EF38" i="1"/>
  <c r="FD38" i="1"/>
  <c r="BL98" i="1"/>
  <c r="EF98" i="1"/>
  <c r="AB99" i="1"/>
  <c r="CV99" i="1"/>
  <c r="FP99" i="1"/>
  <c r="T134" i="1"/>
  <c r="T133" i="1"/>
  <c r="BP134" i="1"/>
  <c r="BP133" i="1"/>
  <c r="DL178" i="1"/>
  <c r="DL137" i="1"/>
  <c r="DL139" i="1"/>
  <c r="FH134" i="1"/>
  <c r="FH133" i="1"/>
  <c r="CW178" i="1"/>
  <c r="CW137" i="1"/>
  <c r="CW139" i="1"/>
  <c r="BI201" i="1"/>
  <c r="BI122" i="1"/>
  <c r="BI98" i="1"/>
  <c r="Q38" i="1"/>
  <c r="AO38" i="1"/>
  <c r="BM38" i="1"/>
  <c r="CK38" i="1"/>
  <c r="DI38" i="1"/>
  <c r="EG38" i="1"/>
  <c r="FE38" i="1"/>
  <c r="BM98" i="1"/>
  <c r="EG98" i="1"/>
  <c r="D133" i="1"/>
  <c r="D134" i="1"/>
  <c r="P133" i="1"/>
  <c r="P134" i="1"/>
  <c r="AB133" i="1"/>
  <c r="AB134" i="1"/>
  <c r="BL133" i="1"/>
  <c r="BL134" i="1"/>
  <c r="BX133" i="1"/>
  <c r="BX134" i="1"/>
  <c r="CJ133" i="1"/>
  <c r="CJ134" i="1"/>
  <c r="CV133" i="1"/>
  <c r="CV134" i="1"/>
  <c r="CV155" i="1" s="1"/>
  <c r="EF133" i="1"/>
  <c r="EF134" i="1"/>
  <c r="ER133" i="1"/>
  <c r="ER134" i="1"/>
  <c r="FD133" i="1"/>
  <c r="FD134" i="1"/>
  <c r="FP133" i="1"/>
  <c r="FP134" i="1"/>
  <c r="FP147" i="1" s="1"/>
  <c r="DR139" i="1"/>
  <c r="CD178" i="1"/>
  <c r="CD137" i="1"/>
  <c r="CD141" i="1" s="1"/>
  <c r="CD139" i="1"/>
  <c r="CD143" i="1"/>
  <c r="BU201" i="1"/>
  <c r="BU122" i="1"/>
  <c r="BU98" i="1"/>
  <c r="S38" i="1"/>
  <c r="AQ38" i="1"/>
  <c r="BO38" i="1"/>
  <c r="CM38" i="1"/>
  <c r="DK38" i="1"/>
  <c r="EI38" i="1"/>
  <c r="FG38" i="1"/>
  <c r="FZ51" i="1"/>
  <c r="FP110" i="1"/>
  <c r="AO178" i="1"/>
  <c r="AO137" i="1"/>
  <c r="AO141" i="1" s="1"/>
  <c r="AO139" i="1"/>
  <c r="BM178" i="1"/>
  <c r="BM139" i="1"/>
  <c r="DI178" i="1"/>
  <c r="DI137" i="1"/>
  <c r="DI141" i="1" s="1"/>
  <c r="DI139" i="1"/>
  <c r="EG178" i="1"/>
  <c r="EG137" i="1"/>
  <c r="EG139" i="1"/>
  <c r="CG201" i="1"/>
  <c r="CG122" i="1"/>
  <c r="CG98" i="1"/>
  <c r="AZ87" i="1"/>
  <c r="AZ93" i="1" s="1"/>
  <c r="CJ87" i="1"/>
  <c r="CJ93" i="1" s="1"/>
  <c r="DT87" i="1"/>
  <c r="DT93" i="1" s="1"/>
  <c r="FD87" i="1"/>
  <c r="FD93" i="1" s="1"/>
  <c r="T38" i="1"/>
  <c r="AR38" i="1"/>
  <c r="BP38" i="1"/>
  <c r="CN38" i="1"/>
  <c r="DL38" i="1"/>
  <c r="EJ38" i="1"/>
  <c r="FH38" i="1"/>
  <c r="BY98" i="1"/>
  <c r="ES98" i="1"/>
  <c r="BQ122" i="1"/>
  <c r="EX178" i="1"/>
  <c r="EX137" i="1"/>
  <c r="EX139" i="1"/>
  <c r="R201" i="1"/>
  <c r="R122" i="1"/>
  <c r="R98" i="1"/>
  <c r="BB201" i="1"/>
  <c r="BB122" i="1"/>
  <c r="BB98" i="1"/>
  <c r="BN201" i="1"/>
  <c r="BN122" i="1"/>
  <c r="BN98" i="1"/>
  <c r="CL201" i="1"/>
  <c r="CL122" i="1"/>
  <c r="CL98" i="1"/>
  <c r="CX201" i="1"/>
  <c r="CX122" i="1"/>
  <c r="CX98" i="1"/>
  <c r="DJ201" i="1"/>
  <c r="DJ122" i="1"/>
  <c r="DJ98" i="1"/>
  <c r="DV201" i="1"/>
  <c r="DV122" i="1"/>
  <c r="DV98" i="1"/>
  <c r="EH201" i="1"/>
  <c r="EH122" i="1"/>
  <c r="EH98" i="1"/>
  <c r="FF201" i="1"/>
  <c r="FF122" i="1"/>
  <c r="FF98" i="1"/>
  <c r="FR201" i="1"/>
  <c r="FR122" i="1"/>
  <c r="FR98" i="1"/>
  <c r="D201" i="1"/>
  <c r="D122" i="1"/>
  <c r="BA201" i="1"/>
  <c r="BA122" i="1"/>
  <c r="CK201" i="1"/>
  <c r="CK122" i="1"/>
  <c r="DU201" i="1"/>
  <c r="DU122" i="1"/>
  <c r="FE201" i="1"/>
  <c r="FE122" i="1"/>
  <c r="Y38" i="1"/>
  <c r="AW38" i="1"/>
  <c r="BU38" i="1"/>
  <c r="CS38" i="1"/>
  <c r="DQ38" i="1"/>
  <c r="EO38" i="1"/>
  <c r="FM38" i="1"/>
  <c r="M203" i="1"/>
  <c r="Y203" i="1"/>
  <c r="AK203" i="1"/>
  <c r="AW203" i="1"/>
  <c r="BI203" i="1"/>
  <c r="BU203" i="1"/>
  <c r="CG203" i="1"/>
  <c r="CS203" i="1"/>
  <c r="DE203" i="1"/>
  <c r="DQ203" i="1"/>
  <c r="EC203" i="1"/>
  <c r="EO203" i="1"/>
  <c r="FA203" i="1"/>
  <c r="FM203" i="1"/>
  <c r="FZ96" i="1"/>
  <c r="G134" i="1"/>
  <c r="G133" i="1"/>
  <c r="AQ134" i="1"/>
  <c r="AQ133" i="1"/>
  <c r="BC134" i="1"/>
  <c r="BC133" i="1"/>
  <c r="CA134" i="1"/>
  <c r="CA133" i="1"/>
  <c r="DK134" i="1"/>
  <c r="DK133" i="1"/>
  <c r="DW134" i="1"/>
  <c r="DW133" i="1"/>
  <c r="EU134" i="1"/>
  <c r="EU133" i="1"/>
  <c r="AD201" i="1"/>
  <c r="AD122" i="1"/>
  <c r="AD98" i="1"/>
  <c r="AP201" i="1"/>
  <c r="AP122" i="1"/>
  <c r="AP98" i="1"/>
  <c r="BZ201" i="1"/>
  <c r="BZ122" i="1"/>
  <c r="BZ98" i="1"/>
  <c r="ET201" i="1"/>
  <c r="ET122" i="1"/>
  <c r="ET98" i="1"/>
  <c r="E201" i="1"/>
  <c r="E122" i="1"/>
  <c r="Z38" i="1"/>
  <c r="AX38" i="1"/>
  <c r="BV38" i="1"/>
  <c r="CT38" i="1"/>
  <c r="DR38" i="1"/>
  <c r="EP38" i="1"/>
  <c r="FN38" i="1"/>
  <c r="EP201" i="1"/>
  <c r="EP122" i="1"/>
  <c r="EP98" i="1"/>
  <c r="FZ86" i="1"/>
  <c r="C100" i="1"/>
  <c r="FZ100" i="1" s="1"/>
  <c r="FZ97" i="1"/>
  <c r="CK98" i="1"/>
  <c r="FE98" i="1"/>
  <c r="EK122" i="1"/>
  <c r="AM139" i="1"/>
  <c r="H134" i="1"/>
  <c r="H133" i="1"/>
  <c r="FB178" i="1"/>
  <c r="FB137" i="1"/>
  <c r="AN133" i="1"/>
  <c r="AN134" i="1"/>
  <c r="DH133" i="1"/>
  <c r="DH134" i="1"/>
  <c r="S178" i="1"/>
  <c r="S137" i="1"/>
  <c r="S139" i="1"/>
  <c r="CM178" i="1"/>
  <c r="CM137" i="1"/>
  <c r="CM139" i="1"/>
  <c r="FG178" i="1"/>
  <c r="FG137" i="1"/>
  <c r="FG139" i="1"/>
  <c r="U178" i="1"/>
  <c r="U137" i="1"/>
  <c r="U141" i="1" s="1"/>
  <c r="U139" i="1"/>
  <c r="CO178" i="1"/>
  <c r="CO137" i="1"/>
  <c r="CO139" i="1"/>
  <c r="FI178" i="1"/>
  <c r="FI137" i="1"/>
  <c r="FI139" i="1"/>
  <c r="AI143" i="1"/>
  <c r="D204" i="1"/>
  <c r="D213" i="1" s="1"/>
  <c r="FP204" i="1"/>
  <c r="FP213" i="1" s="1"/>
  <c r="C203" i="1"/>
  <c r="O203" i="1"/>
  <c r="AA203" i="1"/>
  <c r="AM203" i="1"/>
  <c r="AY203" i="1"/>
  <c r="BK203" i="1"/>
  <c r="BW203" i="1"/>
  <c r="CI203" i="1"/>
  <c r="CU203" i="1"/>
  <c r="DG203" i="1"/>
  <c r="DS203" i="1"/>
  <c r="EE203" i="1"/>
  <c r="EQ203" i="1"/>
  <c r="FC203" i="1"/>
  <c r="FO203" i="1"/>
  <c r="O178" i="1"/>
  <c r="O137" i="1"/>
  <c r="BK178" i="1"/>
  <c r="BK137" i="1"/>
  <c r="BK141" i="1" s="1"/>
  <c r="BK143" i="1" s="1"/>
  <c r="DG178" i="1"/>
  <c r="DG137" i="1"/>
  <c r="DG141" i="1" s="1"/>
  <c r="DG143" i="1" s="1"/>
  <c r="FC178" i="1"/>
  <c r="FC137" i="1"/>
  <c r="DX133" i="1"/>
  <c r="V134" i="1"/>
  <c r="CP134" i="1"/>
  <c r="FJ134" i="1"/>
  <c r="BH143" i="1"/>
  <c r="DG139" i="1"/>
  <c r="CV203" i="1"/>
  <c r="CV204" i="1" s="1"/>
  <c r="CV213" i="1" s="1"/>
  <c r="DH203" i="1"/>
  <c r="DT203" i="1"/>
  <c r="EF203" i="1"/>
  <c r="ER203" i="1"/>
  <c r="FD203" i="1"/>
  <c r="FP203" i="1"/>
  <c r="AZ133" i="1"/>
  <c r="AZ134" i="1"/>
  <c r="DT133" i="1"/>
  <c r="DT134" i="1"/>
  <c r="Q133" i="1"/>
  <c r="AC133" i="1"/>
  <c r="AO133" i="1"/>
  <c r="BM133" i="1"/>
  <c r="CW133" i="1"/>
  <c r="DI133" i="1"/>
  <c r="EG133" i="1"/>
  <c r="FE133" i="1"/>
  <c r="FQ133" i="1"/>
  <c r="AE178" i="1"/>
  <c r="AE137" i="1"/>
  <c r="AE139" i="1"/>
  <c r="CY178" i="1"/>
  <c r="CY137" i="1"/>
  <c r="CY139" i="1"/>
  <c r="FS178" i="1"/>
  <c r="FS137" i="1"/>
  <c r="FS139" i="1"/>
  <c r="FU178" i="1"/>
  <c r="FU137" i="1"/>
  <c r="FU141" i="1" s="1"/>
  <c r="FU143" i="1" s="1"/>
  <c r="FU139" i="1"/>
  <c r="E203" i="1"/>
  <c r="Q203" i="1"/>
  <c r="AC203" i="1"/>
  <c r="AO203" i="1"/>
  <c r="BA203" i="1"/>
  <c r="BM203" i="1"/>
  <c r="BY203" i="1"/>
  <c r="CK203" i="1"/>
  <c r="Z178" i="1"/>
  <c r="Z137" i="1"/>
  <c r="BV178" i="1"/>
  <c r="BV137" i="1"/>
  <c r="DR178" i="1"/>
  <c r="DR137" i="1"/>
  <c r="DR141" i="1" s="1"/>
  <c r="FN178" i="1"/>
  <c r="FN137" i="1"/>
  <c r="BA132" i="1"/>
  <c r="BA134" i="1" s="1"/>
  <c r="DU132" i="1"/>
  <c r="DU134" i="1" s="1"/>
  <c r="R133" i="1"/>
  <c r="AP133" i="1"/>
  <c r="BN133" i="1"/>
  <c r="DJ133" i="1"/>
  <c r="DV133" i="1"/>
  <c r="EH133" i="1"/>
  <c r="FF133" i="1"/>
  <c r="AF178" i="1"/>
  <c r="AF137" i="1"/>
  <c r="AF139" i="1"/>
  <c r="FT178" i="1"/>
  <c r="FT137" i="1"/>
  <c r="FT139" i="1"/>
  <c r="AH134" i="1"/>
  <c r="DB134" i="1"/>
  <c r="FV134" i="1"/>
  <c r="N143" i="1"/>
  <c r="DR143" i="1"/>
  <c r="ED143" i="1"/>
  <c r="F203" i="1"/>
  <c r="R203" i="1"/>
  <c r="AD203" i="1"/>
  <c r="AP203" i="1"/>
  <c r="BB203" i="1"/>
  <c r="BN203" i="1"/>
  <c r="BZ203" i="1"/>
  <c r="CL203" i="1"/>
  <c r="CX203" i="1"/>
  <c r="DJ203" i="1"/>
  <c r="DV203" i="1"/>
  <c r="EH203" i="1"/>
  <c r="ET203" i="1"/>
  <c r="FF203" i="1"/>
  <c r="FR203" i="1"/>
  <c r="AA178" i="1"/>
  <c r="AA137" i="1"/>
  <c r="AA141" i="1" s="1"/>
  <c r="BW178" i="1"/>
  <c r="BW137" i="1"/>
  <c r="BW141" i="1" s="1"/>
  <c r="DS178" i="1"/>
  <c r="DS137" i="1"/>
  <c r="FO178" i="1"/>
  <c r="FO137" i="1"/>
  <c r="FO141" i="1" s="1"/>
  <c r="AA143" i="1"/>
  <c r="BW143" i="1"/>
  <c r="FO143" i="1"/>
  <c r="G203" i="1"/>
  <c r="S203" i="1"/>
  <c r="AE203" i="1"/>
  <c r="AQ203" i="1"/>
  <c r="BC203" i="1"/>
  <c r="BO203" i="1"/>
  <c r="CA203" i="1"/>
  <c r="CM203" i="1"/>
  <c r="CY203" i="1"/>
  <c r="DK203" i="1"/>
  <c r="DW203" i="1"/>
  <c r="EI203" i="1"/>
  <c r="EU203" i="1"/>
  <c r="FG203" i="1"/>
  <c r="FS203" i="1"/>
  <c r="FS204" i="1" s="1"/>
  <c r="FS213" i="1" s="1"/>
  <c r="F132" i="1"/>
  <c r="F134" i="1" s="1"/>
  <c r="R132" i="1"/>
  <c r="R134" i="1" s="1"/>
  <c r="AD132" i="1"/>
  <c r="AD134" i="1" s="1"/>
  <c r="AP132" i="1"/>
  <c r="AP134" i="1" s="1"/>
  <c r="BB132" i="1"/>
  <c r="BN132" i="1"/>
  <c r="BN134" i="1" s="1"/>
  <c r="BZ132" i="1"/>
  <c r="BZ134" i="1" s="1"/>
  <c r="CL132" i="1"/>
  <c r="CL134" i="1" s="1"/>
  <c r="CX132" i="1"/>
  <c r="CX134" i="1" s="1"/>
  <c r="DJ132" i="1"/>
  <c r="DJ134" i="1" s="1"/>
  <c r="DV132" i="1"/>
  <c r="DV134" i="1" s="1"/>
  <c r="EH132" i="1"/>
  <c r="EH134" i="1" s="1"/>
  <c r="ET132" i="1"/>
  <c r="ET134" i="1" s="1"/>
  <c r="FF132" i="1"/>
  <c r="FF134" i="1" s="1"/>
  <c r="FR132" i="1"/>
  <c r="FR134" i="1" s="1"/>
  <c r="AT134" i="1"/>
  <c r="DN134" i="1"/>
  <c r="BK139" i="1"/>
  <c r="H203" i="1"/>
  <c r="T203" i="1"/>
  <c r="AF203" i="1"/>
  <c r="AR203" i="1"/>
  <c r="BD203" i="1"/>
  <c r="BP203" i="1"/>
  <c r="CB203" i="1"/>
  <c r="CN203" i="1"/>
  <c r="CZ203" i="1"/>
  <c r="DL203" i="1"/>
  <c r="DX203" i="1"/>
  <c r="EJ203" i="1"/>
  <c r="EV203" i="1"/>
  <c r="FH203" i="1"/>
  <c r="FT203" i="1"/>
  <c r="AL178" i="1"/>
  <c r="AL137" i="1"/>
  <c r="CH178" i="1"/>
  <c r="CH137" i="1"/>
  <c r="ED178" i="1"/>
  <c r="ED137" i="1"/>
  <c r="ED141" i="1" s="1"/>
  <c r="I133" i="1"/>
  <c r="U133" i="1"/>
  <c r="AG133" i="1"/>
  <c r="AS133" i="1"/>
  <c r="BE133" i="1"/>
  <c r="BQ133" i="1"/>
  <c r="CC133" i="1"/>
  <c r="CO133" i="1"/>
  <c r="DA133" i="1"/>
  <c r="DM133" i="1"/>
  <c r="DY133" i="1"/>
  <c r="EK133" i="1"/>
  <c r="EW133" i="1"/>
  <c r="FI133" i="1"/>
  <c r="FU133" i="1"/>
  <c r="S133" i="1"/>
  <c r="CM133" i="1"/>
  <c r="FG133" i="1"/>
  <c r="AO143" i="1"/>
  <c r="DI143" i="1"/>
  <c r="BV139" i="1"/>
  <c r="I203" i="1"/>
  <c r="U203" i="1"/>
  <c r="AG203" i="1"/>
  <c r="AS203" i="1"/>
  <c r="BE203" i="1"/>
  <c r="BQ203" i="1"/>
  <c r="CC203" i="1"/>
  <c r="CO203" i="1"/>
  <c r="DA203" i="1"/>
  <c r="DM203" i="1"/>
  <c r="DY203" i="1"/>
  <c r="EK203" i="1"/>
  <c r="EW203" i="1"/>
  <c r="FI203" i="1"/>
  <c r="FU203" i="1"/>
  <c r="AM178" i="1"/>
  <c r="AM137" i="1"/>
  <c r="AM141" i="1" s="1"/>
  <c r="AM143" i="1" s="1"/>
  <c r="CI178" i="1"/>
  <c r="EE178" i="1"/>
  <c r="EE137" i="1"/>
  <c r="E132" i="1"/>
  <c r="E134" i="1" s="1"/>
  <c r="BY132" i="1"/>
  <c r="BY134" i="1" s="1"/>
  <c r="ES132" i="1"/>
  <c r="ES134" i="1" s="1"/>
  <c r="DX178" i="1"/>
  <c r="DX137" i="1"/>
  <c r="DX139" i="1"/>
  <c r="BF134" i="1"/>
  <c r="DZ134" i="1"/>
  <c r="EX203" i="1"/>
  <c r="FJ203" i="1"/>
  <c r="FV203" i="1"/>
  <c r="BO178" i="1"/>
  <c r="BO137" i="1"/>
  <c r="BO139" i="1"/>
  <c r="EI178" i="1"/>
  <c r="EI137" i="1"/>
  <c r="EI139" i="1"/>
  <c r="AE133" i="1"/>
  <c r="CY133" i="1"/>
  <c r="FS133" i="1"/>
  <c r="FB139" i="1"/>
  <c r="D252" i="1"/>
  <c r="AB252" i="1"/>
  <c r="CV252" i="1"/>
  <c r="FP252" i="1"/>
  <c r="K203" i="1"/>
  <c r="W203" i="1"/>
  <c r="AI203" i="1"/>
  <c r="AU203" i="1"/>
  <c r="BG203" i="1"/>
  <c r="BS203" i="1"/>
  <c r="CE203" i="1"/>
  <c r="CQ203" i="1"/>
  <c r="DC203" i="1"/>
  <c r="DO203" i="1"/>
  <c r="EA203" i="1"/>
  <c r="EM203" i="1"/>
  <c r="EY203" i="1"/>
  <c r="FK203" i="1"/>
  <c r="FW203" i="1"/>
  <c r="AX178" i="1"/>
  <c r="AX137" i="1"/>
  <c r="AX141" i="1" s="1"/>
  <c r="AX143" i="1" s="1"/>
  <c r="CT178" i="1"/>
  <c r="CT137" i="1"/>
  <c r="CT141" i="1" s="1"/>
  <c r="CT143" i="1" s="1"/>
  <c r="EP178" i="1"/>
  <c r="EP137" i="1"/>
  <c r="EP141" i="1" s="1"/>
  <c r="EP143" i="1" s="1"/>
  <c r="Q132" i="1"/>
  <c r="Q134" i="1" s="1"/>
  <c r="CK132" i="1"/>
  <c r="CK134" i="1" s="1"/>
  <c r="FE132" i="1"/>
  <c r="FE134" i="1" s="1"/>
  <c r="L133" i="1"/>
  <c r="X133" i="1"/>
  <c r="AJ133" i="1"/>
  <c r="AV133" i="1"/>
  <c r="BH133" i="1"/>
  <c r="BT133" i="1"/>
  <c r="CF133" i="1"/>
  <c r="CR133" i="1"/>
  <c r="DD133" i="1"/>
  <c r="DP133" i="1"/>
  <c r="EB133" i="1"/>
  <c r="EN133" i="1"/>
  <c r="EZ133" i="1"/>
  <c r="FL133" i="1"/>
  <c r="FX133" i="1"/>
  <c r="AF133" i="1"/>
  <c r="FT133" i="1"/>
  <c r="BR134" i="1"/>
  <c r="EL134" i="1"/>
  <c r="O139" i="1"/>
  <c r="FC139" i="1"/>
  <c r="E252" i="1"/>
  <c r="AC252" i="1"/>
  <c r="BA252" i="1"/>
  <c r="BA196" i="1"/>
  <c r="CW252" i="1"/>
  <c r="DU252" i="1"/>
  <c r="DU196" i="1"/>
  <c r="FQ252" i="1"/>
  <c r="L203" i="1"/>
  <c r="X203" i="1"/>
  <c r="AJ203" i="1"/>
  <c r="AV203" i="1"/>
  <c r="BH203" i="1"/>
  <c r="BT203" i="1"/>
  <c r="CF203" i="1"/>
  <c r="CR203" i="1"/>
  <c r="DD203" i="1"/>
  <c r="DP203" i="1"/>
  <c r="EB203" i="1"/>
  <c r="EN203" i="1"/>
  <c r="EZ203" i="1"/>
  <c r="FL203" i="1"/>
  <c r="FX203" i="1"/>
  <c r="K178" i="1"/>
  <c r="K137" i="1"/>
  <c r="K141" i="1" s="1"/>
  <c r="K143" i="1" s="1"/>
  <c r="K139" i="1"/>
  <c r="W178" i="1"/>
  <c r="W137" i="1"/>
  <c r="W139" i="1"/>
  <c r="AI178" i="1"/>
  <c r="AI137" i="1"/>
  <c r="AI141" i="1" s="1"/>
  <c r="AI139" i="1"/>
  <c r="AU178" i="1"/>
  <c r="AU137" i="1"/>
  <c r="AU139" i="1"/>
  <c r="BG178" i="1"/>
  <c r="BG137" i="1"/>
  <c r="BG141" i="1" s="1"/>
  <c r="BG143" i="1" s="1"/>
  <c r="BG139" i="1"/>
  <c r="BS178" i="1"/>
  <c r="BS137" i="1"/>
  <c r="BS139" i="1"/>
  <c r="CE178" i="1"/>
  <c r="CE137" i="1"/>
  <c r="CE141" i="1" s="1"/>
  <c r="CE143" i="1" s="1"/>
  <c r="CE139" i="1"/>
  <c r="CQ178" i="1"/>
  <c r="CQ137" i="1"/>
  <c r="CQ139" i="1"/>
  <c r="DC178" i="1"/>
  <c r="DC137" i="1"/>
  <c r="DC141" i="1" s="1"/>
  <c r="DC143" i="1" s="1"/>
  <c r="DC139" i="1"/>
  <c r="DO178" i="1"/>
  <c r="EA178" i="1"/>
  <c r="EA137" i="1"/>
  <c r="EA141" i="1" s="1"/>
  <c r="EA143" i="1" s="1"/>
  <c r="EA139" i="1"/>
  <c r="EM178" i="1"/>
  <c r="EM137" i="1"/>
  <c r="EM139" i="1"/>
  <c r="EY178" i="1"/>
  <c r="EY137" i="1"/>
  <c r="EY141" i="1" s="1"/>
  <c r="EY143" i="1" s="1"/>
  <c r="EY139" i="1"/>
  <c r="FK178" i="1"/>
  <c r="FK137" i="1"/>
  <c r="FK139" i="1"/>
  <c r="FW178" i="1"/>
  <c r="FW137" i="1"/>
  <c r="FW141" i="1" s="1"/>
  <c r="FW143" i="1" s="1"/>
  <c r="FW139" i="1"/>
  <c r="FZ130" i="1"/>
  <c r="C132" i="1"/>
  <c r="C133" i="1" s="1"/>
  <c r="AY178" i="1"/>
  <c r="AY137" i="1"/>
  <c r="CU178" i="1"/>
  <c r="CU137" i="1"/>
  <c r="CU141" i="1" s="1"/>
  <c r="CU143" i="1" s="1"/>
  <c r="EQ178" i="1"/>
  <c r="EQ137" i="1"/>
  <c r="EQ141" i="1" s="1"/>
  <c r="EQ143" i="1" s="1"/>
  <c r="I143" i="1"/>
  <c r="U143" i="1"/>
  <c r="AG143" i="1"/>
  <c r="CC143" i="1"/>
  <c r="Z139" i="1"/>
  <c r="CT139" i="1"/>
  <c r="FN139" i="1"/>
  <c r="FZ167" i="1"/>
  <c r="D196" i="1"/>
  <c r="FZ161" i="1"/>
  <c r="C172" i="1"/>
  <c r="D172" i="1"/>
  <c r="AB172" i="1"/>
  <c r="AZ172" i="1"/>
  <c r="BX172" i="1"/>
  <c r="CV172" i="1"/>
  <c r="DT172" i="1"/>
  <c r="ER172" i="1"/>
  <c r="FP172" i="1"/>
  <c r="FZ171" i="1"/>
  <c r="AB196" i="1"/>
  <c r="CV196" i="1"/>
  <c r="FP196" i="1"/>
  <c r="E196" i="1"/>
  <c r="AC196" i="1"/>
  <c r="CW196" i="1"/>
  <c r="FQ196" i="1"/>
  <c r="FZ276" i="1"/>
  <c r="GB276" i="1" s="1"/>
  <c r="EQ275" i="1"/>
  <c r="EQ288" i="1" s="1"/>
  <c r="C303" i="1"/>
  <c r="FZ303" i="1" s="1"/>
  <c r="FZ289" i="1"/>
  <c r="GB289" i="1" s="1"/>
  <c r="I8" i="2"/>
  <c r="D83" i="2"/>
  <c r="I29" i="2"/>
  <c r="H25" i="2"/>
  <c r="C128" i="2"/>
  <c r="D167" i="2"/>
  <c r="D285" i="2"/>
  <c r="D299" i="2" s="1"/>
  <c r="I63" i="2" s="1"/>
  <c r="I48" i="2"/>
  <c r="C199" i="2"/>
  <c r="H23" i="2"/>
  <c r="G100" i="2"/>
  <c r="C83" i="2"/>
  <c r="F4" i="2"/>
  <c r="D15" i="2" s="1"/>
  <c r="D124" i="2" s="1"/>
  <c r="D125" i="2" s="1"/>
  <c r="D126" i="2" s="1"/>
  <c r="D109" i="2"/>
  <c r="F5" i="2"/>
  <c r="D16" i="2" s="1"/>
  <c r="D92" i="2"/>
  <c r="F6" i="2"/>
  <c r="D164" i="2"/>
  <c r="C165" i="2"/>
  <c r="C170" i="2" s="1"/>
  <c r="C207" i="2" s="1"/>
  <c r="H37" i="2" s="1"/>
  <c r="H20" i="2"/>
  <c r="CG194" i="1" l="1"/>
  <c r="CG177" i="1"/>
  <c r="CG110" i="1"/>
  <c r="CG99" i="1"/>
  <c r="CG104" i="1"/>
  <c r="CG106" i="1" s="1"/>
  <c r="CG107" i="1"/>
  <c r="CG147" i="1"/>
  <c r="DJ204" i="1"/>
  <c r="DJ213" i="1" s="1"/>
  <c r="BA221" i="1"/>
  <c r="CN202" i="1"/>
  <c r="CN204" i="1" s="1"/>
  <c r="CN213" i="1" s="1"/>
  <c r="CN168" i="1"/>
  <c r="R204" i="1"/>
  <c r="R213" i="1" s="1"/>
  <c r="BZ204" i="1"/>
  <c r="BZ213" i="1" s="1"/>
  <c r="EH194" i="1"/>
  <c r="EH177" i="1"/>
  <c r="EH147" i="1"/>
  <c r="EH149" i="1"/>
  <c r="EH151" i="1"/>
  <c r="EH153" i="1"/>
  <c r="EH110" i="1"/>
  <c r="EH155" i="1"/>
  <c r="EH107" i="1"/>
  <c r="EH99" i="1"/>
  <c r="EH104" i="1"/>
  <c r="EH106" i="1" s="1"/>
  <c r="EH108" i="1" s="1"/>
  <c r="EH118" i="1" s="1"/>
  <c r="CL194" i="1"/>
  <c r="CL177" i="1"/>
  <c r="CL145" i="1"/>
  <c r="CL110" i="1"/>
  <c r="CL107" i="1"/>
  <c r="CL99" i="1"/>
  <c r="CL104" i="1"/>
  <c r="CL106" i="1" s="1"/>
  <c r="CL108" i="1" s="1"/>
  <c r="CL118" i="1" s="1"/>
  <c r="FQ221" i="1"/>
  <c r="DN178" i="1"/>
  <c r="DN137" i="1"/>
  <c r="DN141" i="1" s="1"/>
  <c r="DN143" i="1" s="1"/>
  <c r="DN139" i="1"/>
  <c r="BB134" i="1"/>
  <c r="BB133" i="1"/>
  <c r="FO204" i="1"/>
  <c r="FO213" i="1" s="1"/>
  <c r="D128" i="2"/>
  <c r="I25" i="2"/>
  <c r="CA178" i="1"/>
  <c r="CA137" i="1"/>
  <c r="CA139" i="1"/>
  <c r="DQ202" i="1"/>
  <c r="DQ204" i="1" s="1"/>
  <c r="DQ213" i="1" s="1"/>
  <c r="DQ168" i="1"/>
  <c r="EH204" i="1"/>
  <c r="EH213" i="1" s="1"/>
  <c r="DM141" i="1"/>
  <c r="DM143" i="1" s="1"/>
  <c r="AN178" i="1"/>
  <c r="AN137" i="1"/>
  <c r="AN139" i="1"/>
  <c r="S202" i="1"/>
  <c r="S204" i="1" s="1"/>
  <c r="S213" i="1" s="1"/>
  <c r="S168" i="1"/>
  <c r="CW204" i="1"/>
  <c r="CW213" i="1" s="1"/>
  <c r="DR204" i="1"/>
  <c r="DR213" i="1" s="1"/>
  <c r="EL178" i="1"/>
  <c r="EL137" i="1"/>
  <c r="EL139" i="1"/>
  <c r="CR202" i="1"/>
  <c r="CR204" i="1" s="1"/>
  <c r="CR213" i="1" s="1"/>
  <c r="CR168" i="1"/>
  <c r="CI194" i="1"/>
  <c r="CI145" i="1"/>
  <c r="CI110" i="1"/>
  <c r="CI147" i="1"/>
  <c r="CI149" i="1" s="1"/>
  <c r="CI99" i="1"/>
  <c r="CI104" i="1"/>
  <c r="CI106" i="1" s="1"/>
  <c r="CI108" i="1" s="1"/>
  <c r="CI118" i="1" s="1"/>
  <c r="CI107" i="1"/>
  <c r="CI177" i="1"/>
  <c r="BD113" i="1"/>
  <c r="BD116" i="1"/>
  <c r="BE116" i="1"/>
  <c r="BE113" i="1"/>
  <c r="BG113" i="1"/>
  <c r="BG116" i="1"/>
  <c r="EM113" i="1"/>
  <c r="EM116" i="1"/>
  <c r="BK116" i="1"/>
  <c r="BK113" i="1"/>
  <c r="EQ116" i="1"/>
  <c r="EQ113" i="1"/>
  <c r="AA116" i="1"/>
  <c r="AA113" i="1"/>
  <c r="CN113" i="1"/>
  <c r="CN116" i="1"/>
  <c r="EY113" i="1"/>
  <c r="EY116" i="1"/>
  <c r="EC116" i="1"/>
  <c r="EC113" i="1"/>
  <c r="CV113" i="1"/>
  <c r="CV116" i="1"/>
  <c r="BM113" i="1"/>
  <c r="BM116" i="1"/>
  <c r="AF177" i="1"/>
  <c r="AF149" i="1"/>
  <c r="AF151" i="1"/>
  <c r="AF153" i="1"/>
  <c r="AF155" i="1"/>
  <c r="AF110" i="1"/>
  <c r="AF194" i="1"/>
  <c r="AF107" i="1"/>
  <c r="AF147" i="1"/>
  <c r="AF99" i="1"/>
  <c r="AF104" i="1"/>
  <c r="AF106" i="1" s="1"/>
  <c r="BR178" i="1"/>
  <c r="BR137" i="1"/>
  <c r="BR139" i="1"/>
  <c r="AT178" i="1"/>
  <c r="AT137" i="1"/>
  <c r="AT139" i="1"/>
  <c r="AP178" i="1"/>
  <c r="AP137" i="1"/>
  <c r="AP139" i="1"/>
  <c r="ET133" i="1"/>
  <c r="F133" i="1"/>
  <c r="ES133" i="1"/>
  <c r="E133" i="1"/>
  <c r="FG141" i="1"/>
  <c r="FG143" i="1" s="1"/>
  <c r="CS202" i="1"/>
  <c r="CS204" i="1" s="1"/>
  <c r="CS213" i="1" s="1"/>
  <c r="CS168" i="1"/>
  <c r="BP202" i="1"/>
  <c r="BP204" i="1" s="1"/>
  <c r="BP213" i="1" s="1"/>
  <c r="BP168" i="1"/>
  <c r="BU194" i="1"/>
  <c r="BU151" i="1"/>
  <c r="BU177" i="1"/>
  <c r="BU153" i="1"/>
  <c r="BU155" i="1"/>
  <c r="BU149" i="1"/>
  <c r="BU147" i="1"/>
  <c r="BU99" i="1"/>
  <c r="BU104" i="1"/>
  <c r="BU106" i="1" s="1"/>
  <c r="BU110" i="1"/>
  <c r="BU107" i="1"/>
  <c r="FD178" i="1"/>
  <c r="FD137" i="1"/>
  <c r="BL178" i="1"/>
  <c r="BL137" i="1"/>
  <c r="BL141" i="1" s="1"/>
  <c r="BL143" i="1" s="1"/>
  <c r="BL139" i="1"/>
  <c r="EG202" i="1"/>
  <c r="EG204" i="1" s="1"/>
  <c r="EG213" i="1" s="1"/>
  <c r="EG168" i="1"/>
  <c r="EF194" i="1"/>
  <c r="EF177" i="1"/>
  <c r="EF147" i="1"/>
  <c r="EF145" i="1"/>
  <c r="EF104" i="1"/>
  <c r="EF106" i="1" s="1"/>
  <c r="EF108" i="1" s="1"/>
  <c r="EF118" i="1" s="1"/>
  <c r="EF107" i="1"/>
  <c r="EF110" i="1"/>
  <c r="EF99" i="1"/>
  <c r="FD202" i="1"/>
  <c r="FD168" i="1"/>
  <c r="FM194" i="1"/>
  <c r="FM177" i="1"/>
  <c r="FM145" i="1"/>
  <c r="FM110" i="1"/>
  <c r="FM99" i="1"/>
  <c r="FM104" i="1"/>
  <c r="FM106" i="1" s="1"/>
  <c r="FM108" i="1" s="1"/>
  <c r="FM118" i="1" s="1"/>
  <c r="FM107" i="1"/>
  <c r="DQ194" i="1"/>
  <c r="DQ177" i="1"/>
  <c r="DQ145" i="1"/>
  <c r="DQ99" i="1"/>
  <c r="DQ104" i="1"/>
  <c r="DQ106" i="1" s="1"/>
  <c r="DQ110" i="1"/>
  <c r="DQ107" i="1"/>
  <c r="CZ178" i="1"/>
  <c r="CZ137" i="1"/>
  <c r="CZ141" i="1" s="1"/>
  <c r="CZ143" i="1" s="1"/>
  <c r="CZ139" i="1"/>
  <c r="DI194" i="1"/>
  <c r="DI177" i="1"/>
  <c r="DI147" i="1"/>
  <c r="DI145" i="1"/>
  <c r="DI104" i="1"/>
  <c r="DI106" i="1" s="1"/>
  <c r="DI108" i="1" s="1"/>
  <c r="DI118" i="1" s="1"/>
  <c r="DI107" i="1"/>
  <c r="DI99" i="1"/>
  <c r="DI110" i="1"/>
  <c r="CB202" i="1"/>
  <c r="CB204" i="1" s="1"/>
  <c r="CB213" i="1" s="1"/>
  <c r="CB168" i="1"/>
  <c r="CX202" i="1"/>
  <c r="CX204" i="1" s="1"/>
  <c r="CX213" i="1" s="1"/>
  <c r="CX168" i="1"/>
  <c r="BQ202" i="1"/>
  <c r="BQ204" i="1" s="1"/>
  <c r="BQ213" i="1" s="1"/>
  <c r="BQ168" i="1"/>
  <c r="AH202" i="1"/>
  <c r="AH204" i="1" s="1"/>
  <c r="AH213" i="1" s="1"/>
  <c r="AH168" i="1"/>
  <c r="FV202" i="1"/>
  <c r="FV204" i="1" s="1"/>
  <c r="FV213" i="1" s="1"/>
  <c r="FV168" i="1"/>
  <c r="EM202" i="1"/>
  <c r="EM204" i="1" s="1"/>
  <c r="EM213" i="1" s="1"/>
  <c r="EM168" i="1"/>
  <c r="DD168" i="1"/>
  <c r="DD202" i="1"/>
  <c r="DD204" i="1" s="1"/>
  <c r="DD213" i="1" s="1"/>
  <c r="BW202" i="1"/>
  <c r="BW204" i="1" s="1"/>
  <c r="BW213" i="1" s="1"/>
  <c r="BW168" i="1"/>
  <c r="AC141" i="1"/>
  <c r="AC143" i="1" s="1"/>
  <c r="AS141" i="1"/>
  <c r="AS143" i="1" s="1"/>
  <c r="BC202" i="1"/>
  <c r="BC204" i="1" s="1"/>
  <c r="BC213" i="1" s="1"/>
  <c r="BC168" i="1"/>
  <c r="FP187" i="1"/>
  <c r="FB194" i="1"/>
  <c r="FB177" i="1"/>
  <c r="FB147" i="1"/>
  <c r="FB110" i="1"/>
  <c r="FB99" i="1"/>
  <c r="FB104" i="1"/>
  <c r="FB106" i="1" s="1"/>
  <c r="FB108" i="1" s="1"/>
  <c r="FB118" i="1" s="1"/>
  <c r="FB107" i="1"/>
  <c r="EW194" i="1"/>
  <c r="EW177" i="1"/>
  <c r="EW110" i="1"/>
  <c r="EW145" i="1"/>
  <c r="EW99" i="1"/>
  <c r="EW104" i="1"/>
  <c r="EW106" i="1" s="1"/>
  <c r="EW108" i="1" s="1"/>
  <c r="EW118" i="1" s="1"/>
  <c r="EW107" i="1"/>
  <c r="AS194" i="1"/>
  <c r="AS177" i="1"/>
  <c r="AS110" i="1"/>
  <c r="AS145" i="1"/>
  <c r="AS99" i="1"/>
  <c r="AS104" i="1"/>
  <c r="AS106" i="1" s="1"/>
  <c r="AS108" i="1" s="1"/>
  <c r="AS118" i="1" s="1"/>
  <c r="AS107" i="1"/>
  <c r="EM194" i="1"/>
  <c r="EM177" i="1"/>
  <c r="EM147" i="1"/>
  <c r="EM99" i="1"/>
  <c r="EM104" i="1"/>
  <c r="EM106" i="1" s="1"/>
  <c r="EM110" i="1"/>
  <c r="EM107" i="1"/>
  <c r="DG194" i="1"/>
  <c r="DG177" i="1"/>
  <c r="DG153" i="1"/>
  <c r="DG155" i="1"/>
  <c r="DG151" i="1"/>
  <c r="DG147" i="1"/>
  <c r="DG149" i="1"/>
  <c r="DG110" i="1"/>
  <c r="DG99" i="1"/>
  <c r="DG104" i="1"/>
  <c r="DG106" i="1" s="1"/>
  <c r="DG108" i="1" s="1"/>
  <c r="DG118" i="1" s="1"/>
  <c r="DG107" i="1"/>
  <c r="DU117" i="1"/>
  <c r="DU114" i="1"/>
  <c r="V177" i="1"/>
  <c r="V194" i="1"/>
  <c r="V147" i="1"/>
  <c r="V99" i="1"/>
  <c r="V104" i="1"/>
  <c r="V106" i="1" s="1"/>
  <c r="V110" i="1"/>
  <c r="V107" i="1"/>
  <c r="BW116" i="1"/>
  <c r="BW113" i="1"/>
  <c r="CA113" i="1"/>
  <c r="CA116" i="1"/>
  <c r="CB113" i="1"/>
  <c r="CB116" i="1"/>
  <c r="FH113" i="1"/>
  <c r="FH116" i="1"/>
  <c r="CF116" i="1"/>
  <c r="CF113" i="1"/>
  <c r="FL116" i="1"/>
  <c r="FL113" i="1"/>
  <c r="AV116" i="1"/>
  <c r="AV113" i="1"/>
  <c r="DG116" i="1"/>
  <c r="DG113" i="1"/>
  <c r="FT113" i="1"/>
  <c r="FT116" i="1"/>
  <c r="EO116" i="1"/>
  <c r="EO113" i="1"/>
  <c r="DH113" i="1"/>
  <c r="DH116" i="1"/>
  <c r="BY113" i="1"/>
  <c r="BY116" i="1"/>
  <c r="AP116" i="1"/>
  <c r="AP113" i="1"/>
  <c r="J113" i="1"/>
  <c r="J116" i="1"/>
  <c r="EX113" i="1"/>
  <c r="EX116" i="1"/>
  <c r="BA179" i="1"/>
  <c r="BA183" i="1"/>
  <c r="BA188" i="1"/>
  <c r="BA214" i="1" s="1"/>
  <c r="AD116" i="1"/>
  <c r="AD113" i="1"/>
  <c r="CI137" i="1"/>
  <c r="FR178" i="1"/>
  <c r="FR137" i="1"/>
  <c r="FR139" i="1"/>
  <c r="AD178" i="1"/>
  <c r="AD137" i="1"/>
  <c r="AD141" i="1" s="1"/>
  <c r="AD143" i="1" s="1"/>
  <c r="AD139" i="1"/>
  <c r="FV178" i="1"/>
  <c r="FV137" i="1"/>
  <c r="FV141" i="1" s="1"/>
  <c r="FV143" i="1" s="1"/>
  <c r="FV139" i="1"/>
  <c r="DU178" i="1"/>
  <c r="DU137" i="1"/>
  <c r="DU139" i="1"/>
  <c r="DT178" i="1"/>
  <c r="DT139" i="1"/>
  <c r="FB141" i="1"/>
  <c r="FB143" i="1" s="1"/>
  <c r="EP194" i="1"/>
  <c r="EP177" i="1"/>
  <c r="EP153" i="1"/>
  <c r="EP155" i="1"/>
  <c r="EP149" i="1"/>
  <c r="EP151" i="1"/>
  <c r="EP110" i="1"/>
  <c r="EP147" i="1"/>
  <c r="EP99" i="1"/>
  <c r="EP104" i="1"/>
  <c r="EP106" i="1" s="1"/>
  <c r="EP108" i="1" s="1"/>
  <c r="EP118" i="1" s="1"/>
  <c r="EP107" i="1"/>
  <c r="AD194" i="1"/>
  <c r="AD177" i="1"/>
  <c r="AD110" i="1"/>
  <c r="AD145" i="1"/>
  <c r="AD107" i="1"/>
  <c r="AD99" i="1"/>
  <c r="AD104" i="1"/>
  <c r="AD106" i="1" s="1"/>
  <c r="AD108" i="1" s="1"/>
  <c r="AD118" i="1" s="1"/>
  <c r="BC178" i="1"/>
  <c r="BC137" i="1"/>
  <c r="BC141" i="1" s="1"/>
  <c r="BC143" i="1" s="1"/>
  <c r="BC139" i="1"/>
  <c r="BU202" i="1"/>
  <c r="BU204" i="1" s="1"/>
  <c r="BU213" i="1" s="1"/>
  <c r="BU168" i="1"/>
  <c r="AR202" i="1"/>
  <c r="AR204" i="1" s="1"/>
  <c r="AR213" i="1" s="1"/>
  <c r="AR168" i="1"/>
  <c r="DI202" i="1"/>
  <c r="DI204" i="1" s="1"/>
  <c r="DI213" i="1" s="1"/>
  <c r="DI168" i="1"/>
  <c r="FH178" i="1"/>
  <c r="FH137" i="1"/>
  <c r="FH141" i="1" s="1"/>
  <c r="FH143" i="1" s="1"/>
  <c r="FH139" i="1"/>
  <c r="BL194" i="1"/>
  <c r="BL177" i="1"/>
  <c r="BL147" i="1"/>
  <c r="BL104" i="1"/>
  <c r="BL106" i="1" s="1"/>
  <c r="BL108" i="1" s="1"/>
  <c r="BL118" i="1" s="1"/>
  <c r="BL107" i="1"/>
  <c r="BL110" i="1"/>
  <c r="BL99" i="1"/>
  <c r="EF202" i="1"/>
  <c r="EF204" i="1" s="1"/>
  <c r="EF213" i="1" s="1"/>
  <c r="EF168" i="1"/>
  <c r="CB178" i="1"/>
  <c r="CB137" i="1"/>
  <c r="CB141" i="1" s="1"/>
  <c r="CB143" i="1" s="1"/>
  <c r="CB139" i="1"/>
  <c r="FA178" i="1"/>
  <c r="FA139" i="1"/>
  <c r="FA137" i="1"/>
  <c r="FA141" i="1" s="1"/>
  <c r="FA143" i="1" s="1"/>
  <c r="CG178" i="1"/>
  <c r="CG139" i="1"/>
  <c r="CG137" i="1"/>
  <c r="CG141" i="1" s="1"/>
  <c r="CG143" i="1" s="1"/>
  <c r="M178" i="1"/>
  <c r="M139" i="1"/>
  <c r="M137" i="1"/>
  <c r="M141" i="1" s="1"/>
  <c r="M143" i="1" s="1"/>
  <c r="FX194" i="1"/>
  <c r="FX177" i="1"/>
  <c r="FX147" i="1"/>
  <c r="FX110" i="1"/>
  <c r="FX99" i="1"/>
  <c r="FX104" i="1"/>
  <c r="FX106" i="1" s="1"/>
  <c r="FX107" i="1"/>
  <c r="EB194" i="1"/>
  <c r="EB177" i="1"/>
  <c r="EB147" i="1"/>
  <c r="EB149" i="1" s="1"/>
  <c r="EB145" i="1"/>
  <c r="EB110" i="1"/>
  <c r="EB99" i="1"/>
  <c r="EB104" i="1"/>
  <c r="EB106" i="1" s="1"/>
  <c r="EB107" i="1"/>
  <c r="CF194" i="1"/>
  <c r="CF177" i="1"/>
  <c r="CF147" i="1"/>
  <c r="CF110" i="1"/>
  <c r="CF99" i="1"/>
  <c r="CF104" i="1"/>
  <c r="CF106" i="1" s="1"/>
  <c r="CF107" i="1"/>
  <c r="AJ194" i="1"/>
  <c r="AJ177" i="1"/>
  <c r="AJ147" i="1"/>
  <c r="AJ110" i="1"/>
  <c r="AJ99" i="1"/>
  <c r="AJ104" i="1"/>
  <c r="AJ106" i="1" s="1"/>
  <c r="AJ107" i="1"/>
  <c r="AO194" i="1"/>
  <c r="AO177" i="1"/>
  <c r="AO147" i="1"/>
  <c r="AO149" i="1" s="1"/>
  <c r="AO145" i="1"/>
  <c r="AO104" i="1"/>
  <c r="AO106" i="1" s="1"/>
  <c r="AO108" i="1" s="1"/>
  <c r="AO118" i="1" s="1"/>
  <c r="AO107" i="1"/>
  <c r="AO110" i="1"/>
  <c r="AO99" i="1"/>
  <c r="BD202" i="1"/>
  <c r="BD204" i="1" s="1"/>
  <c r="BD213" i="1" s="1"/>
  <c r="BD168" i="1"/>
  <c r="DJ202" i="1"/>
  <c r="DJ168" i="1"/>
  <c r="CC202" i="1"/>
  <c r="CC204" i="1" s="1"/>
  <c r="CC213" i="1" s="1"/>
  <c r="CC168" i="1"/>
  <c r="AT202" i="1"/>
  <c r="AT204" i="1" s="1"/>
  <c r="AT213" i="1" s="1"/>
  <c r="AT168" i="1"/>
  <c r="K202" i="1"/>
  <c r="K204" i="1" s="1"/>
  <c r="K213" i="1" s="1"/>
  <c r="K168" i="1"/>
  <c r="EY202" i="1"/>
  <c r="EY204" i="1" s="1"/>
  <c r="EY213" i="1" s="1"/>
  <c r="EY168" i="1"/>
  <c r="DP202" i="1"/>
  <c r="DP204" i="1" s="1"/>
  <c r="DP213" i="1" s="1"/>
  <c r="DP168" i="1"/>
  <c r="CI202" i="1"/>
  <c r="CI204" i="1" s="1"/>
  <c r="CI213" i="1" s="1"/>
  <c r="CI168" i="1"/>
  <c r="CQ194" i="1"/>
  <c r="CQ177" i="1"/>
  <c r="CQ149" i="1"/>
  <c r="CQ147" i="1"/>
  <c r="CQ145" i="1"/>
  <c r="CQ99" i="1"/>
  <c r="CQ104" i="1"/>
  <c r="CQ106" i="1" s="1"/>
  <c r="CQ110" i="1"/>
  <c r="CQ107" i="1"/>
  <c r="AE202" i="1"/>
  <c r="AE204" i="1" s="1"/>
  <c r="AE213" i="1" s="1"/>
  <c r="AE168" i="1"/>
  <c r="ER201" i="1"/>
  <c r="ER204" i="1" s="1"/>
  <c r="ER213" i="1" s="1"/>
  <c r="ER122" i="1"/>
  <c r="ER98" i="1"/>
  <c r="CO177" i="1"/>
  <c r="CO194" i="1"/>
  <c r="CO110" i="1"/>
  <c r="CO145" i="1"/>
  <c r="CO99" i="1"/>
  <c r="CO104" i="1"/>
  <c r="CO106" i="1" s="1"/>
  <c r="CO108" i="1" s="1"/>
  <c r="CO118" i="1" s="1"/>
  <c r="CO107" i="1"/>
  <c r="EJ178" i="1"/>
  <c r="EJ137" i="1"/>
  <c r="EJ141" i="1" s="1"/>
  <c r="EJ143" i="1" s="1"/>
  <c r="EJ139" i="1"/>
  <c r="EV178" i="1"/>
  <c r="EV137" i="1"/>
  <c r="EV141" i="1" s="1"/>
  <c r="EV143" i="1" s="1"/>
  <c r="EV139" i="1"/>
  <c r="ED194" i="1"/>
  <c r="ED177" i="1"/>
  <c r="ED145" i="1"/>
  <c r="ED110" i="1"/>
  <c r="ED99" i="1"/>
  <c r="ED104" i="1"/>
  <c r="ED106" i="1" s="1"/>
  <c r="ED108" i="1" s="1"/>
  <c r="ED118" i="1" s="1"/>
  <c r="ED107" i="1"/>
  <c r="AX194" i="1"/>
  <c r="AX177" i="1"/>
  <c r="AX153" i="1"/>
  <c r="AX155" i="1"/>
  <c r="AX149" i="1"/>
  <c r="AX110" i="1"/>
  <c r="AX151" i="1"/>
  <c r="AX99" i="1"/>
  <c r="AX104" i="1"/>
  <c r="AX106" i="1" s="1"/>
  <c r="AX108" i="1" s="1"/>
  <c r="AX118" i="1" s="1"/>
  <c r="AX107" i="1"/>
  <c r="AX147" i="1"/>
  <c r="CA177" i="1"/>
  <c r="CA149" i="1"/>
  <c r="CA151" i="1"/>
  <c r="CA194" i="1"/>
  <c r="CA153" i="1"/>
  <c r="CA147" i="1"/>
  <c r="CA155" i="1"/>
  <c r="CA107" i="1"/>
  <c r="CA110" i="1"/>
  <c r="CA99" i="1"/>
  <c r="CA104" i="1"/>
  <c r="CA106" i="1" s="1"/>
  <c r="CA108" i="1" s="1"/>
  <c r="CA118" i="1" s="1"/>
  <c r="M194" i="1"/>
  <c r="M177" i="1"/>
  <c r="M145" i="1"/>
  <c r="M110" i="1"/>
  <c r="M99" i="1"/>
  <c r="M147" i="1"/>
  <c r="M149" i="1" s="1"/>
  <c r="M104" i="1"/>
  <c r="M106" i="1" s="1"/>
  <c r="M107" i="1"/>
  <c r="BS194" i="1"/>
  <c r="BS177" i="1"/>
  <c r="BS145" i="1"/>
  <c r="BS147" i="1"/>
  <c r="BS149" i="1" s="1"/>
  <c r="BS99" i="1"/>
  <c r="BS104" i="1"/>
  <c r="BS106" i="1" s="1"/>
  <c r="BS108" i="1" s="1"/>
  <c r="BS118" i="1" s="1"/>
  <c r="BS110" i="1"/>
  <c r="BS107" i="1"/>
  <c r="AA194" i="1"/>
  <c r="AA177" i="1"/>
  <c r="AA110" i="1"/>
  <c r="AA145" i="1"/>
  <c r="AA99" i="1"/>
  <c r="AA104" i="1"/>
  <c r="AA106" i="1" s="1"/>
  <c r="AA108" i="1" s="1"/>
  <c r="AA118" i="1" s="1"/>
  <c r="AA107" i="1"/>
  <c r="FS169" i="1"/>
  <c r="FS172" i="1"/>
  <c r="DZ177" i="1"/>
  <c r="DZ194" i="1"/>
  <c r="DZ145" i="1"/>
  <c r="DZ110" i="1"/>
  <c r="DZ99" i="1"/>
  <c r="DZ104" i="1"/>
  <c r="DZ106" i="1" s="1"/>
  <c r="DZ108" i="1" s="1"/>
  <c r="DZ118" i="1" s="1"/>
  <c r="DZ107" i="1"/>
  <c r="BF177" i="1"/>
  <c r="BF194" i="1"/>
  <c r="BF145" i="1"/>
  <c r="BF110" i="1"/>
  <c r="BF99" i="1"/>
  <c r="BF104" i="1"/>
  <c r="BF106" i="1" s="1"/>
  <c r="BF108" i="1" s="1"/>
  <c r="BF118" i="1" s="1"/>
  <c r="BF107" i="1"/>
  <c r="CR116" i="1"/>
  <c r="CR113" i="1"/>
  <c r="CT116" i="1"/>
  <c r="CT113" i="1"/>
  <c r="CU116" i="1"/>
  <c r="CU113" i="1"/>
  <c r="U116" i="1"/>
  <c r="U113" i="1"/>
  <c r="DA116" i="1"/>
  <c r="DA113" i="1"/>
  <c r="G113" i="1"/>
  <c r="G116" i="1"/>
  <c r="BQ116" i="1"/>
  <c r="BQ113" i="1"/>
  <c r="EB116" i="1"/>
  <c r="EB113" i="1"/>
  <c r="M116" i="1"/>
  <c r="M113" i="1"/>
  <c r="FA116" i="1"/>
  <c r="FA113" i="1"/>
  <c r="DT113" i="1"/>
  <c r="DT116" i="1"/>
  <c r="CK113" i="1"/>
  <c r="CK116" i="1"/>
  <c r="BB116" i="1"/>
  <c r="BB113" i="1"/>
  <c r="V113" i="1"/>
  <c r="V116" i="1"/>
  <c r="FJ113" i="1"/>
  <c r="FJ116" i="1"/>
  <c r="FQ117" i="1"/>
  <c r="FQ114" i="1"/>
  <c r="FM178" i="1"/>
  <c r="FM139" i="1"/>
  <c r="FM137" i="1"/>
  <c r="FM141" i="1" s="1"/>
  <c r="FM143" i="1" s="1"/>
  <c r="CZ202" i="1"/>
  <c r="CZ204" i="1" s="1"/>
  <c r="CZ213" i="1" s="1"/>
  <c r="CZ168" i="1"/>
  <c r="D165" i="2"/>
  <c r="D221" i="1"/>
  <c r="EI141" i="1"/>
  <c r="EI143" i="1" s="1"/>
  <c r="FF178" i="1"/>
  <c r="FF137" i="1"/>
  <c r="FF141" i="1" s="1"/>
  <c r="FF143" i="1" s="1"/>
  <c r="FF139" i="1"/>
  <c r="R178" i="1"/>
  <c r="R137" i="1"/>
  <c r="R141" i="1" s="1"/>
  <c r="R143" i="1" s="1"/>
  <c r="R139" i="1"/>
  <c r="DB178" i="1"/>
  <c r="DB137" i="1"/>
  <c r="DB141" i="1" s="1"/>
  <c r="DB143" i="1" s="1"/>
  <c r="DB139" i="1"/>
  <c r="BA178" i="1"/>
  <c r="BA185" i="1" s="1"/>
  <c r="BA137" i="1"/>
  <c r="BA141" i="1" s="1"/>
  <c r="BA143" i="1" s="1"/>
  <c r="BA139" i="1"/>
  <c r="FS141" i="1"/>
  <c r="FS143" i="1" s="1"/>
  <c r="DU133" i="1"/>
  <c r="AW202" i="1"/>
  <c r="AW204" i="1" s="1"/>
  <c r="AW213" i="1" s="1"/>
  <c r="AW168" i="1"/>
  <c r="DV194" i="1"/>
  <c r="DV177" i="1"/>
  <c r="DV147" i="1"/>
  <c r="DV110" i="1"/>
  <c r="DV107" i="1"/>
  <c r="DV99" i="1"/>
  <c r="DV104" i="1"/>
  <c r="DV106" i="1" s="1"/>
  <c r="DV108" i="1" s="1"/>
  <c r="DV118" i="1" s="1"/>
  <c r="BN194" i="1"/>
  <c r="BN177" i="1"/>
  <c r="BN147" i="1"/>
  <c r="BN149" i="1"/>
  <c r="BN110" i="1"/>
  <c r="BN107" i="1"/>
  <c r="BN145" i="1"/>
  <c r="BN99" i="1"/>
  <c r="BN104" i="1"/>
  <c r="BN106" i="1" s="1"/>
  <c r="T202" i="1"/>
  <c r="T204" i="1" s="1"/>
  <c r="T213" i="1" s="1"/>
  <c r="T168" i="1"/>
  <c r="ER178" i="1"/>
  <c r="ER137" i="1"/>
  <c r="ER141" i="1" s="1"/>
  <c r="ER143" i="1" s="1"/>
  <c r="ER139" i="1"/>
  <c r="AB178" i="1"/>
  <c r="AB181" i="1" s="1"/>
  <c r="AB137" i="1"/>
  <c r="AB141" i="1" s="1"/>
  <c r="AB143" i="1" s="1"/>
  <c r="AB139" i="1"/>
  <c r="CK202" i="1"/>
  <c r="CK204" i="1" s="1"/>
  <c r="CK213" i="1" s="1"/>
  <c r="CK168" i="1"/>
  <c r="DH202" i="1"/>
  <c r="DH168" i="1"/>
  <c r="BD178" i="1"/>
  <c r="BD137" i="1"/>
  <c r="BD141" i="1" s="1"/>
  <c r="BD143" i="1" s="1"/>
  <c r="BD139" i="1"/>
  <c r="AF202" i="1"/>
  <c r="AF204" i="1" s="1"/>
  <c r="AF213" i="1" s="1"/>
  <c r="AF168" i="1"/>
  <c r="DV202" i="1"/>
  <c r="DV204" i="1" s="1"/>
  <c r="DV213" i="1" s="1"/>
  <c r="DV168" i="1"/>
  <c r="CO202" i="1"/>
  <c r="CO204" i="1" s="1"/>
  <c r="CO213" i="1" s="1"/>
  <c r="CO168" i="1"/>
  <c r="BF202" i="1"/>
  <c r="BF204" i="1" s="1"/>
  <c r="BF213" i="1" s="1"/>
  <c r="BF168" i="1"/>
  <c r="W168" i="1"/>
  <c r="W202" i="1"/>
  <c r="W204" i="1" s="1"/>
  <c r="W213" i="1" s="1"/>
  <c r="FK202" i="1"/>
  <c r="FK204" i="1" s="1"/>
  <c r="FK213" i="1" s="1"/>
  <c r="FK168" i="1"/>
  <c r="EB202" i="1"/>
  <c r="EB204" i="1" s="1"/>
  <c r="EB213" i="1" s="1"/>
  <c r="EB168" i="1"/>
  <c r="CU202" i="1"/>
  <c r="CU204" i="1" s="1"/>
  <c r="CU213" i="1" s="1"/>
  <c r="CU168" i="1"/>
  <c r="AB117" i="1"/>
  <c r="AB114" i="1"/>
  <c r="G202" i="1"/>
  <c r="G204" i="1" s="1"/>
  <c r="G213" i="1" s="1"/>
  <c r="G168" i="1"/>
  <c r="FK194" i="1"/>
  <c r="FK177" i="1"/>
  <c r="FK147" i="1"/>
  <c r="FK145" i="1"/>
  <c r="FK99" i="1"/>
  <c r="FK104" i="1"/>
  <c r="FK106" i="1" s="1"/>
  <c r="FK107" i="1"/>
  <c r="FK110" i="1"/>
  <c r="DH201" i="1"/>
  <c r="DH204" i="1" s="1"/>
  <c r="DH213" i="1" s="1"/>
  <c r="DH122" i="1"/>
  <c r="DH98" i="1"/>
  <c r="EK177" i="1"/>
  <c r="EK194" i="1"/>
  <c r="EK110" i="1"/>
  <c r="EK99" i="1"/>
  <c r="EK104" i="1"/>
  <c r="EK106" i="1" s="1"/>
  <c r="EK108" i="1" s="1"/>
  <c r="EK118" i="1" s="1"/>
  <c r="EK145" i="1"/>
  <c r="EK107" i="1"/>
  <c r="DF194" i="1"/>
  <c r="DF177" i="1"/>
  <c r="DF145" i="1"/>
  <c r="DF147" i="1"/>
  <c r="DF149" i="1" s="1"/>
  <c r="DF110" i="1"/>
  <c r="DF99" i="1"/>
  <c r="DF104" i="1"/>
  <c r="DF106" i="1" s="1"/>
  <c r="DF108" i="1" s="1"/>
  <c r="DF118" i="1" s="1"/>
  <c r="DF107" i="1"/>
  <c r="O194" i="1"/>
  <c r="O177" i="1"/>
  <c r="O145" i="1"/>
  <c r="O110" i="1"/>
  <c r="O99" i="1"/>
  <c r="O104" i="1"/>
  <c r="O106" i="1" s="1"/>
  <c r="O107" i="1"/>
  <c r="AM194" i="1"/>
  <c r="AM177" i="1"/>
  <c r="AM147" i="1"/>
  <c r="AM110" i="1"/>
  <c r="AM99" i="1"/>
  <c r="AM104" i="1"/>
  <c r="AM106" i="1" s="1"/>
  <c r="AM108" i="1" s="1"/>
  <c r="AM118" i="1" s="1"/>
  <c r="AM107" i="1"/>
  <c r="AY194" i="1"/>
  <c r="AY177" i="1"/>
  <c r="AY110" i="1"/>
  <c r="AY147" i="1"/>
  <c r="AY99" i="1"/>
  <c r="AY104" i="1"/>
  <c r="AY106" i="1" s="1"/>
  <c r="AY108" i="1" s="1"/>
  <c r="AY118" i="1" s="1"/>
  <c r="AY107" i="1"/>
  <c r="AY139" i="1"/>
  <c r="DM116" i="1"/>
  <c r="DM113" i="1"/>
  <c r="DO113" i="1"/>
  <c r="DO116" i="1"/>
  <c r="DP116" i="1"/>
  <c r="DP113" i="1"/>
  <c r="AQ113" i="1"/>
  <c r="AQ116" i="1"/>
  <c r="DW113" i="1"/>
  <c r="DW116" i="1"/>
  <c r="Z116" i="1"/>
  <c r="Z113" i="1"/>
  <c r="CM113" i="1"/>
  <c r="CM116" i="1"/>
  <c r="EW116" i="1"/>
  <c r="EW113" i="1"/>
  <c r="Y116" i="1"/>
  <c r="Y113" i="1"/>
  <c r="FM116" i="1"/>
  <c r="FM113" i="1"/>
  <c r="EF113" i="1"/>
  <c r="EF116" i="1"/>
  <c r="CW113" i="1"/>
  <c r="CW116" i="1"/>
  <c r="BN116" i="1"/>
  <c r="BN113" i="1"/>
  <c r="AH113" i="1"/>
  <c r="AH116" i="1"/>
  <c r="FV113" i="1"/>
  <c r="FV116" i="1"/>
  <c r="CN194" i="1"/>
  <c r="CN177" i="1"/>
  <c r="CN110" i="1"/>
  <c r="CN145" i="1"/>
  <c r="CN107" i="1"/>
  <c r="CN99" i="1"/>
  <c r="CN104" i="1"/>
  <c r="CN106" i="1" s="1"/>
  <c r="CN108" i="1" s="1"/>
  <c r="CN118" i="1" s="1"/>
  <c r="EU177" i="1"/>
  <c r="EU194" i="1"/>
  <c r="EU145" i="1"/>
  <c r="EU149" i="1"/>
  <c r="EU147" i="1"/>
  <c r="EU107" i="1"/>
  <c r="EU110" i="1"/>
  <c r="EU99" i="1"/>
  <c r="EU104" i="1"/>
  <c r="EU106" i="1" s="1"/>
  <c r="K194" i="1"/>
  <c r="K177" i="1"/>
  <c r="K147" i="1"/>
  <c r="K110" i="1"/>
  <c r="K99" i="1"/>
  <c r="K104" i="1"/>
  <c r="K106" i="1" s="1"/>
  <c r="K108" i="1" s="1"/>
  <c r="K118" i="1" s="1"/>
  <c r="K107" i="1"/>
  <c r="EJ194" i="1"/>
  <c r="EJ177" i="1"/>
  <c r="EJ147" i="1"/>
  <c r="EJ110" i="1"/>
  <c r="EJ107" i="1"/>
  <c r="EJ99" i="1"/>
  <c r="EJ104" i="1"/>
  <c r="EJ106" i="1" s="1"/>
  <c r="EJ145" i="1"/>
  <c r="EJ149" i="1" s="1"/>
  <c r="CB194" i="1"/>
  <c r="CB177" i="1"/>
  <c r="CB145" i="1"/>
  <c r="CB110" i="1"/>
  <c r="CB107" i="1"/>
  <c r="CB99" i="1"/>
  <c r="CB104" i="1"/>
  <c r="CB106" i="1" s="1"/>
  <c r="CB108" i="1" s="1"/>
  <c r="CB118" i="1" s="1"/>
  <c r="T194" i="1"/>
  <c r="T177" i="1"/>
  <c r="T110" i="1"/>
  <c r="T147" i="1"/>
  <c r="T107" i="1"/>
  <c r="T99" i="1"/>
  <c r="T104" i="1"/>
  <c r="T106" i="1" s="1"/>
  <c r="T108" i="1" s="1"/>
  <c r="T118" i="1" s="1"/>
  <c r="EE194" i="1"/>
  <c r="EE177" i="1"/>
  <c r="EE147" i="1"/>
  <c r="EE110" i="1"/>
  <c r="EE99" i="1"/>
  <c r="EE104" i="1"/>
  <c r="EE106" i="1" s="1"/>
  <c r="EE107" i="1"/>
  <c r="EL113" i="1"/>
  <c r="EL116" i="1"/>
  <c r="CW221" i="1"/>
  <c r="DO139" i="1"/>
  <c r="DO141" i="1" s="1"/>
  <c r="DO143" i="1" s="1"/>
  <c r="DZ178" i="1"/>
  <c r="DZ137" i="1"/>
  <c r="DZ141" i="1" s="1"/>
  <c r="DZ143" i="1" s="1"/>
  <c r="DZ139" i="1"/>
  <c r="ET178" i="1"/>
  <c r="ET137" i="1"/>
  <c r="ET139" i="1"/>
  <c r="F178" i="1"/>
  <c r="F137" i="1"/>
  <c r="F139" i="1"/>
  <c r="AH178" i="1"/>
  <c r="AH137" i="1"/>
  <c r="AH139" i="1"/>
  <c r="FN141" i="1"/>
  <c r="FN143" i="1" s="1"/>
  <c r="AZ178" i="1"/>
  <c r="O141" i="1"/>
  <c r="O143" i="1" s="1"/>
  <c r="FI141" i="1"/>
  <c r="FI143" i="1" s="1"/>
  <c r="CM141" i="1"/>
  <c r="CM143" i="1" s="1"/>
  <c r="AQ178" i="1"/>
  <c r="AQ137" i="1"/>
  <c r="AQ141" i="1" s="1"/>
  <c r="AQ143" i="1" s="1"/>
  <c r="AQ139" i="1"/>
  <c r="Y202" i="1"/>
  <c r="Y204" i="1" s="1"/>
  <c r="Y213" i="1" s="1"/>
  <c r="Y168" i="1"/>
  <c r="EX141" i="1"/>
  <c r="EX143" i="1" s="1"/>
  <c r="FP117" i="1"/>
  <c r="FP114" i="1"/>
  <c r="BM202" i="1"/>
  <c r="BM204" i="1" s="1"/>
  <c r="BM213" i="1" s="1"/>
  <c r="BM168" i="1"/>
  <c r="DL141" i="1"/>
  <c r="DL143" i="1" s="1"/>
  <c r="CJ202" i="1"/>
  <c r="CJ168" i="1"/>
  <c r="FA194" i="1"/>
  <c r="FA177" i="1"/>
  <c r="FA110" i="1"/>
  <c r="FA99" i="1"/>
  <c r="FA104" i="1"/>
  <c r="FA106" i="1" s="1"/>
  <c r="FA145" i="1"/>
  <c r="FA107" i="1"/>
  <c r="CS194" i="1"/>
  <c r="CS177" i="1"/>
  <c r="CS147" i="1"/>
  <c r="CS99" i="1"/>
  <c r="CS104" i="1"/>
  <c r="CS106" i="1" s="1"/>
  <c r="CS108" i="1" s="1"/>
  <c r="CS118" i="1" s="1"/>
  <c r="CS110" i="1"/>
  <c r="CS107" i="1"/>
  <c r="DF141" i="1"/>
  <c r="DF143" i="1" s="1"/>
  <c r="EO178" i="1"/>
  <c r="EO139" i="1"/>
  <c r="EO137" i="1"/>
  <c r="EO141" i="1" s="1"/>
  <c r="EO143" i="1" s="1"/>
  <c r="BU178" i="1"/>
  <c r="BU139" i="1"/>
  <c r="BU137" i="1"/>
  <c r="BU141" i="1" s="1"/>
  <c r="BU143" i="1" s="1"/>
  <c r="FA202" i="1"/>
  <c r="FA204" i="1" s="1"/>
  <c r="FA213" i="1" s="1"/>
  <c r="FA168" i="1"/>
  <c r="FX137" i="1"/>
  <c r="FX141" i="1" s="1"/>
  <c r="FX143" i="1" s="1"/>
  <c r="EB137" i="1"/>
  <c r="CF137" i="1"/>
  <c r="AJ137" i="1"/>
  <c r="FN194" i="1"/>
  <c r="FN177" i="1"/>
  <c r="FN145" i="1"/>
  <c r="FN149" i="1"/>
  <c r="FN110" i="1"/>
  <c r="FN147" i="1"/>
  <c r="FN99" i="1"/>
  <c r="FN104" i="1"/>
  <c r="FN106" i="1" s="1"/>
  <c r="FN108" i="1" s="1"/>
  <c r="FN118" i="1" s="1"/>
  <c r="FN107" i="1"/>
  <c r="H202" i="1"/>
  <c r="H204" i="1" s="1"/>
  <c r="H213" i="1" s="1"/>
  <c r="H168" i="1"/>
  <c r="EH202" i="1"/>
  <c r="EH168" i="1"/>
  <c r="DA202" i="1"/>
  <c r="DA204" i="1" s="1"/>
  <c r="DA213" i="1" s="1"/>
  <c r="DA168" i="1"/>
  <c r="BR202" i="1"/>
  <c r="BR204" i="1" s="1"/>
  <c r="BR213" i="1" s="1"/>
  <c r="BR168" i="1"/>
  <c r="AI202" i="1"/>
  <c r="AI204" i="1" s="1"/>
  <c r="AI213" i="1" s="1"/>
  <c r="AI168" i="1"/>
  <c r="FW202" i="1"/>
  <c r="FW204" i="1" s="1"/>
  <c r="FW213" i="1" s="1"/>
  <c r="FW168" i="1"/>
  <c r="EN202" i="1"/>
  <c r="EN204" i="1" s="1"/>
  <c r="EN213" i="1" s="1"/>
  <c r="EN168" i="1"/>
  <c r="DG202" i="1"/>
  <c r="DG204" i="1" s="1"/>
  <c r="DG213" i="1" s="1"/>
  <c r="DG168" i="1"/>
  <c r="EW141" i="1"/>
  <c r="EW143" i="1" s="1"/>
  <c r="FQ202" i="1"/>
  <c r="FQ204" i="1" s="1"/>
  <c r="FQ213" i="1" s="1"/>
  <c r="FQ168" i="1"/>
  <c r="BX201" i="1"/>
  <c r="BX204" i="1" s="1"/>
  <c r="BX213" i="1" s="1"/>
  <c r="BX122" i="1"/>
  <c r="BX98" i="1"/>
  <c r="AG177" i="1"/>
  <c r="AG194" i="1"/>
  <c r="AG110" i="1"/>
  <c r="AG145" i="1"/>
  <c r="AG99" i="1"/>
  <c r="AG104" i="1"/>
  <c r="AG106" i="1" s="1"/>
  <c r="AG107" i="1"/>
  <c r="CN178" i="1"/>
  <c r="CN137" i="1"/>
  <c r="CN141" i="1" s="1"/>
  <c r="CN143" i="1" s="1"/>
  <c r="CN139" i="1"/>
  <c r="FP169" i="1"/>
  <c r="FP174" i="1" s="1"/>
  <c r="FP211" i="1" s="1"/>
  <c r="CH194" i="1"/>
  <c r="CH177" i="1"/>
  <c r="CH110" i="1"/>
  <c r="CH99" i="1"/>
  <c r="CH139" i="1"/>
  <c r="CH104" i="1"/>
  <c r="CH106" i="1" s="1"/>
  <c r="CH108" i="1" s="1"/>
  <c r="CH118" i="1" s="1"/>
  <c r="CH107" i="1"/>
  <c r="CH147" i="1"/>
  <c r="CE194" i="1"/>
  <c r="CE177" i="1"/>
  <c r="CE147" i="1"/>
  <c r="CE110" i="1"/>
  <c r="CE99" i="1"/>
  <c r="CE104" i="1"/>
  <c r="CE106" i="1" s="1"/>
  <c r="CE107" i="1"/>
  <c r="FV194" i="1"/>
  <c r="FV177" i="1"/>
  <c r="FV145" i="1"/>
  <c r="FV147" i="1"/>
  <c r="FV99" i="1"/>
  <c r="FV104" i="1"/>
  <c r="FV106" i="1" s="1"/>
  <c r="FV108" i="1" s="1"/>
  <c r="FV118" i="1" s="1"/>
  <c r="FV110" i="1"/>
  <c r="FV107" i="1"/>
  <c r="DB177" i="1"/>
  <c r="DB194" i="1"/>
  <c r="DB149" i="1"/>
  <c r="DB151" i="1"/>
  <c r="DB153" i="1"/>
  <c r="DB155" i="1"/>
  <c r="DB147" i="1"/>
  <c r="DB110" i="1"/>
  <c r="DB99" i="1"/>
  <c r="DB104" i="1"/>
  <c r="DB106" i="1" s="1"/>
  <c r="DB107" i="1"/>
  <c r="AH177" i="1"/>
  <c r="AH194" i="1"/>
  <c r="AH145" i="1"/>
  <c r="AH147" i="1"/>
  <c r="AH110" i="1"/>
  <c r="AH99" i="1"/>
  <c r="AH104" i="1"/>
  <c r="AH106" i="1" s="1"/>
  <c r="AH107" i="1"/>
  <c r="EI113" i="1"/>
  <c r="EI116" i="1"/>
  <c r="EJ113" i="1"/>
  <c r="EJ116" i="1"/>
  <c r="EK116" i="1"/>
  <c r="EK113" i="1"/>
  <c r="BJ116" i="1"/>
  <c r="BJ113" i="1"/>
  <c r="EP116" i="1"/>
  <c r="EP113" i="1"/>
  <c r="AU113" i="1"/>
  <c r="AU116" i="1"/>
  <c r="DF116" i="1"/>
  <c r="DF113" i="1"/>
  <c r="FS113" i="1"/>
  <c r="FS116" i="1"/>
  <c r="AK116" i="1"/>
  <c r="AK113" i="1"/>
  <c r="D113" i="1"/>
  <c r="D119" i="1" s="1"/>
  <c r="D162" i="1" s="1"/>
  <c r="D163" i="1" s="1"/>
  <c r="D164" i="1" s="1"/>
  <c r="D210" i="1" s="1"/>
  <c r="D116" i="1"/>
  <c r="ER113" i="1"/>
  <c r="ER116" i="1"/>
  <c r="DI113" i="1"/>
  <c r="DI116" i="1"/>
  <c r="BZ116" i="1"/>
  <c r="BZ113" i="1"/>
  <c r="AT113" i="1"/>
  <c r="AT116" i="1"/>
  <c r="CL202" i="1"/>
  <c r="CL204" i="1" s="1"/>
  <c r="CL213" i="1" s="1"/>
  <c r="CL168" i="1"/>
  <c r="CW185" i="1"/>
  <c r="CW187" i="1"/>
  <c r="CW179" i="1"/>
  <c r="CW181" i="1"/>
  <c r="CW188" i="1"/>
  <c r="CW214" i="1" s="1"/>
  <c r="CW183" i="1"/>
  <c r="CZ194" i="1"/>
  <c r="CZ177" i="1"/>
  <c r="CZ110" i="1"/>
  <c r="CZ145" i="1"/>
  <c r="CZ149" i="1" s="1"/>
  <c r="CZ107" i="1"/>
  <c r="CZ147" i="1"/>
  <c r="CZ99" i="1"/>
  <c r="CZ104" i="1"/>
  <c r="CZ106" i="1" s="1"/>
  <c r="CV221" i="1"/>
  <c r="FK141" i="1"/>
  <c r="FK143" i="1" s="1"/>
  <c r="BS141" i="1"/>
  <c r="BS143" i="1" s="1"/>
  <c r="W141" i="1"/>
  <c r="W143" i="1" s="1"/>
  <c r="DU221" i="1"/>
  <c r="BF178" i="1"/>
  <c r="BF137" i="1"/>
  <c r="BF141" i="1" s="1"/>
  <c r="BF143" i="1" s="1"/>
  <c r="BF139" i="1"/>
  <c r="EH178" i="1"/>
  <c r="EH137" i="1"/>
  <c r="EH139" i="1"/>
  <c r="CX133" i="1"/>
  <c r="H178" i="1"/>
  <c r="H137" i="1"/>
  <c r="H141" i="1" s="1"/>
  <c r="H143" i="1" s="1"/>
  <c r="H139" i="1"/>
  <c r="FN202" i="1"/>
  <c r="FN204" i="1" s="1"/>
  <c r="FN213" i="1" s="1"/>
  <c r="FN168" i="1"/>
  <c r="ET194" i="1"/>
  <c r="ET147" i="1"/>
  <c r="ET110" i="1"/>
  <c r="ET177" i="1"/>
  <c r="ET107" i="1"/>
  <c r="ET99" i="1"/>
  <c r="ET104" i="1"/>
  <c r="ET106" i="1" s="1"/>
  <c r="ET108" i="1" s="1"/>
  <c r="ET118" i="1" s="1"/>
  <c r="EG141" i="1"/>
  <c r="EG143" i="1" s="1"/>
  <c r="EF178" i="1"/>
  <c r="EF137" i="1"/>
  <c r="EF139" i="1"/>
  <c r="P178" i="1"/>
  <c r="P137" i="1"/>
  <c r="P141" i="1" s="1"/>
  <c r="P143" i="1" s="1"/>
  <c r="P139" i="1"/>
  <c r="AO202" i="1"/>
  <c r="AO204" i="1" s="1"/>
  <c r="AO213" i="1" s="1"/>
  <c r="AO168" i="1"/>
  <c r="BL202" i="1"/>
  <c r="BL204" i="1" s="1"/>
  <c r="BL213" i="1" s="1"/>
  <c r="BL168" i="1"/>
  <c r="FB202" i="1"/>
  <c r="FB204" i="1" s="1"/>
  <c r="FB213" i="1" s="1"/>
  <c r="FB168" i="1"/>
  <c r="EC202" i="1"/>
  <c r="EC204" i="1" s="1"/>
  <c r="EC213" i="1" s="1"/>
  <c r="EC168" i="1"/>
  <c r="FL177" i="1"/>
  <c r="FL194" i="1"/>
  <c r="FL145" i="1"/>
  <c r="FL110" i="1"/>
  <c r="FL99" i="1"/>
  <c r="FL104" i="1"/>
  <c r="FL106" i="1" s="1"/>
  <c r="FL107" i="1"/>
  <c r="DP194" i="1"/>
  <c r="DP177" i="1"/>
  <c r="DP147" i="1"/>
  <c r="DP110" i="1"/>
  <c r="DP99" i="1"/>
  <c r="DP104" i="1"/>
  <c r="DP106" i="1" s="1"/>
  <c r="DP107" i="1"/>
  <c r="BT194" i="1"/>
  <c r="BT151" i="1"/>
  <c r="BT177" i="1"/>
  <c r="BT153" i="1"/>
  <c r="BT155" i="1"/>
  <c r="BT147" i="1"/>
  <c r="BT149" i="1"/>
  <c r="BT110" i="1"/>
  <c r="BT99" i="1"/>
  <c r="BT104" i="1"/>
  <c r="BT106" i="1" s="1"/>
  <c r="BT107" i="1"/>
  <c r="X194" i="1"/>
  <c r="X177" i="1"/>
  <c r="X147" i="1"/>
  <c r="X110" i="1"/>
  <c r="X99" i="1"/>
  <c r="X104" i="1"/>
  <c r="X106" i="1" s="1"/>
  <c r="X107" i="1"/>
  <c r="FX139" i="1"/>
  <c r="EB139" i="1"/>
  <c r="CF139" i="1"/>
  <c r="AJ139" i="1"/>
  <c r="F202" i="1"/>
  <c r="F204" i="1" s="1"/>
  <c r="F213" i="1" s="1"/>
  <c r="F168" i="1"/>
  <c r="ET202" i="1"/>
  <c r="ET204" i="1" s="1"/>
  <c r="ET213" i="1" s="1"/>
  <c r="ET168" i="1"/>
  <c r="DM202" i="1"/>
  <c r="DM204" i="1" s="1"/>
  <c r="DM213" i="1" s="1"/>
  <c r="DM168" i="1"/>
  <c r="CD202" i="1"/>
  <c r="CD204" i="1" s="1"/>
  <c r="CD213" i="1" s="1"/>
  <c r="CD168" i="1"/>
  <c r="AU202" i="1"/>
  <c r="AU204" i="1" s="1"/>
  <c r="AU213" i="1" s="1"/>
  <c r="AU168" i="1"/>
  <c r="L202" i="1"/>
  <c r="L204" i="1" s="1"/>
  <c r="L213" i="1" s="1"/>
  <c r="L168" i="1"/>
  <c r="EZ202" i="1"/>
  <c r="EZ204" i="1" s="1"/>
  <c r="EZ213" i="1" s="1"/>
  <c r="EZ168" i="1"/>
  <c r="DS202" i="1"/>
  <c r="DS204" i="1" s="1"/>
  <c r="DS213" i="1" s="1"/>
  <c r="DS168" i="1"/>
  <c r="AB108" i="1"/>
  <c r="AB118" i="1" s="1"/>
  <c r="ER169" i="1"/>
  <c r="ER174" i="1" s="1"/>
  <c r="ER211" i="1" s="1"/>
  <c r="ES202" i="1"/>
  <c r="ES204" i="1" s="1"/>
  <c r="ES213" i="1" s="1"/>
  <c r="ES168" i="1"/>
  <c r="AN201" i="1"/>
  <c r="AN122" i="1"/>
  <c r="AN98" i="1"/>
  <c r="DY177" i="1"/>
  <c r="DY194" i="1"/>
  <c r="DY147" i="1"/>
  <c r="DY149" i="1"/>
  <c r="DY151" i="1"/>
  <c r="DY153" i="1"/>
  <c r="DY155" i="1"/>
  <c r="DY110" i="1"/>
  <c r="DY99" i="1"/>
  <c r="DY104" i="1"/>
  <c r="DY106" i="1" s="1"/>
  <c r="DY107" i="1"/>
  <c r="CV117" i="1"/>
  <c r="CV114" i="1"/>
  <c r="E181" i="1"/>
  <c r="D147" i="1"/>
  <c r="D149" i="1" s="1"/>
  <c r="AI194" i="1"/>
  <c r="AI177" i="1"/>
  <c r="AI147" i="1"/>
  <c r="AI110" i="1"/>
  <c r="AI99" i="1"/>
  <c r="AI104" i="1"/>
  <c r="AI106" i="1" s="1"/>
  <c r="AI108" i="1" s="1"/>
  <c r="AI118" i="1" s="1"/>
  <c r="AI107" i="1"/>
  <c r="AL194" i="1"/>
  <c r="AL177" i="1"/>
  <c r="AL147" i="1"/>
  <c r="AL110" i="1"/>
  <c r="AL99" i="1"/>
  <c r="AL104" i="1"/>
  <c r="AL106" i="1" s="1"/>
  <c r="AL108" i="1" s="1"/>
  <c r="AL118" i="1" s="1"/>
  <c r="AL107" i="1"/>
  <c r="AL139" i="1"/>
  <c r="AL141" i="1" s="1"/>
  <c r="AL143" i="1" s="1"/>
  <c r="EA194" i="1"/>
  <c r="EA177" i="1"/>
  <c r="EA145" i="1"/>
  <c r="EA110" i="1"/>
  <c r="EA99" i="1"/>
  <c r="EA104" i="1"/>
  <c r="EA106" i="1" s="1"/>
  <c r="EA108" i="1" s="1"/>
  <c r="EA118" i="1" s="1"/>
  <c r="EA107" i="1"/>
  <c r="BC177" i="1"/>
  <c r="BC194" i="1"/>
  <c r="BC145" i="1"/>
  <c r="BC149" i="1" s="1"/>
  <c r="BC147" i="1"/>
  <c r="BC107" i="1"/>
  <c r="BC110" i="1"/>
  <c r="BC99" i="1"/>
  <c r="BC104" i="1"/>
  <c r="BC106" i="1" s="1"/>
  <c r="CM177" i="1"/>
  <c r="CM194" i="1"/>
  <c r="CM145" i="1"/>
  <c r="CM149" i="1"/>
  <c r="CM147" i="1"/>
  <c r="CM107" i="1"/>
  <c r="CM99" i="1"/>
  <c r="CM110" i="1"/>
  <c r="CM104" i="1"/>
  <c r="CM106" i="1" s="1"/>
  <c r="BG194" i="1"/>
  <c r="BG177" i="1"/>
  <c r="BG147" i="1"/>
  <c r="BG149" i="1" s="1"/>
  <c r="BG145" i="1"/>
  <c r="BG110" i="1"/>
  <c r="BG99" i="1"/>
  <c r="BG104" i="1"/>
  <c r="BG106" i="1" s="1"/>
  <c r="BG107" i="1"/>
  <c r="J177" i="1"/>
  <c r="J194" i="1"/>
  <c r="J147" i="1"/>
  <c r="J110" i="1"/>
  <c r="J145" i="1"/>
  <c r="J99" i="1"/>
  <c r="J104" i="1"/>
  <c r="J106" i="1" s="1"/>
  <c r="J107" i="1"/>
  <c r="FB116" i="1"/>
  <c r="FB113" i="1"/>
  <c r="FC116" i="1"/>
  <c r="FC113" i="1"/>
  <c r="FG113" i="1"/>
  <c r="FG116" i="1"/>
  <c r="CE113" i="1"/>
  <c r="CE116" i="1"/>
  <c r="FK113" i="1"/>
  <c r="FK116" i="1"/>
  <c r="BP113" i="1"/>
  <c r="BP116" i="1"/>
  <c r="EA113" i="1"/>
  <c r="EA116" i="1"/>
  <c r="K113" i="1"/>
  <c r="K116" i="1"/>
  <c r="AW116" i="1"/>
  <c r="AW113" i="1"/>
  <c r="P113" i="1"/>
  <c r="P116" i="1"/>
  <c r="FD113" i="1"/>
  <c r="FD116" i="1"/>
  <c r="DU113" i="1"/>
  <c r="DU119" i="1" s="1"/>
  <c r="DU116" i="1"/>
  <c r="CL116" i="1"/>
  <c r="CL113" i="1"/>
  <c r="BF113" i="1"/>
  <c r="BF116" i="1"/>
  <c r="BA117" i="1"/>
  <c r="BA114" i="1"/>
  <c r="FR116" i="1"/>
  <c r="FR113" i="1"/>
  <c r="I20" i="2"/>
  <c r="D199" i="2"/>
  <c r="D89" i="2"/>
  <c r="I13" i="2"/>
  <c r="BO141" i="1"/>
  <c r="BO143" i="1" s="1"/>
  <c r="DV178" i="1"/>
  <c r="DV137" i="1"/>
  <c r="DV141" i="1" s="1"/>
  <c r="DV143" i="1" s="1"/>
  <c r="DV139" i="1"/>
  <c r="FT141" i="1"/>
  <c r="FT143" i="1" s="1"/>
  <c r="CL133" i="1"/>
  <c r="CY141" i="1"/>
  <c r="CY143" i="1" s="1"/>
  <c r="CK133" i="1"/>
  <c r="FJ178" i="1"/>
  <c r="FJ137" i="1"/>
  <c r="FJ141" i="1" s="1"/>
  <c r="FJ143" i="1" s="1"/>
  <c r="FJ139" i="1"/>
  <c r="EE139" i="1"/>
  <c r="EE141" i="1" s="1"/>
  <c r="EE143" i="1" s="1"/>
  <c r="EP202" i="1"/>
  <c r="EP204" i="1" s="1"/>
  <c r="EP213" i="1" s="1"/>
  <c r="EP168" i="1"/>
  <c r="EU178" i="1"/>
  <c r="EU137" i="1"/>
  <c r="EU141" i="1" s="1"/>
  <c r="EU143" i="1" s="1"/>
  <c r="EU139" i="1"/>
  <c r="G178" i="1"/>
  <c r="G137" i="1"/>
  <c r="G141" i="1" s="1"/>
  <c r="G143" i="1" s="1"/>
  <c r="G139" i="1"/>
  <c r="FR194" i="1"/>
  <c r="FR177" i="1"/>
  <c r="FR147" i="1"/>
  <c r="FR149" i="1"/>
  <c r="FR151" i="1"/>
  <c r="FR153" i="1"/>
  <c r="FR155" i="1"/>
  <c r="FR110" i="1"/>
  <c r="FR107" i="1"/>
  <c r="FR99" i="1"/>
  <c r="FR104" i="1"/>
  <c r="FR106" i="1" s="1"/>
  <c r="DJ194" i="1"/>
  <c r="DJ177" i="1"/>
  <c r="DJ147" i="1"/>
  <c r="DJ110" i="1"/>
  <c r="DJ145" i="1"/>
  <c r="DJ149" i="1" s="1"/>
  <c r="DJ107" i="1"/>
  <c r="DJ99" i="1"/>
  <c r="DJ104" i="1"/>
  <c r="DJ106" i="1" s="1"/>
  <c r="BB194" i="1"/>
  <c r="BB177" i="1"/>
  <c r="BB147" i="1"/>
  <c r="BB110" i="1"/>
  <c r="BB145" i="1"/>
  <c r="BB149" i="1" s="1"/>
  <c r="BB107" i="1"/>
  <c r="BB99" i="1"/>
  <c r="BB104" i="1"/>
  <c r="BB106" i="1" s="1"/>
  <c r="FG202" i="1"/>
  <c r="FG204" i="1" s="1"/>
  <c r="FG213" i="1" s="1"/>
  <c r="FG168" i="1"/>
  <c r="Q202" i="1"/>
  <c r="Q204" i="1" s="1"/>
  <c r="Q213" i="1" s="1"/>
  <c r="Q168" i="1"/>
  <c r="AN202" i="1"/>
  <c r="AN168" i="1"/>
  <c r="DE194" i="1"/>
  <c r="DE177" i="1"/>
  <c r="DE151" i="1"/>
  <c r="DE153" i="1"/>
  <c r="DE155" i="1"/>
  <c r="DE149" i="1"/>
  <c r="DE147" i="1"/>
  <c r="DE110" i="1"/>
  <c r="DE99" i="1"/>
  <c r="DE104" i="1"/>
  <c r="DE106" i="1" s="1"/>
  <c r="DE108" i="1" s="1"/>
  <c r="DE118" i="1" s="1"/>
  <c r="DE107" i="1"/>
  <c r="ED202" i="1"/>
  <c r="ED204" i="1" s="1"/>
  <c r="ED213" i="1" s="1"/>
  <c r="ED168" i="1"/>
  <c r="EC178" i="1"/>
  <c r="EC139" i="1"/>
  <c r="EC137" i="1"/>
  <c r="BI178" i="1"/>
  <c r="BI139" i="1"/>
  <c r="BI137" i="1"/>
  <c r="BI141" i="1" s="1"/>
  <c r="BI143" i="1" s="1"/>
  <c r="DE202" i="1"/>
  <c r="DE204" i="1" s="1"/>
  <c r="DE213" i="1" s="1"/>
  <c r="DE168" i="1"/>
  <c r="R202" i="1"/>
  <c r="R168" i="1"/>
  <c r="FF202" i="1"/>
  <c r="FF204" i="1" s="1"/>
  <c r="FF213" i="1" s="1"/>
  <c r="FF168" i="1"/>
  <c r="DY202" i="1"/>
  <c r="DY204" i="1" s="1"/>
  <c r="DY213" i="1" s="1"/>
  <c r="DY168" i="1"/>
  <c r="CP202" i="1"/>
  <c r="CP204" i="1" s="1"/>
  <c r="CP213" i="1" s="1"/>
  <c r="CP168" i="1"/>
  <c r="BG202" i="1"/>
  <c r="BG204" i="1" s="1"/>
  <c r="BG213" i="1" s="1"/>
  <c r="BG168" i="1"/>
  <c r="X202" i="1"/>
  <c r="X204" i="1" s="1"/>
  <c r="X213" i="1" s="1"/>
  <c r="X168" i="1"/>
  <c r="FL202" i="1"/>
  <c r="FL204" i="1" s="1"/>
  <c r="FL213" i="1" s="1"/>
  <c r="FL168" i="1"/>
  <c r="EE202" i="1"/>
  <c r="EE204" i="1" s="1"/>
  <c r="EE213" i="1" s="1"/>
  <c r="EE168" i="1"/>
  <c r="DM139" i="1"/>
  <c r="EK141" i="1"/>
  <c r="EK143" i="1" s="1"/>
  <c r="FP108" i="1"/>
  <c r="FP118" i="1" s="1"/>
  <c r="DT169" i="1"/>
  <c r="DT174" i="1" s="1"/>
  <c r="DT211" i="1" s="1"/>
  <c r="DU202" i="1"/>
  <c r="DU204" i="1" s="1"/>
  <c r="DU213" i="1" s="1"/>
  <c r="DU168" i="1"/>
  <c r="FU194" i="1"/>
  <c r="FU177" i="1"/>
  <c r="FU147" i="1"/>
  <c r="FU149" i="1" s="1"/>
  <c r="FU110" i="1"/>
  <c r="FU145" i="1"/>
  <c r="FU99" i="1"/>
  <c r="FU104" i="1"/>
  <c r="FU106" i="1" s="1"/>
  <c r="FU108" i="1" s="1"/>
  <c r="FU118" i="1" s="1"/>
  <c r="FU107" i="1"/>
  <c r="CC177" i="1"/>
  <c r="CC194" i="1"/>
  <c r="CC147" i="1"/>
  <c r="CC110" i="1"/>
  <c r="CC99" i="1"/>
  <c r="CC104" i="1"/>
  <c r="CC106" i="1" s="1"/>
  <c r="CC107" i="1"/>
  <c r="BX169" i="1"/>
  <c r="BX174" i="1" s="1"/>
  <c r="BX211" i="1" s="1"/>
  <c r="FG194" i="1"/>
  <c r="FG177" i="1"/>
  <c r="FG147" i="1"/>
  <c r="FG110" i="1"/>
  <c r="FG107" i="1"/>
  <c r="FG99" i="1"/>
  <c r="FG104" i="1"/>
  <c r="FG106" i="1" s="1"/>
  <c r="FG108" i="1" s="1"/>
  <c r="FG118" i="1" s="1"/>
  <c r="FC194" i="1"/>
  <c r="FC177" i="1"/>
  <c r="FC110" i="1"/>
  <c r="FC145" i="1"/>
  <c r="FC99" i="1"/>
  <c r="FC104" i="1"/>
  <c r="FC106" i="1" s="1"/>
  <c r="FC108" i="1" s="1"/>
  <c r="FC118" i="1" s="1"/>
  <c r="FC107" i="1"/>
  <c r="FZ82" i="1"/>
  <c r="C87" i="1"/>
  <c r="CW117" i="1"/>
  <c r="CW114" i="1"/>
  <c r="FW113" i="1"/>
  <c r="FW116" i="1"/>
  <c r="FX116" i="1"/>
  <c r="FX113" i="1"/>
  <c r="T113" i="1"/>
  <c r="T116" i="1"/>
  <c r="CZ113" i="1"/>
  <c r="CZ116" i="1"/>
  <c r="X116" i="1"/>
  <c r="X113" i="1"/>
  <c r="CI116" i="1"/>
  <c r="CI113" i="1"/>
  <c r="EV113" i="1"/>
  <c r="EV116" i="1"/>
  <c r="AF113" i="1"/>
  <c r="AF116" i="1"/>
  <c r="BI116" i="1"/>
  <c r="BI113" i="1"/>
  <c r="AB113" i="1"/>
  <c r="AB119" i="1" s="1"/>
  <c r="AB162" i="1" s="1"/>
  <c r="AB163" i="1" s="1"/>
  <c r="AB164" i="1" s="1"/>
  <c r="AB210" i="1" s="1"/>
  <c r="AB116" i="1"/>
  <c r="FP113" i="1"/>
  <c r="FP116" i="1"/>
  <c r="EG113" i="1"/>
  <c r="EG116" i="1"/>
  <c r="CX116" i="1"/>
  <c r="CX113" i="1"/>
  <c r="BR113" i="1"/>
  <c r="BR116" i="1"/>
  <c r="DK177" i="1"/>
  <c r="DK194" i="1"/>
  <c r="DK145" i="1"/>
  <c r="DK147" i="1"/>
  <c r="DK107" i="1"/>
  <c r="DK99" i="1"/>
  <c r="DK110" i="1"/>
  <c r="DK104" i="1"/>
  <c r="DK106" i="1" s="1"/>
  <c r="BK194" i="1"/>
  <c r="BK177" i="1"/>
  <c r="BK145" i="1"/>
  <c r="BK110" i="1"/>
  <c r="BK99" i="1"/>
  <c r="BK104" i="1"/>
  <c r="BK106" i="1" s="1"/>
  <c r="BK108" i="1" s="1"/>
  <c r="BK118" i="1" s="1"/>
  <c r="BK107" i="1"/>
  <c r="AQ194" i="1"/>
  <c r="AQ177" i="1"/>
  <c r="AQ147" i="1"/>
  <c r="AQ107" i="1"/>
  <c r="AQ99" i="1"/>
  <c r="AQ110" i="1"/>
  <c r="AQ104" i="1"/>
  <c r="AQ106" i="1" s="1"/>
  <c r="FT194" i="1"/>
  <c r="FT177" i="1"/>
  <c r="FT147" i="1"/>
  <c r="FT149" i="1"/>
  <c r="FT151" i="1"/>
  <c r="FT153" i="1"/>
  <c r="FT155" i="1"/>
  <c r="FT110" i="1"/>
  <c r="FT107" i="1"/>
  <c r="FT99" i="1"/>
  <c r="FT104" i="1"/>
  <c r="FT106" i="1" s="1"/>
  <c r="DX194" i="1"/>
  <c r="DX177" i="1"/>
  <c r="DX149" i="1"/>
  <c r="DX151" i="1"/>
  <c r="DX153" i="1"/>
  <c r="DX155" i="1"/>
  <c r="DX110" i="1"/>
  <c r="DX147" i="1"/>
  <c r="DX107" i="1"/>
  <c r="DX99" i="1"/>
  <c r="DX104" i="1"/>
  <c r="DX106" i="1" s="1"/>
  <c r="BD194" i="1"/>
  <c r="BD177" i="1"/>
  <c r="BD110" i="1"/>
  <c r="BD145" i="1"/>
  <c r="BD107" i="1"/>
  <c r="BD99" i="1"/>
  <c r="BD104" i="1"/>
  <c r="BD106" i="1" s="1"/>
  <c r="H177" i="1"/>
  <c r="H194" i="1"/>
  <c r="H145" i="1"/>
  <c r="H110" i="1"/>
  <c r="H107" i="1"/>
  <c r="H99" i="1"/>
  <c r="H104" i="1"/>
  <c r="H106" i="1" s="1"/>
  <c r="EA168" i="1"/>
  <c r="EA202" i="1"/>
  <c r="EA204" i="1" s="1"/>
  <c r="EA213" i="1" s="1"/>
  <c r="AC117" i="1"/>
  <c r="AC114" i="1"/>
  <c r="DO194" i="1"/>
  <c r="DO177" i="1"/>
  <c r="DO147" i="1"/>
  <c r="DO145" i="1"/>
  <c r="DO99" i="1"/>
  <c r="DO104" i="1"/>
  <c r="DO106" i="1" s="1"/>
  <c r="DO108" i="1" s="1"/>
  <c r="DO118" i="1" s="1"/>
  <c r="DO110" i="1"/>
  <c r="DO107" i="1"/>
  <c r="FE178" i="1"/>
  <c r="FE137" i="1"/>
  <c r="FE139" i="1"/>
  <c r="DX141" i="1"/>
  <c r="DX143" i="1" s="1"/>
  <c r="DJ178" i="1"/>
  <c r="DJ137" i="1"/>
  <c r="DJ141" i="1" s="1"/>
  <c r="DJ143" i="1" s="1"/>
  <c r="DJ139" i="1"/>
  <c r="BZ133" i="1"/>
  <c r="BY133" i="1"/>
  <c r="CP178" i="1"/>
  <c r="CP137" i="1"/>
  <c r="CP141" i="1" s="1"/>
  <c r="CP143" i="1" s="1"/>
  <c r="CP139" i="1"/>
  <c r="CO141" i="1"/>
  <c r="CO143" i="1" s="1"/>
  <c r="S141" i="1"/>
  <c r="S143" i="1" s="1"/>
  <c r="DR202" i="1"/>
  <c r="DR168" i="1"/>
  <c r="ES194" i="1"/>
  <c r="ES177" i="1"/>
  <c r="ES155" i="1"/>
  <c r="ES147" i="1"/>
  <c r="ES149" i="1"/>
  <c r="ES151" i="1"/>
  <c r="ES153" i="1"/>
  <c r="ES110" i="1"/>
  <c r="ES104" i="1"/>
  <c r="ES106" i="1" s="1"/>
  <c r="ES108" i="1" s="1"/>
  <c r="ES118" i="1" s="1"/>
  <c r="ES107" i="1"/>
  <c r="ES99" i="1"/>
  <c r="EI202" i="1"/>
  <c r="EI204" i="1" s="1"/>
  <c r="EI213" i="1" s="1"/>
  <c r="EI168" i="1"/>
  <c r="CV178" i="1"/>
  <c r="CV179" i="1" s="1"/>
  <c r="CV137" i="1"/>
  <c r="CV141" i="1" s="1"/>
  <c r="CV143" i="1" s="1"/>
  <c r="CV139" i="1"/>
  <c r="D178" i="1"/>
  <c r="D137" i="1"/>
  <c r="D139" i="1"/>
  <c r="BI194" i="1"/>
  <c r="BI177" i="1"/>
  <c r="BI147" i="1"/>
  <c r="BI110" i="1"/>
  <c r="BI99" i="1"/>
  <c r="BI104" i="1"/>
  <c r="BI106" i="1" s="1"/>
  <c r="BI108" i="1" s="1"/>
  <c r="BI118" i="1" s="1"/>
  <c r="BI107" i="1"/>
  <c r="BP178" i="1"/>
  <c r="BP137" i="1"/>
  <c r="BP141" i="1" s="1"/>
  <c r="BP143" i="1" s="1"/>
  <c r="BP139" i="1"/>
  <c r="P202" i="1"/>
  <c r="P204" i="1" s="1"/>
  <c r="P213" i="1" s="1"/>
  <c r="P168" i="1"/>
  <c r="DF202" i="1"/>
  <c r="DF204" i="1" s="1"/>
  <c r="DF213" i="1" s="1"/>
  <c r="DF168" i="1"/>
  <c r="EO194" i="1"/>
  <c r="EO177" i="1"/>
  <c r="EO110" i="1"/>
  <c r="EO147" i="1"/>
  <c r="EO99" i="1"/>
  <c r="EO104" i="1"/>
  <c r="EO106" i="1" s="1"/>
  <c r="EO108" i="1" s="1"/>
  <c r="EO118" i="1" s="1"/>
  <c r="EO107" i="1"/>
  <c r="AW194" i="1"/>
  <c r="AW177" i="1"/>
  <c r="AW151" i="1"/>
  <c r="AW153" i="1"/>
  <c r="AW155" i="1"/>
  <c r="AW149" i="1"/>
  <c r="AW147" i="1"/>
  <c r="AW99" i="1"/>
  <c r="AW104" i="1"/>
  <c r="AW106" i="1" s="1"/>
  <c r="AW108" i="1" s="1"/>
  <c r="AW118" i="1" s="1"/>
  <c r="AW110" i="1"/>
  <c r="AW107" i="1"/>
  <c r="BJ141" i="1"/>
  <c r="BJ143" i="1" s="1"/>
  <c r="CG202" i="1"/>
  <c r="CG204" i="1" s="1"/>
  <c r="CG213" i="1" s="1"/>
  <c r="CG168" i="1"/>
  <c r="FL141" i="1"/>
  <c r="FL143" i="1" s="1"/>
  <c r="DP137" i="1"/>
  <c r="DP141" i="1" s="1"/>
  <c r="DP143" i="1" s="1"/>
  <c r="BT141" i="1"/>
  <c r="BT143" i="1" s="1"/>
  <c r="X137" i="1"/>
  <c r="X141" i="1" s="1"/>
  <c r="X143" i="1" s="1"/>
  <c r="AD202" i="1"/>
  <c r="AD204" i="1" s="1"/>
  <c r="AD213" i="1" s="1"/>
  <c r="AD168" i="1"/>
  <c r="FR202" i="1"/>
  <c r="FR204" i="1" s="1"/>
  <c r="FR213" i="1" s="1"/>
  <c r="FR168" i="1"/>
  <c r="EK202" i="1"/>
  <c r="EK204" i="1" s="1"/>
  <c r="EK213" i="1" s="1"/>
  <c r="EK168" i="1"/>
  <c r="DB202" i="1"/>
  <c r="DB204" i="1" s="1"/>
  <c r="DB213" i="1" s="1"/>
  <c r="DB168" i="1"/>
  <c r="BS202" i="1"/>
  <c r="BS204" i="1" s="1"/>
  <c r="BS213" i="1" s="1"/>
  <c r="BS168" i="1"/>
  <c r="AJ202" i="1"/>
  <c r="AJ204" i="1" s="1"/>
  <c r="AJ213" i="1" s="1"/>
  <c r="AJ168" i="1"/>
  <c r="FX202" i="1"/>
  <c r="FX204" i="1" s="1"/>
  <c r="FX213" i="1" s="1"/>
  <c r="FX168" i="1"/>
  <c r="EQ202" i="1"/>
  <c r="EQ204" i="1" s="1"/>
  <c r="EQ213" i="1" s="1"/>
  <c r="EQ168" i="1"/>
  <c r="CV169" i="1"/>
  <c r="CV174" i="1" s="1"/>
  <c r="CV211" i="1" s="1"/>
  <c r="FP149" i="1"/>
  <c r="CW202" i="1"/>
  <c r="CW168" i="1"/>
  <c r="U194" i="1"/>
  <c r="U177" i="1"/>
  <c r="U147" i="1"/>
  <c r="U110" i="1"/>
  <c r="U99" i="1"/>
  <c r="U104" i="1"/>
  <c r="U106" i="1" s="1"/>
  <c r="U108" i="1" s="1"/>
  <c r="U118" i="1" s="1"/>
  <c r="U107" i="1"/>
  <c r="CV108" i="1"/>
  <c r="CV118" i="1" s="1"/>
  <c r="AT177" i="1"/>
  <c r="AT194" i="1"/>
  <c r="AT145" i="1"/>
  <c r="AT99" i="1"/>
  <c r="AT104" i="1"/>
  <c r="AT106" i="1" s="1"/>
  <c r="AT108" i="1" s="1"/>
  <c r="AT118" i="1" s="1"/>
  <c r="AT110" i="1"/>
  <c r="AT107" i="1"/>
  <c r="Q194" i="1"/>
  <c r="Q177" i="1"/>
  <c r="Q145" i="1"/>
  <c r="Q147" i="1"/>
  <c r="Q104" i="1"/>
  <c r="Q106" i="1" s="1"/>
  <c r="Q108" i="1" s="1"/>
  <c r="Q118" i="1" s="1"/>
  <c r="Q107" i="1"/>
  <c r="Q110" i="1"/>
  <c r="Q99" i="1"/>
  <c r="CD177" i="1"/>
  <c r="CD194" i="1"/>
  <c r="CD149" i="1"/>
  <c r="CD151" i="1"/>
  <c r="CD153" i="1"/>
  <c r="CD155" i="1"/>
  <c r="CD147" i="1"/>
  <c r="CD110" i="1"/>
  <c r="CD99" i="1"/>
  <c r="CD104" i="1"/>
  <c r="CD106" i="1" s="1"/>
  <c r="CD108" i="1" s="1"/>
  <c r="CD118" i="1" s="1"/>
  <c r="CD107" i="1"/>
  <c r="D181" i="1"/>
  <c r="D187" i="1"/>
  <c r="DW177" i="1"/>
  <c r="DW194" i="1"/>
  <c r="DW147" i="1"/>
  <c r="DW107" i="1"/>
  <c r="DW110" i="1"/>
  <c r="DW99" i="1"/>
  <c r="DW104" i="1"/>
  <c r="DW106" i="1" s="1"/>
  <c r="DW108" i="1" s="1"/>
  <c r="DW118" i="1" s="1"/>
  <c r="FJ177" i="1"/>
  <c r="FJ194" i="1"/>
  <c r="FJ145" i="1"/>
  <c r="FJ110" i="1"/>
  <c r="FJ99" i="1"/>
  <c r="FJ104" i="1"/>
  <c r="FJ106" i="1" s="1"/>
  <c r="FJ108" i="1" s="1"/>
  <c r="FJ118" i="1" s="1"/>
  <c r="FJ107" i="1"/>
  <c r="CP177" i="1"/>
  <c r="CP194" i="1"/>
  <c r="CP145" i="1"/>
  <c r="CP99" i="1"/>
  <c r="CP104" i="1"/>
  <c r="CP106" i="1" s="1"/>
  <c r="CP110" i="1"/>
  <c r="CP107" i="1"/>
  <c r="AG116" i="1"/>
  <c r="AG113" i="1"/>
  <c r="BC113" i="1"/>
  <c r="BC116" i="1"/>
  <c r="L116" i="1"/>
  <c r="L113" i="1"/>
  <c r="AM116" i="1"/>
  <c r="AM113" i="1"/>
  <c r="DS116" i="1"/>
  <c r="DS113" i="1"/>
  <c r="AS116" i="1"/>
  <c r="AS113" i="1"/>
  <c r="DD116" i="1"/>
  <c r="DD113" i="1"/>
  <c r="FO116" i="1"/>
  <c r="FO113" i="1"/>
  <c r="AY116" i="1"/>
  <c r="AY113" i="1"/>
  <c r="BU116" i="1"/>
  <c r="BU113" i="1"/>
  <c r="AN113" i="1"/>
  <c r="AN116" i="1"/>
  <c r="E113" i="1"/>
  <c r="E116" i="1"/>
  <c r="ES113" i="1"/>
  <c r="ES116" i="1"/>
  <c r="DJ116" i="1"/>
  <c r="DJ113" i="1"/>
  <c r="CD113" i="1"/>
  <c r="CD116" i="1"/>
  <c r="FQ185" i="1"/>
  <c r="FQ187" i="1"/>
  <c r="FQ179" i="1"/>
  <c r="FQ181" i="1"/>
  <c r="FQ188" i="1"/>
  <c r="FQ214" i="1" s="1"/>
  <c r="FQ183" i="1"/>
  <c r="BA108" i="1"/>
  <c r="BA118" i="1" s="1"/>
  <c r="Y178" i="1"/>
  <c r="Y139" i="1"/>
  <c r="Y137" i="1"/>
  <c r="V168" i="1"/>
  <c r="V202" i="1"/>
  <c r="V204" i="1" s="1"/>
  <c r="V213" i="1" s="1"/>
  <c r="BK202" i="1"/>
  <c r="BK204" i="1" s="1"/>
  <c r="BK213" i="1" s="1"/>
  <c r="BK168" i="1"/>
  <c r="CA202" i="1"/>
  <c r="CA204" i="1" s="1"/>
  <c r="CA213" i="1" s="1"/>
  <c r="CA168" i="1"/>
  <c r="DN177" i="1"/>
  <c r="DN149" i="1"/>
  <c r="DN194" i="1"/>
  <c r="DN147" i="1"/>
  <c r="DN145" i="1"/>
  <c r="DN99" i="1"/>
  <c r="DN104" i="1"/>
  <c r="DN106" i="1" s="1"/>
  <c r="DN110" i="1"/>
  <c r="DN107" i="1"/>
  <c r="EQ302" i="1"/>
  <c r="EQ294" i="1"/>
  <c r="AC221" i="1"/>
  <c r="CK178" i="1"/>
  <c r="CK137" i="1"/>
  <c r="CK139" i="1"/>
  <c r="CX178" i="1"/>
  <c r="CX137" i="1"/>
  <c r="CX141" i="1" s="1"/>
  <c r="CX143" i="1" s="1"/>
  <c r="CX139" i="1"/>
  <c r="BV141" i="1"/>
  <c r="BV143" i="1" s="1"/>
  <c r="V178" i="1"/>
  <c r="V137" i="1"/>
  <c r="V139" i="1"/>
  <c r="CT202" i="1"/>
  <c r="CT204" i="1" s="1"/>
  <c r="CT213" i="1" s="1"/>
  <c r="CT168" i="1"/>
  <c r="BZ194" i="1"/>
  <c r="BZ177" i="1"/>
  <c r="BZ147" i="1"/>
  <c r="BZ110" i="1"/>
  <c r="BZ107" i="1"/>
  <c r="BZ99" i="1"/>
  <c r="BZ104" i="1"/>
  <c r="BZ106" i="1" s="1"/>
  <c r="BZ108" i="1" s="1"/>
  <c r="BZ118" i="1" s="1"/>
  <c r="DW178" i="1"/>
  <c r="DW137" i="1"/>
  <c r="DW141" i="1" s="1"/>
  <c r="DW143" i="1" s="1"/>
  <c r="DW139" i="1"/>
  <c r="BY194" i="1"/>
  <c r="BY177" i="1"/>
  <c r="BY145" i="1"/>
  <c r="BY147" i="1"/>
  <c r="BY104" i="1"/>
  <c r="BY106" i="1" s="1"/>
  <c r="BY107" i="1"/>
  <c r="BY110" i="1"/>
  <c r="BY99" i="1"/>
  <c r="FD201" i="1"/>
  <c r="FD204" i="1" s="1"/>
  <c r="FD213" i="1" s="1"/>
  <c r="FD122" i="1"/>
  <c r="FD98" i="1"/>
  <c r="DK202" i="1"/>
  <c r="DK204" i="1" s="1"/>
  <c r="DK213" i="1" s="1"/>
  <c r="DK168" i="1"/>
  <c r="CH202" i="1"/>
  <c r="CH204" i="1" s="1"/>
  <c r="CH213" i="1" s="1"/>
  <c r="CH168" i="1"/>
  <c r="DQ178" i="1"/>
  <c r="DQ139" i="1"/>
  <c r="DQ137" i="1"/>
  <c r="AW178" i="1"/>
  <c r="AW139" i="1"/>
  <c r="AW137" i="1"/>
  <c r="AW141" i="1" s="1"/>
  <c r="AW143" i="1" s="1"/>
  <c r="BI202" i="1"/>
  <c r="BI204" i="1" s="1"/>
  <c r="BI213" i="1" s="1"/>
  <c r="BI168" i="1"/>
  <c r="EZ194" i="1"/>
  <c r="EZ177" i="1"/>
  <c r="EZ147" i="1"/>
  <c r="EZ110" i="1"/>
  <c r="EZ99" i="1"/>
  <c r="EZ104" i="1"/>
  <c r="EZ106" i="1" s="1"/>
  <c r="EZ107" i="1"/>
  <c r="DD194" i="1"/>
  <c r="DD177" i="1"/>
  <c r="DD147" i="1"/>
  <c r="DD110" i="1"/>
  <c r="DD99" i="1"/>
  <c r="DD104" i="1"/>
  <c r="DD106" i="1" s="1"/>
  <c r="DD107" i="1"/>
  <c r="BH194" i="1"/>
  <c r="BH177" i="1"/>
  <c r="BH145" i="1"/>
  <c r="BH110" i="1"/>
  <c r="BH99" i="1"/>
  <c r="BH104" i="1"/>
  <c r="BH106" i="1" s="1"/>
  <c r="BH107" i="1"/>
  <c r="L194" i="1"/>
  <c r="L177" i="1"/>
  <c r="L147" i="1"/>
  <c r="L145" i="1"/>
  <c r="L110" i="1"/>
  <c r="L99" i="1"/>
  <c r="L104" i="1"/>
  <c r="L106" i="1" s="1"/>
  <c r="L107" i="1"/>
  <c r="AP202" i="1"/>
  <c r="AP204" i="1" s="1"/>
  <c r="AP213" i="1" s="1"/>
  <c r="AP168" i="1"/>
  <c r="I202" i="1"/>
  <c r="I204" i="1" s="1"/>
  <c r="I213" i="1" s="1"/>
  <c r="I168" i="1"/>
  <c r="EW202" i="1"/>
  <c r="EW204" i="1" s="1"/>
  <c r="EW213" i="1" s="1"/>
  <c r="EW168" i="1"/>
  <c r="DN202" i="1"/>
  <c r="DN204" i="1" s="1"/>
  <c r="DN213" i="1" s="1"/>
  <c r="DN168" i="1"/>
  <c r="CE202" i="1"/>
  <c r="CE204" i="1" s="1"/>
  <c r="CE213" i="1" s="1"/>
  <c r="CE168" i="1"/>
  <c r="AV202" i="1"/>
  <c r="AV204" i="1" s="1"/>
  <c r="AV213" i="1" s="1"/>
  <c r="AV168" i="1"/>
  <c r="O202" i="1"/>
  <c r="O204" i="1" s="1"/>
  <c r="O213" i="1" s="1"/>
  <c r="O168" i="1"/>
  <c r="FC202" i="1"/>
  <c r="FC204" i="1" s="1"/>
  <c r="FC213" i="1" s="1"/>
  <c r="FC168" i="1"/>
  <c r="AZ169" i="1"/>
  <c r="AZ174" i="1" s="1"/>
  <c r="AZ211" i="1" s="1"/>
  <c r="BY202" i="1"/>
  <c r="BY204" i="1" s="1"/>
  <c r="BY213" i="1" s="1"/>
  <c r="BY168" i="1"/>
  <c r="DM194" i="1"/>
  <c r="DM147" i="1"/>
  <c r="DM177" i="1"/>
  <c r="DM110" i="1"/>
  <c r="DM99" i="1"/>
  <c r="DM104" i="1"/>
  <c r="DM106" i="1" s="1"/>
  <c r="DM108" i="1" s="1"/>
  <c r="DM118" i="1" s="1"/>
  <c r="DM107" i="1"/>
  <c r="BQ194" i="1"/>
  <c r="BQ177" i="1"/>
  <c r="BQ110" i="1"/>
  <c r="BQ145" i="1"/>
  <c r="BQ99" i="1"/>
  <c r="BQ104" i="1"/>
  <c r="BQ106" i="1" s="1"/>
  <c r="BQ108" i="1" s="1"/>
  <c r="BQ118" i="1" s="1"/>
  <c r="BQ107" i="1"/>
  <c r="CV149" i="1"/>
  <c r="D169" i="1"/>
  <c r="D174" i="1" s="1"/>
  <c r="D211" i="1" s="1"/>
  <c r="E117" i="1"/>
  <c r="E114" i="1"/>
  <c r="EI177" i="1"/>
  <c r="EI194" i="1"/>
  <c r="EI145" i="1"/>
  <c r="EI149" i="1" s="1"/>
  <c r="EI147" i="1"/>
  <c r="EI107" i="1"/>
  <c r="EI99" i="1"/>
  <c r="EI110" i="1"/>
  <c r="EI104" i="1"/>
  <c r="EI106" i="1" s="1"/>
  <c r="EI108" i="1" s="1"/>
  <c r="EI118" i="1" s="1"/>
  <c r="BV194" i="1"/>
  <c r="BV177" i="1"/>
  <c r="BV145" i="1"/>
  <c r="BV110" i="1"/>
  <c r="BV99" i="1"/>
  <c r="BV104" i="1"/>
  <c r="BV106" i="1" s="1"/>
  <c r="BV108" i="1" s="1"/>
  <c r="BV118" i="1" s="1"/>
  <c r="BV107" i="1"/>
  <c r="Z194" i="1"/>
  <c r="Z177" i="1"/>
  <c r="Z147" i="1"/>
  <c r="Z110" i="1"/>
  <c r="Z99" i="1"/>
  <c r="Z104" i="1"/>
  <c r="Z106" i="1" s="1"/>
  <c r="Z108" i="1" s="1"/>
  <c r="Z118" i="1" s="1"/>
  <c r="Z107" i="1"/>
  <c r="BW194" i="1"/>
  <c r="BW177" i="1"/>
  <c r="BW145" i="1"/>
  <c r="BW110" i="1"/>
  <c r="BW99" i="1"/>
  <c r="BW104" i="1"/>
  <c r="BW106" i="1" s="1"/>
  <c r="BW108" i="1" s="1"/>
  <c r="BW118" i="1" s="1"/>
  <c r="BW107" i="1"/>
  <c r="EY194" i="1"/>
  <c r="EY177" i="1"/>
  <c r="EY145" i="1"/>
  <c r="EY147" i="1"/>
  <c r="EY149" i="1" s="1"/>
  <c r="EY110" i="1"/>
  <c r="EY99" i="1"/>
  <c r="EY104" i="1"/>
  <c r="EY106" i="1" s="1"/>
  <c r="EY108" i="1" s="1"/>
  <c r="EY118" i="1" s="1"/>
  <c r="EY107" i="1"/>
  <c r="AU194" i="1"/>
  <c r="AU177" i="1"/>
  <c r="AU147" i="1"/>
  <c r="AU99" i="1"/>
  <c r="AU104" i="1"/>
  <c r="AU106" i="1" s="1"/>
  <c r="AU108" i="1" s="1"/>
  <c r="AU118" i="1" s="1"/>
  <c r="AU110" i="1"/>
  <c r="AU107" i="1"/>
  <c r="BV116" i="1"/>
  <c r="BV113" i="1"/>
  <c r="DL113" i="1"/>
  <c r="DL116" i="1"/>
  <c r="CQ113" i="1"/>
  <c r="CQ116" i="1"/>
  <c r="BH116" i="1"/>
  <c r="BH113" i="1"/>
  <c r="EN116" i="1"/>
  <c r="EN113" i="1"/>
  <c r="BO113" i="1"/>
  <c r="BO116" i="1"/>
  <c r="DY116" i="1"/>
  <c r="DY113" i="1"/>
  <c r="I116" i="1"/>
  <c r="I113" i="1"/>
  <c r="BT116" i="1"/>
  <c r="BT113" i="1"/>
  <c r="CG116" i="1"/>
  <c r="CG113" i="1"/>
  <c r="AZ113" i="1"/>
  <c r="AZ116" i="1"/>
  <c r="Q113" i="1"/>
  <c r="Q116" i="1"/>
  <c r="FE113" i="1"/>
  <c r="FE116" i="1"/>
  <c r="DV116" i="1"/>
  <c r="DV113" i="1"/>
  <c r="CP113" i="1"/>
  <c r="CP116" i="1"/>
  <c r="FE202" i="1"/>
  <c r="FE204" i="1" s="1"/>
  <c r="FE213" i="1" s="1"/>
  <c r="FE168" i="1"/>
  <c r="BE202" i="1"/>
  <c r="BE204" i="1" s="1"/>
  <c r="BE213" i="1" s="1"/>
  <c r="BE168" i="1"/>
  <c r="BP194" i="1"/>
  <c r="BP177" i="1"/>
  <c r="BP110" i="1"/>
  <c r="BP107" i="1"/>
  <c r="BP99" i="1"/>
  <c r="BP147" i="1"/>
  <c r="BP104" i="1"/>
  <c r="BP106" i="1" s="1"/>
  <c r="AY141" i="1"/>
  <c r="AY143" i="1" s="1"/>
  <c r="CI139" i="1"/>
  <c r="Q178" i="1"/>
  <c r="Q137" i="1"/>
  <c r="Q139" i="1"/>
  <c r="ES178" i="1"/>
  <c r="ES137" i="1"/>
  <c r="ES141" i="1" s="1"/>
  <c r="ES143" i="1" s="1"/>
  <c r="ES139" i="1"/>
  <c r="CL178" i="1"/>
  <c r="CL137" i="1"/>
  <c r="CL141" i="1" s="1"/>
  <c r="CL143" i="1" s="1"/>
  <c r="CL139" i="1"/>
  <c r="AF141" i="1"/>
  <c r="AF143" i="1" s="1"/>
  <c r="AE141" i="1"/>
  <c r="AE143" i="1" s="1"/>
  <c r="BA133" i="1"/>
  <c r="FE194" i="1"/>
  <c r="FE177" i="1"/>
  <c r="FE147" i="1"/>
  <c r="FE110" i="1"/>
  <c r="FE104" i="1"/>
  <c r="FE106" i="1" s="1"/>
  <c r="FE108" i="1" s="1"/>
  <c r="FE118" i="1" s="1"/>
  <c r="FE107" i="1"/>
  <c r="FE99" i="1"/>
  <c r="BV202" i="1"/>
  <c r="BV204" i="1" s="1"/>
  <c r="BV213" i="1" s="1"/>
  <c r="BV168" i="1"/>
  <c r="FF194" i="1"/>
  <c r="FF177" i="1"/>
  <c r="FF147" i="1"/>
  <c r="FF110" i="1"/>
  <c r="FF107" i="1"/>
  <c r="FF99" i="1"/>
  <c r="FF104" i="1"/>
  <c r="FF106" i="1" s="1"/>
  <c r="FF108" i="1" s="1"/>
  <c r="FF118" i="1" s="1"/>
  <c r="CX194" i="1"/>
  <c r="CX147" i="1"/>
  <c r="CX177" i="1"/>
  <c r="CX110" i="1"/>
  <c r="CX145" i="1"/>
  <c r="CX149" i="1" s="1"/>
  <c r="CX107" i="1"/>
  <c r="CX99" i="1"/>
  <c r="CX104" i="1"/>
  <c r="CX106" i="1" s="1"/>
  <c r="CX108" i="1" s="1"/>
  <c r="CX118" i="1" s="1"/>
  <c r="R194" i="1"/>
  <c r="R177" i="1"/>
  <c r="R147" i="1"/>
  <c r="R149" i="1"/>
  <c r="R145" i="1"/>
  <c r="R110" i="1"/>
  <c r="R107" i="1"/>
  <c r="R99" i="1"/>
  <c r="R104" i="1"/>
  <c r="R106" i="1" s="1"/>
  <c r="R108" i="1" s="1"/>
  <c r="R118" i="1" s="1"/>
  <c r="FH202" i="1"/>
  <c r="FH204" i="1" s="1"/>
  <c r="FH213" i="1" s="1"/>
  <c r="FH168" i="1"/>
  <c r="DT201" i="1"/>
  <c r="DT204" i="1" s="1"/>
  <c r="DT213" i="1" s="1"/>
  <c r="DT122" i="1"/>
  <c r="DT98" i="1"/>
  <c r="DT137" i="1" s="1"/>
  <c r="DT141" i="1" s="1"/>
  <c r="DT143" i="1" s="1"/>
  <c r="CM202" i="1"/>
  <c r="CM204" i="1" s="1"/>
  <c r="CM213" i="1" s="1"/>
  <c r="CM168" i="1"/>
  <c r="CJ178" i="1"/>
  <c r="CJ137" i="1"/>
  <c r="CJ141" i="1" s="1"/>
  <c r="CJ143" i="1" s="1"/>
  <c r="CJ139" i="1"/>
  <c r="EG194" i="1"/>
  <c r="EG177" i="1"/>
  <c r="EG147" i="1"/>
  <c r="EG104" i="1"/>
  <c r="EG106" i="1" s="1"/>
  <c r="EG108" i="1" s="1"/>
  <c r="EG118" i="1" s="1"/>
  <c r="EG107" i="1"/>
  <c r="EG110" i="1"/>
  <c r="EG99" i="1"/>
  <c r="T178" i="1"/>
  <c r="T137" i="1"/>
  <c r="T141" i="1" s="1"/>
  <c r="T143" i="1" s="1"/>
  <c r="T139" i="1"/>
  <c r="BJ202" i="1"/>
  <c r="BJ204" i="1" s="1"/>
  <c r="BJ213" i="1" s="1"/>
  <c r="BJ168" i="1"/>
  <c r="AK202" i="1"/>
  <c r="AK204" i="1" s="1"/>
  <c r="AK213" i="1" s="1"/>
  <c r="AK168" i="1"/>
  <c r="FT202" i="1"/>
  <c r="FT204" i="1" s="1"/>
  <c r="FT213" i="1" s="1"/>
  <c r="FT168" i="1"/>
  <c r="BB202" i="1"/>
  <c r="BB204" i="1" s="1"/>
  <c r="BB213" i="1" s="1"/>
  <c r="BB168" i="1"/>
  <c r="U202" i="1"/>
  <c r="U204" i="1" s="1"/>
  <c r="U213" i="1" s="1"/>
  <c r="U168" i="1"/>
  <c r="FI202" i="1"/>
  <c r="FI204" i="1" s="1"/>
  <c r="FI213" i="1" s="1"/>
  <c r="FI168" i="1"/>
  <c r="DZ202" i="1"/>
  <c r="DZ204" i="1" s="1"/>
  <c r="DZ213" i="1" s="1"/>
  <c r="DZ168" i="1"/>
  <c r="CQ202" i="1"/>
  <c r="CQ204" i="1" s="1"/>
  <c r="CQ213" i="1" s="1"/>
  <c r="CQ168" i="1"/>
  <c r="BH202" i="1"/>
  <c r="BH204" i="1" s="1"/>
  <c r="BH213" i="1" s="1"/>
  <c r="BH168" i="1"/>
  <c r="AA202" i="1"/>
  <c r="AA204" i="1" s="1"/>
  <c r="AA213" i="1" s="1"/>
  <c r="AA168" i="1"/>
  <c r="FO202" i="1"/>
  <c r="FO168" i="1"/>
  <c r="AB169" i="1"/>
  <c r="AB174" i="1" s="1"/>
  <c r="AB211" i="1" s="1"/>
  <c r="EU202" i="1"/>
  <c r="EU204" i="1" s="1"/>
  <c r="EU213" i="1" s="1"/>
  <c r="EU168" i="1"/>
  <c r="DA141" i="1"/>
  <c r="DA143" i="1" s="1"/>
  <c r="BA202" i="1"/>
  <c r="BA204" i="1" s="1"/>
  <c r="BA213" i="1" s="1"/>
  <c r="BA168" i="1"/>
  <c r="FI194" i="1"/>
  <c r="FI147" i="1"/>
  <c r="FI149" i="1"/>
  <c r="FI177" i="1"/>
  <c r="FI110" i="1"/>
  <c r="FI145" i="1"/>
  <c r="FI99" i="1"/>
  <c r="FI104" i="1"/>
  <c r="FI106" i="1" s="1"/>
  <c r="FI108" i="1" s="1"/>
  <c r="FI118" i="1" s="1"/>
  <c r="FI107" i="1"/>
  <c r="DY141" i="1"/>
  <c r="DY143" i="1" s="1"/>
  <c r="CV153" i="1"/>
  <c r="P194" i="1"/>
  <c r="P177" i="1"/>
  <c r="P147" i="1"/>
  <c r="P104" i="1"/>
  <c r="P106" i="1" s="1"/>
  <c r="P108" i="1" s="1"/>
  <c r="P118" i="1" s="1"/>
  <c r="P107" i="1"/>
  <c r="P110" i="1"/>
  <c r="P99" i="1"/>
  <c r="AE194" i="1"/>
  <c r="AE177" i="1"/>
  <c r="AE107" i="1"/>
  <c r="AE147" i="1"/>
  <c r="AE110" i="1"/>
  <c r="AE99" i="1"/>
  <c r="AE104" i="1"/>
  <c r="AE106" i="1" s="1"/>
  <c r="DS194" i="1"/>
  <c r="DS177" i="1"/>
  <c r="DS145" i="1"/>
  <c r="DS110" i="1"/>
  <c r="DS99" i="1"/>
  <c r="DS104" i="1"/>
  <c r="DS106" i="1" s="1"/>
  <c r="DS147" i="1"/>
  <c r="DS107" i="1"/>
  <c r="DS139" i="1"/>
  <c r="DS141" i="1" s="1"/>
  <c r="DS143" i="1" s="1"/>
  <c r="AC185" i="1"/>
  <c r="AC187" i="1"/>
  <c r="AC179" i="1"/>
  <c r="AC181" i="1"/>
  <c r="AC188" i="1"/>
  <c r="AC214" i="1" s="1"/>
  <c r="AC183" i="1"/>
  <c r="DU185" i="1"/>
  <c r="DU187" i="1"/>
  <c r="DU179" i="1"/>
  <c r="DU181" i="1"/>
  <c r="DU183" i="1"/>
  <c r="DU188" i="1"/>
  <c r="DU214" i="1" s="1"/>
  <c r="EX177" i="1"/>
  <c r="EX194" i="1"/>
  <c r="EX149" i="1"/>
  <c r="EX151" i="1"/>
  <c r="EX153" i="1"/>
  <c r="EX155" i="1"/>
  <c r="EX147" i="1"/>
  <c r="EX110" i="1"/>
  <c r="EX99" i="1"/>
  <c r="EX104" i="1"/>
  <c r="EX106" i="1" s="1"/>
  <c r="EX108" i="1" s="1"/>
  <c r="EX118" i="1" s="1"/>
  <c r="EX107" i="1"/>
  <c r="EE116" i="1"/>
  <c r="EE113" i="1"/>
  <c r="FU116" i="1"/>
  <c r="FU113" i="1"/>
  <c r="EZ116" i="1"/>
  <c r="EZ113" i="1"/>
  <c r="CC116" i="1"/>
  <c r="CC113" i="1"/>
  <c r="FI116" i="1"/>
  <c r="FI113" i="1"/>
  <c r="CH116" i="1"/>
  <c r="CH113" i="1"/>
  <c r="EU113" i="1"/>
  <c r="EU116" i="1"/>
  <c r="AE113" i="1"/>
  <c r="AE116" i="1"/>
  <c r="CO116" i="1"/>
  <c r="CO113" i="1"/>
  <c r="CS116" i="1"/>
  <c r="CS113" i="1"/>
  <c r="BL113" i="1"/>
  <c r="BL116" i="1"/>
  <c r="AC113" i="1"/>
  <c r="AC119" i="1" s="1"/>
  <c r="AC123" i="1" s="1"/>
  <c r="AC207" i="1" s="1"/>
  <c r="AC116" i="1"/>
  <c r="FQ113" i="1"/>
  <c r="FQ119" i="1" s="1"/>
  <c r="FQ123" i="1" s="1"/>
  <c r="FQ207" i="1" s="1"/>
  <c r="FQ116" i="1"/>
  <c r="EH116" i="1"/>
  <c r="EH113" i="1"/>
  <c r="DB113" i="1"/>
  <c r="DB116" i="1"/>
  <c r="FW177" i="1"/>
  <c r="FW194" i="1"/>
  <c r="FW147" i="1"/>
  <c r="FW99" i="1"/>
  <c r="FW104" i="1"/>
  <c r="FW106" i="1" s="1"/>
  <c r="FW110" i="1"/>
  <c r="FW107" i="1"/>
  <c r="S194" i="1"/>
  <c r="S177" i="1"/>
  <c r="S145" i="1"/>
  <c r="S149" i="1"/>
  <c r="S147" i="1"/>
  <c r="S107" i="1"/>
  <c r="S99" i="1"/>
  <c r="S110" i="1"/>
  <c r="S104" i="1"/>
  <c r="S106" i="1" s="1"/>
  <c r="EQ194" i="1"/>
  <c r="EQ177" i="1"/>
  <c r="EQ145" i="1"/>
  <c r="EQ110" i="1"/>
  <c r="EQ99" i="1"/>
  <c r="EQ104" i="1"/>
  <c r="EQ106" i="1" s="1"/>
  <c r="EQ108" i="1" s="1"/>
  <c r="EQ118" i="1" s="1"/>
  <c r="EQ107" i="1"/>
  <c r="FH194" i="1"/>
  <c r="FH147" i="1"/>
  <c r="FH110" i="1"/>
  <c r="FH177" i="1"/>
  <c r="FH107" i="1"/>
  <c r="FH99" i="1"/>
  <c r="FH104" i="1"/>
  <c r="FH106" i="1" s="1"/>
  <c r="DL194" i="1"/>
  <c r="DL177" i="1"/>
  <c r="DL110" i="1"/>
  <c r="DL147" i="1"/>
  <c r="DL145" i="1"/>
  <c r="DL149" i="1" s="1"/>
  <c r="DL107" i="1"/>
  <c r="DL99" i="1"/>
  <c r="DL104" i="1"/>
  <c r="DL106" i="1" s="1"/>
  <c r="AR194" i="1"/>
  <c r="AR177" i="1"/>
  <c r="AR110" i="1"/>
  <c r="AR145" i="1"/>
  <c r="AR107" i="1"/>
  <c r="AR99" i="1"/>
  <c r="AR104" i="1"/>
  <c r="AR106" i="1" s="1"/>
  <c r="FS194" i="1"/>
  <c r="FS177" i="1"/>
  <c r="FS149" i="1"/>
  <c r="FS151" i="1"/>
  <c r="FS153" i="1"/>
  <c r="FS155" i="1"/>
  <c r="FS107" i="1"/>
  <c r="FS99" i="1"/>
  <c r="FS110" i="1"/>
  <c r="FS104" i="1"/>
  <c r="FS106" i="1" s="1"/>
  <c r="FS147" i="1"/>
  <c r="CS178" i="1"/>
  <c r="CS139" i="1"/>
  <c r="CS137" i="1"/>
  <c r="CS141" i="1" s="1"/>
  <c r="CS143" i="1" s="1"/>
  <c r="DC194" i="1"/>
  <c r="DC177" i="1"/>
  <c r="DC149" i="1"/>
  <c r="DC151" i="1"/>
  <c r="DC153" i="1"/>
  <c r="DC155" i="1"/>
  <c r="DC147" i="1"/>
  <c r="DC110" i="1"/>
  <c r="DC99" i="1"/>
  <c r="DC104" i="1"/>
  <c r="DC106" i="1" s="1"/>
  <c r="DC107" i="1"/>
  <c r="D168" i="2"/>
  <c r="E221" i="1"/>
  <c r="BY178" i="1"/>
  <c r="BY137" i="1"/>
  <c r="BY141" i="1" s="1"/>
  <c r="BY143" i="1" s="1"/>
  <c r="BY139" i="1"/>
  <c r="BZ178" i="1"/>
  <c r="BZ137" i="1"/>
  <c r="BZ141" i="1" s="1"/>
  <c r="BZ143" i="1" s="1"/>
  <c r="BZ139" i="1"/>
  <c r="Z141" i="1"/>
  <c r="Z143" i="1" s="1"/>
  <c r="FC141" i="1"/>
  <c r="FC143" i="1" s="1"/>
  <c r="DH178" i="1"/>
  <c r="DH137" i="1"/>
  <c r="DH141" i="1" s="1"/>
  <c r="DH143" i="1" s="1"/>
  <c r="DH139" i="1"/>
  <c r="CK194" i="1"/>
  <c r="CK177" i="1"/>
  <c r="CK145" i="1"/>
  <c r="CK104" i="1"/>
  <c r="CK106" i="1" s="1"/>
  <c r="CK108" i="1" s="1"/>
  <c r="CK118" i="1" s="1"/>
  <c r="CK107" i="1"/>
  <c r="CK99" i="1"/>
  <c r="CK110" i="1"/>
  <c r="AX202" i="1"/>
  <c r="AX204" i="1" s="1"/>
  <c r="AX213" i="1" s="1"/>
  <c r="AX168" i="1"/>
  <c r="DK178" i="1"/>
  <c r="DK137" i="1"/>
  <c r="DK141" i="1" s="1"/>
  <c r="DK143" i="1" s="1"/>
  <c r="DK139" i="1"/>
  <c r="FM202" i="1"/>
  <c r="FM204" i="1" s="1"/>
  <c r="FM213" i="1" s="1"/>
  <c r="FM168" i="1"/>
  <c r="DU123" i="1"/>
  <c r="DU207" i="1" s="1"/>
  <c r="EJ202" i="1"/>
  <c r="EJ204" i="1" s="1"/>
  <c r="EJ213" i="1" s="1"/>
  <c r="EJ168" i="1"/>
  <c r="CJ201" i="1"/>
  <c r="CJ204" i="1" s="1"/>
  <c r="CJ213" i="1" s="1"/>
  <c r="CJ122" i="1"/>
  <c r="CJ98" i="1"/>
  <c r="BO202" i="1"/>
  <c r="BO204" i="1" s="1"/>
  <c r="BO213" i="1" s="1"/>
  <c r="BO168" i="1"/>
  <c r="BM194" i="1"/>
  <c r="BM177" i="1"/>
  <c r="BM147" i="1"/>
  <c r="BM104" i="1"/>
  <c r="BM106" i="1" s="1"/>
  <c r="BM108" i="1" s="1"/>
  <c r="BM118" i="1" s="1"/>
  <c r="BM107" i="1"/>
  <c r="BM110" i="1"/>
  <c r="BM99" i="1"/>
  <c r="AL202" i="1"/>
  <c r="AL204" i="1" s="1"/>
  <c r="AL213" i="1" s="1"/>
  <c r="AL168" i="1"/>
  <c r="EC194" i="1"/>
  <c r="EC151" i="1"/>
  <c r="EC153" i="1"/>
  <c r="EC177" i="1"/>
  <c r="EC155" i="1"/>
  <c r="EC147" i="1"/>
  <c r="EC110" i="1"/>
  <c r="EC99" i="1"/>
  <c r="EC149" i="1"/>
  <c r="EC104" i="1"/>
  <c r="EC106" i="1" s="1"/>
  <c r="EC108" i="1" s="1"/>
  <c r="EC118" i="1" s="1"/>
  <c r="EC107" i="1"/>
  <c r="AK194" i="1"/>
  <c r="AK177" i="1"/>
  <c r="AK147" i="1"/>
  <c r="AK110" i="1"/>
  <c r="AK99" i="1"/>
  <c r="AK104" i="1"/>
  <c r="AK106" i="1" s="1"/>
  <c r="AK108" i="1" s="1"/>
  <c r="AK118" i="1" s="1"/>
  <c r="AK107" i="1"/>
  <c r="DE178" i="1"/>
  <c r="DE139" i="1"/>
  <c r="DE137" i="1"/>
  <c r="AK178" i="1"/>
  <c r="AK139" i="1"/>
  <c r="AK137" i="1"/>
  <c r="AK141" i="1" s="1"/>
  <c r="AK143" i="1" s="1"/>
  <c r="M202" i="1"/>
  <c r="M204" i="1" s="1"/>
  <c r="M213" i="1" s="1"/>
  <c r="M168" i="1"/>
  <c r="EZ137" i="1"/>
  <c r="EZ141" i="1" s="1"/>
  <c r="EZ143" i="1" s="1"/>
  <c r="DD137" i="1"/>
  <c r="L137" i="1"/>
  <c r="L141" i="1" s="1"/>
  <c r="L143" i="1" s="1"/>
  <c r="EV202" i="1"/>
  <c r="EV204" i="1" s="1"/>
  <c r="EV213" i="1" s="1"/>
  <c r="EV168" i="1"/>
  <c r="BN202" i="1"/>
  <c r="BN204" i="1" s="1"/>
  <c r="BN213" i="1" s="1"/>
  <c r="BN168" i="1"/>
  <c r="AG202" i="1"/>
  <c r="AG204" i="1" s="1"/>
  <c r="AG213" i="1" s="1"/>
  <c r="AG168" i="1"/>
  <c r="FU202" i="1"/>
  <c r="FU204" i="1" s="1"/>
  <c r="FU213" i="1" s="1"/>
  <c r="FU168" i="1"/>
  <c r="EL202" i="1"/>
  <c r="EL204" i="1" s="1"/>
  <c r="EL213" i="1" s="1"/>
  <c r="EL168" i="1"/>
  <c r="DC202" i="1"/>
  <c r="DC204" i="1" s="1"/>
  <c r="DC213" i="1" s="1"/>
  <c r="DC168" i="1"/>
  <c r="BT202" i="1"/>
  <c r="BT204" i="1" s="1"/>
  <c r="BT213" i="1" s="1"/>
  <c r="BT168" i="1"/>
  <c r="AM202" i="1"/>
  <c r="AM204" i="1" s="1"/>
  <c r="AM213" i="1" s="1"/>
  <c r="AM168" i="1"/>
  <c r="C169" i="1"/>
  <c r="DW202" i="1"/>
  <c r="DW204" i="1" s="1"/>
  <c r="DW213" i="1" s="1"/>
  <c r="DW168" i="1"/>
  <c r="AC202" i="1"/>
  <c r="AC204" i="1" s="1"/>
  <c r="AC213" i="1" s="1"/>
  <c r="AC168" i="1"/>
  <c r="BE194" i="1"/>
  <c r="BE177" i="1"/>
  <c r="BE110" i="1"/>
  <c r="BE145" i="1"/>
  <c r="BE99" i="1"/>
  <c r="BE104" i="1"/>
  <c r="BE106" i="1" s="1"/>
  <c r="BE108" i="1" s="1"/>
  <c r="BE118" i="1" s="1"/>
  <c r="BE107" i="1"/>
  <c r="FO194" i="1"/>
  <c r="FO177" i="1"/>
  <c r="FO145" i="1"/>
  <c r="FO110" i="1"/>
  <c r="FO99" i="1"/>
  <c r="FO104" i="1"/>
  <c r="FO106" i="1" s="1"/>
  <c r="FO108" i="1" s="1"/>
  <c r="FO118" i="1" s="1"/>
  <c r="FO107" i="1"/>
  <c r="BO194" i="1"/>
  <c r="BO177" i="1"/>
  <c r="BO145" i="1"/>
  <c r="BO149" i="1" s="1"/>
  <c r="BO107" i="1"/>
  <c r="BO99" i="1"/>
  <c r="BO110" i="1"/>
  <c r="BO147" i="1"/>
  <c r="BO104" i="1"/>
  <c r="BO106" i="1" s="1"/>
  <c r="CY177" i="1"/>
  <c r="CY194" i="1"/>
  <c r="CY107" i="1"/>
  <c r="CY110" i="1"/>
  <c r="CY147" i="1"/>
  <c r="CY99" i="1"/>
  <c r="CY104" i="1"/>
  <c r="CY106" i="1" s="1"/>
  <c r="D117" i="1"/>
  <c r="D114" i="1"/>
  <c r="DR194" i="1"/>
  <c r="DR177" i="1"/>
  <c r="DR145" i="1"/>
  <c r="DR110" i="1"/>
  <c r="DR99" i="1"/>
  <c r="DR104" i="1"/>
  <c r="DR106" i="1" s="1"/>
  <c r="DR147" i="1"/>
  <c r="DR107" i="1"/>
  <c r="N116" i="1"/>
  <c r="N113" i="1"/>
  <c r="O116" i="1"/>
  <c r="O113" i="1"/>
  <c r="S113" i="1"/>
  <c r="S116" i="1"/>
  <c r="CY113" i="1"/>
  <c r="CY116" i="1"/>
  <c r="W113" i="1"/>
  <c r="W116" i="1"/>
  <c r="DC113" i="1"/>
  <c r="DC116" i="1"/>
  <c r="FN116" i="1"/>
  <c r="FN113" i="1"/>
  <c r="AX116" i="1"/>
  <c r="AX113" i="1"/>
  <c r="DK113" i="1"/>
  <c r="DK116" i="1"/>
  <c r="DE116" i="1"/>
  <c r="DE113" i="1"/>
  <c r="BX113" i="1"/>
  <c r="BX116" i="1"/>
  <c r="AO113" i="1"/>
  <c r="AO116" i="1"/>
  <c r="F116" i="1"/>
  <c r="F113" i="1"/>
  <c r="ET116" i="1"/>
  <c r="ET113" i="1"/>
  <c r="DN113" i="1"/>
  <c r="DN116" i="1"/>
  <c r="FJ202" i="1"/>
  <c r="FJ204" i="1" s="1"/>
  <c r="FJ213" i="1" s="1"/>
  <c r="FJ168" i="1"/>
  <c r="EV194" i="1"/>
  <c r="EV177" i="1"/>
  <c r="EV147" i="1"/>
  <c r="EV110" i="1"/>
  <c r="EV107" i="1"/>
  <c r="EV99" i="1"/>
  <c r="EV104" i="1"/>
  <c r="EV106" i="1" s="1"/>
  <c r="C89" i="2"/>
  <c r="H13" i="2"/>
  <c r="C130" i="2"/>
  <c r="H27" i="2"/>
  <c r="FP221" i="1"/>
  <c r="AB221" i="1"/>
  <c r="C134" i="1"/>
  <c r="FZ132" i="1"/>
  <c r="EM141" i="1"/>
  <c r="EM143" i="1" s="1"/>
  <c r="CQ141" i="1"/>
  <c r="CQ143" i="1" s="1"/>
  <c r="AU141" i="1"/>
  <c r="AU143" i="1" s="1"/>
  <c r="E178" i="1"/>
  <c r="E137" i="1"/>
  <c r="E139" i="1"/>
  <c r="CH141" i="1"/>
  <c r="CH143" i="1" s="1"/>
  <c r="BN178" i="1"/>
  <c r="BN137" i="1"/>
  <c r="BN141" i="1" s="1"/>
  <c r="BN143" i="1" s="1"/>
  <c r="BN139" i="1"/>
  <c r="FR133" i="1"/>
  <c r="AD133" i="1"/>
  <c r="Z202" i="1"/>
  <c r="Z204" i="1" s="1"/>
  <c r="Z213" i="1" s="1"/>
  <c r="Z168" i="1"/>
  <c r="AP194" i="1"/>
  <c r="AP147" i="1"/>
  <c r="AP149" i="1" s="1"/>
  <c r="AP110" i="1"/>
  <c r="AP145" i="1"/>
  <c r="AP107" i="1"/>
  <c r="AP177" i="1"/>
  <c r="AP99" i="1"/>
  <c r="AP104" i="1"/>
  <c r="AP106" i="1" s="1"/>
  <c r="EO202" i="1"/>
  <c r="EO204" i="1" s="1"/>
  <c r="EO213" i="1" s="1"/>
  <c r="EO168" i="1"/>
  <c r="DL202" i="1"/>
  <c r="DL204" i="1" s="1"/>
  <c r="DL213" i="1" s="1"/>
  <c r="DL168" i="1"/>
  <c r="AZ201" i="1"/>
  <c r="AZ204" i="1" s="1"/>
  <c r="AZ213" i="1" s="1"/>
  <c r="AZ122" i="1"/>
  <c r="AZ98" i="1"/>
  <c r="AZ137" i="1" s="1"/>
  <c r="BM137" i="1"/>
  <c r="BM141" i="1" s="1"/>
  <c r="BM143" i="1" s="1"/>
  <c r="AQ202" i="1"/>
  <c r="AQ204" i="1" s="1"/>
  <c r="AQ213" i="1" s="1"/>
  <c r="AQ168" i="1"/>
  <c r="FP178" i="1"/>
  <c r="FP137" i="1"/>
  <c r="FP141" i="1" s="1"/>
  <c r="FP143" i="1" s="1"/>
  <c r="FP139" i="1"/>
  <c r="BX178" i="1"/>
  <c r="BX137" i="1"/>
  <c r="BX139" i="1"/>
  <c r="CW141" i="1"/>
  <c r="CW143" i="1" s="1"/>
  <c r="N202" i="1"/>
  <c r="N204" i="1" s="1"/>
  <c r="N213" i="1" s="1"/>
  <c r="N168" i="1"/>
  <c r="EN194" i="1"/>
  <c r="EN177" i="1"/>
  <c r="EN147" i="1"/>
  <c r="EN149" i="1" s="1"/>
  <c r="EN145" i="1"/>
  <c r="EN110" i="1"/>
  <c r="EN99" i="1"/>
  <c r="EN104" i="1"/>
  <c r="EN106" i="1" s="1"/>
  <c r="EN108" i="1" s="1"/>
  <c r="EN118" i="1" s="1"/>
  <c r="EN107" i="1"/>
  <c r="CR194" i="1"/>
  <c r="CR177" i="1"/>
  <c r="CR147" i="1"/>
  <c r="CR110" i="1"/>
  <c r="CR99" i="1"/>
  <c r="CR104" i="1"/>
  <c r="CR106" i="1" s="1"/>
  <c r="CR108" i="1" s="1"/>
  <c r="CR118" i="1" s="1"/>
  <c r="CR107" i="1"/>
  <c r="AV194" i="1"/>
  <c r="AV177" i="1"/>
  <c r="AV147" i="1"/>
  <c r="AV110" i="1"/>
  <c r="AV99" i="1"/>
  <c r="AV104" i="1"/>
  <c r="AV106" i="1" s="1"/>
  <c r="AV108" i="1" s="1"/>
  <c r="AV118" i="1" s="1"/>
  <c r="AV107" i="1"/>
  <c r="EZ139" i="1"/>
  <c r="DD139" i="1"/>
  <c r="L139" i="1"/>
  <c r="DX202" i="1"/>
  <c r="DX204" i="1" s="1"/>
  <c r="DX213" i="1" s="1"/>
  <c r="DX168" i="1"/>
  <c r="BZ202" i="1"/>
  <c r="BZ168" i="1"/>
  <c r="AS202" i="1"/>
  <c r="AS204" i="1" s="1"/>
  <c r="AS213" i="1" s="1"/>
  <c r="AS168" i="1"/>
  <c r="J202" i="1"/>
  <c r="J204" i="1" s="1"/>
  <c r="J213" i="1" s="1"/>
  <c r="J168" i="1"/>
  <c r="EX202" i="1"/>
  <c r="EX204" i="1" s="1"/>
  <c r="EX213" i="1" s="1"/>
  <c r="EX168" i="1"/>
  <c r="DO202" i="1"/>
  <c r="DO204" i="1" s="1"/>
  <c r="DO213" i="1" s="1"/>
  <c r="DO168" i="1"/>
  <c r="CF202" i="1"/>
  <c r="CF204" i="1" s="1"/>
  <c r="CF213" i="1" s="1"/>
  <c r="CF168" i="1"/>
  <c r="AY202" i="1"/>
  <c r="AY204" i="1" s="1"/>
  <c r="AY213" i="1" s="1"/>
  <c r="AY168" i="1"/>
  <c r="F194" i="1"/>
  <c r="F177" i="1"/>
  <c r="F145" i="1"/>
  <c r="F107" i="1"/>
  <c r="F110" i="1"/>
  <c r="F99" i="1"/>
  <c r="F104" i="1"/>
  <c r="F106" i="1" s="1"/>
  <c r="F108" i="1" s="1"/>
  <c r="F118" i="1" s="1"/>
  <c r="CY202" i="1"/>
  <c r="CY204" i="1" s="1"/>
  <c r="CY213" i="1" s="1"/>
  <c r="CY168" i="1"/>
  <c r="E202" i="1"/>
  <c r="E204" i="1" s="1"/>
  <c r="E213" i="1" s="1"/>
  <c r="E168" i="1"/>
  <c r="DA194" i="1"/>
  <c r="DA177" i="1"/>
  <c r="DA147" i="1"/>
  <c r="DA149" i="1"/>
  <c r="DA151" i="1"/>
  <c r="DA153" i="1"/>
  <c r="DA155" i="1"/>
  <c r="DA110" i="1"/>
  <c r="DA99" i="1"/>
  <c r="DA104" i="1"/>
  <c r="DA106" i="1" s="1"/>
  <c r="DA108" i="1" s="1"/>
  <c r="DA118" i="1" s="1"/>
  <c r="DA107" i="1"/>
  <c r="I177" i="1"/>
  <c r="I194" i="1"/>
  <c r="I147" i="1"/>
  <c r="I110" i="1"/>
  <c r="I145" i="1"/>
  <c r="I149" i="1" s="1"/>
  <c r="I99" i="1"/>
  <c r="I104" i="1"/>
  <c r="I106" i="1" s="1"/>
  <c r="I107" i="1"/>
  <c r="CV151" i="1"/>
  <c r="E147" i="1"/>
  <c r="E149" i="1" s="1"/>
  <c r="G177" i="1"/>
  <c r="G194" i="1"/>
  <c r="G145" i="1"/>
  <c r="G107" i="1"/>
  <c r="G110" i="1"/>
  <c r="G99" i="1"/>
  <c r="G104" i="1"/>
  <c r="G106" i="1" s="1"/>
  <c r="BJ194" i="1"/>
  <c r="BJ177" i="1"/>
  <c r="BJ145" i="1"/>
  <c r="BJ110" i="1"/>
  <c r="BJ99" i="1"/>
  <c r="BJ104" i="1"/>
  <c r="BJ106" i="1" s="1"/>
  <c r="BJ108" i="1" s="1"/>
  <c r="BJ118" i="1" s="1"/>
  <c r="BJ107" i="1"/>
  <c r="N194" i="1"/>
  <c r="N177" i="1"/>
  <c r="N145" i="1"/>
  <c r="N110" i="1"/>
  <c r="N99" i="1"/>
  <c r="N104" i="1"/>
  <c r="N106" i="1" s="1"/>
  <c r="N108" i="1" s="1"/>
  <c r="N118" i="1" s="1"/>
  <c r="N107" i="1"/>
  <c r="Y194" i="1"/>
  <c r="Y177" i="1"/>
  <c r="Y147" i="1"/>
  <c r="Y145" i="1"/>
  <c r="Y149" i="1" s="1"/>
  <c r="Y99" i="1"/>
  <c r="Y104" i="1"/>
  <c r="Y106" i="1" s="1"/>
  <c r="Y110" i="1"/>
  <c r="Y107" i="1"/>
  <c r="CU194" i="1"/>
  <c r="CU153" i="1"/>
  <c r="CU155" i="1"/>
  <c r="CU147" i="1"/>
  <c r="CU151" i="1"/>
  <c r="CU110" i="1"/>
  <c r="CU177" i="1"/>
  <c r="CU99" i="1"/>
  <c r="CU104" i="1"/>
  <c r="CU106" i="1" s="1"/>
  <c r="CU149" i="1"/>
  <c r="CU107" i="1"/>
  <c r="CT194" i="1"/>
  <c r="CT177" i="1"/>
  <c r="CT147" i="1"/>
  <c r="CT110" i="1"/>
  <c r="CT99" i="1"/>
  <c r="CT104" i="1"/>
  <c r="CT106" i="1" s="1"/>
  <c r="CT108" i="1" s="1"/>
  <c r="CT118" i="1" s="1"/>
  <c r="CT107" i="1"/>
  <c r="W194" i="1"/>
  <c r="W177" i="1"/>
  <c r="W149" i="1"/>
  <c r="W151" i="1"/>
  <c r="W153" i="1"/>
  <c r="W155" i="1"/>
  <c r="W147" i="1"/>
  <c r="W99" i="1"/>
  <c r="W104" i="1"/>
  <c r="W106" i="1" s="1"/>
  <c r="W110" i="1"/>
  <c r="W107" i="1"/>
  <c r="EL177" i="1"/>
  <c r="EL194" i="1"/>
  <c r="EL145" i="1"/>
  <c r="EL99" i="1"/>
  <c r="EL104" i="1"/>
  <c r="EL106" i="1" s="1"/>
  <c r="EL108" i="1" s="1"/>
  <c r="EL118" i="1" s="1"/>
  <c r="EL110" i="1"/>
  <c r="EL107" i="1"/>
  <c r="BR177" i="1"/>
  <c r="BR194" i="1"/>
  <c r="BR145" i="1"/>
  <c r="BR99" i="1"/>
  <c r="BR104" i="1"/>
  <c r="BR106" i="1" s="1"/>
  <c r="BR108" i="1" s="1"/>
  <c r="BR118" i="1" s="1"/>
  <c r="BR110" i="1"/>
  <c r="BR107" i="1"/>
  <c r="AI113" i="1"/>
  <c r="AI116" i="1"/>
  <c r="AJ116" i="1"/>
  <c r="AJ113" i="1"/>
  <c r="AL116" i="1"/>
  <c r="AL113" i="1"/>
  <c r="DR116" i="1"/>
  <c r="DR113" i="1"/>
  <c r="AR113" i="1"/>
  <c r="AR116" i="1"/>
  <c r="DX113" i="1"/>
  <c r="DX116" i="1"/>
  <c r="H113" i="1"/>
  <c r="H116" i="1"/>
  <c r="BS113" i="1"/>
  <c r="BS116" i="1"/>
  <c r="ED116" i="1"/>
  <c r="ED113" i="1"/>
  <c r="DQ116" i="1"/>
  <c r="DQ113" i="1"/>
  <c r="CJ113" i="1"/>
  <c r="CJ116" i="1"/>
  <c r="BA113" i="1"/>
  <c r="BA116" i="1"/>
  <c r="R116" i="1"/>
  <c r="R113" i="1"/>
  <c r="FF116" i="1"/>
  <c r="FF113" i="1"/>
  <c r="DZ113" i="1"/>
  <c r="DZ116" i="1"/>
  <c r="J169" i="1" l="1"/>
  <c r="J174" i="1" s="1"/>
  <c r="J211" i="1" s="1"/>
  <c r="J172" i="1"/>
  <c r="CA169" i="1"/>
  <c r="CA172" i="1"/>
  <c r="BG117" i="1"/>
  <c r="BG114" i="1"/>
  <c r="AN194" i="1"/>
  <c r="AN177" i="1"/>
  <c r="AN155" i="1"/>
  <c r="AN147" i="1"/>
  <c r="AN151" i="1"/>
  <c r="AN149" i="1"/>
  <c r="AN153" i="1"/>
  <c r="AN104" i="1"/>
  <c r="AN106" i="1" s="1"/>
  <c r="AN107" i="1"/>
  <c r="AN110" i="1"/>
  <c r="AN99" i="1"/>
  <c r="L169" i="1"/>
  <c r="L172" i="1"/>
  <c r="BL169" i="1"/>
  <c r="BL174" i="1" s="1"/>
  <c r="BL211" i="1" s="1"/>
  <c r="BL172" i="1"/>
  <c r="FQ169" i="1"/>
  <c r="FQ174" i="1" s="1"/>
  <c r="FQ211" i="1" s="1"/>
  <c r="FQ172" i="1"/>
  <c r="AY117" i="1"/>
  <c r="AY114" i="1"/>
  <c r="FK252" i="1"/>
  <c r="FK196" i="1"/>
  <c r="AA183" i="1"/>
  <c r="AA187" i="1"/>
  <c r="AA179" i="1"/>
  <c r="AA181" i="1"/>
  <c r="AA185" i="1"/>
  <c r="AA188" i="1"/>
  <c r="AA214" i="1" s="1"/>
  <c r="ED179" i="1"/>
  <c r="ED181" i="1"/>
  <c r="ED185" i="1"/>
  <c r="ED188" i="1"/>
  <c r="ED214" i="1" s="1"/>
  <c r="ED187" i="1"/>
  <c r="ED183" i="1"/>
  <c r="CV185" i="1"/>
  <c r="CO114" i="1"/>
  <c r="CO117" i="1"/>
  <c r="AE169" i="1"/>
  <c r="AE174" i="1" s="1"/>
  <c r="AE211" i="1" s="1"/>
  <c r="AE172" i="1"/>
  <c r="CQ187" i="1"/>
  <c r="CQ181" i="1"/>
  <c r="CC169" i="1"/>
  <c r="CC172" i="1"/>
  <c r="BL117" i="1"/>
  <c r="BL119" i="1" s="1"/>
  <c r="BL114" i="1"/>
  <c r="AD196" i="1"/>
  <c r="AD252" i="1"/>
  <c r="EP196" i="1"/>
  <c r="EP252" i="1"/>
  <c r="EM117" i="1"/>
  <c r="EM114" i="1"/>
  <c r="DD169" i="1"/>
  <c r="DD174" i="1" s="1"/>
  <c r="DD211" i="1" s="1"/>
  <c r="DD172" i="1"/>
  <c r="DI252" i="1"/>
  <c r="DI196" i="1"/>
  <c r="FD141" i="1"/>
  <c r="FD143" i="1" s="1"/>
  <c r="AF185" i="1"/>
  <c r="AF187" i="1"/>
  <c r="AF179" i="1"/>
  <c r="AF181" i="1"/>
  <c r="AF188" i="1"/>
  <c r="AF214" i="1" s="1"/>
  <c r="AF183" i="1"/>
  <c r="EL252" i="1"/>
  <c r="EL196" i="1"/>
  <c r="N179" i="1"/>
  <c r="N181" i="1"/>
  <c r="N185" i="1"/>
  <c r="N188" i="1"/>
  <c r="N214" i="1" s="1"/>
  <c r="N183" i="1"/>
  <c r="N187" i="1"/>
  <c r="CY169" i="1"/>
  <c r="CY174" i="1" s="1"/>
  <c r="CY211" i="1" s="1"/>
  <c r="CY172" i="1"/>
  <c r="F183" i="1"/>
  <c r="F185" i="1"/>
  <c r="F188" i="1"/>
  <c r="F214" i="1" s="1"/>
  <c r="F187" i="1"/>
  <c r="F179" i="1"/>
  <c r="F181" i="1"/>
  <c r="AB123" i="1"/>
  <c r="AB207" i="1" s="1"/>
  <c r="EV108" i="1"/>
  <c r="EV118" i="1" s="1"/>
  <c r="CY114" i="1"/>
  <c r="CY117" i="1"/>
  <c r="FO117" i="1"/>
  <c r="FO114" i="1"/>
  <c r="FO119" i="1" s="1"/>
  <c r="DD141" i="1"/>
  <c r="DD143" i="1" s="1"/>
  <c r="BM252" i="1"/>
  <c r="BM196" i="1"/>
  <c r="FM169" i="1"/>
  <c r="FM172" i="1"/>
  <c r="DC108" i="1"/>
  <c r="DC118" i="1" s="1"/>
  <c r="FS187" i="1"/>
  <c r="FS179" i="1"/>
  <c r="FS181" i="1"/>
  <c r="FS188" i="1"/>
  <c r="FS214" i="1" s="1"/>
  <c r="FS183" i="1"/>
  <c r="FS185" i="1"/>
  <c r="EQ183" i="1"/>
  <c r="EQ185" i="1"/>
  <c r="EQ181" i="1"/>
  <c r="EQ187" i="1"/>
  <c r="EQ179" i="1"/>
  <c r="EQ188" i="1"/>
  <c r="EQ214" i="1" s="1"/>
  <c r="FI187" i="1"/>
  <c r="FI181" i="1"/>
  <c r="DZ169" i="1"/>
  <c r="DZ174" i="1" s="1"/>
  <c r="DZ211" i="1" s="1"/>
  <c r="DZ172" i="1"/>
  <c r="CX114" i="1"/>
  <c r="CX117" i="1"/>
  <c r="BP185" i="1"/>
  <c r="BP187" i="1"/>
  <c r="BP179" i="1"/>
  <c r="BP188" i="1"/>
  <c r="BP214" i="1" s="1"/>
  <c r="BP181" i="1"/>
  <c r="BP183" i="1"/>
  <c r="EY117" i="1"/>
  <c r="EY114" i="1"/>
  <c r="BW117" i="1"/>
  <c r="BW114" i="1"/>
  <c r="BW119" i="1" s="1"/>
  <c r="Z117" i="1"/>
  <c r="Z114" i="1"/>
  <c r="Z119" i="1" s="1"/>
  <c r="BV117" i="1"/>
  <c r="BV114" i="1"/>
  <c r="BV119" i="1" s="1"/>
  <c r="DM185" i="1"/>
  <c r="DM187" i="1"/>
  <c r="DM188" i="1"/>
  <c r="DM214" i="1" s="1"/>
  <c r="DM179" i="1"/>
  <c r="DM181" i="1"/>
  <c r="DM183" i="1"/>
  <c r="FC169" i="1"/>
  <c r="FC174" i="1" s="1"/>
  <c r="FC211" i="1" s="1"/>
  <c r="FC172" i="1"/>
  <c r="I169" i="1"/>
  <c r="I172" i="1"/>
  <c r="BY117" i="1"/>
  <c r="BY114" i="1"/>
  <c r="DN108" i="1"/>
  <c r="DN118" i="1" s="1"/>
  <c r="CD196" i="1"/>
  <c r="CD252" i="1"/>
  <c r="Q181" i="1"/>
  <c r="Q187" i="1"/>
  <c r="AT196" i="1"/>
  <c r="AT252" i="1"/>
  <c r="FX169" i="1"/>
  <c r="FX174" i="1" s="1"/>
  <c r="FX211" i="1" s="1"/>
  <c r="FX172" i="1"/>
  <c r="AD169" i="1"/>
  <c r="AD174" i="1" s="1"/>
  <c r="AD211" i="1" s="1"/>
  <c r="AD172" i="1"/>
  <c r="EI169" i="1"/>
  <c r="EI172" i="1"/>
  <c r="ES185" i="1"/>
  <c r="ES183" i="1"/>
  <c r="ES187" i="1"/>
  <c r="ES188" i="1"/>
  <c r="ES214" i="1" s="1"/>
  <c r="ES179" i="1"/>
  <c r="ES181" i="1"/>
  <c r="EA169" i="1"/>
  <c r="EA174" i="1" s="1"/>
  <c r="EA211" i="1" s="1"/>
  <c r="EA172" i="1"/>
  <c r="H252" i="1"/>
  <c r="H196" i="1"/>
  <c r="DX185" i="1"/>
  <c r="DX187" i="1"/>
  <c r="DX179" i="1"/>
  <c r="DX181" i="1"/>
  <c r="DX183" i="1"/>
  <c r="DX188" i="1"/>
  <c r="DX214" i="1" s="1"/>
  <c r="FT185" i="1"/>
  <c r="FT187" i="1"/>
  <c r="FT179" i="1"/>
  <c r="FT181" i="1"/>
  <c r="FT188" i="1"/>
  <c r="FT214" i="1" s="1"/>
  <c r="FT183" i="1"/>
  <c r="BK183" i="1"/>
  <c r="BK185" i="1"/>
  <c r="BK188" i="1"/>
  <c r="BK214" i="1" s="1"/>
  <c r="BK179" i="1"/>
  <c r="BK187" i="1"/>
  <c r="BK181" i="1"/>
  <c r="DK252" i="1"/>
  <c r="DK196" i="1"/>
  <c r="CC114" i="1"/>
  <c r="CC117" i="1"/>
  <c r="BG169" i="1"/>
  <c r="BG174" i="1" s="1"/>
  <c r="BG211" i="1" s="1"/>
  <c r="BG172" i="1"/>
  <c r="AN169" i="1"/>
  <c r="AN172" i="1"/>
  <c r="BB114" i="1"/>
  <c r="BB117" i="1"/>
  <c r="J114" i="1"/>
  <c r="J117" i="1"/>
  <c r="EA117" i="1"/>
  <c r="EA119" i="1" s="1"/>
  <c r="EA114" i="1"/>
  <c r="DY108" i="1"/>
  <c r="DY118" i="1" s="1"/>
  <c r="FL196" i="1"/>
  <c r="FL252" i="1"/>
  <c r="D151" i="1"/>
  <c r="CE187" i="1"/>
  <c r="CE188" i="1"/>
  <c r="CE214" i="1" s="1"/>
  <c r="CE179" i="1"/>
  <c r="CE185" i="1"/>
  <c r="CE181" i="1"/>
  <c r="CE183" i="1"/>
  <c r="AG114" i="1"/>
  <c r="AG117" i="1"/>
  <c r="FA114" i="1"/>
  <c r="FA117" i="1"/>
  <c r="BM169" i="1"/>
  <c r="BM172" i="1"/>
  <c r="F141" i="1"/>
  <c r="F143" i="1" s="1"/>
  <c r="CW119" i="1"/>
  <c r="FK114" i="1"/>
  <c r="FK117" i="1"/>
  <c r="G169" i="1"/>
  <c r="G172" i="1"/>
  <c r="W169" i="1"/>
  <c r="W174" i="1" s="1"/>
  <c r="W211" i="1" s="1"/>
  <c r="W172" i="1"/>
  <c r="FS174" i="1"/>
  <c r="FS211" i="1" s="1"/>
  <c r="AX179" i="1"/>
  <c r="AX181" i="1"/>
  <c r="AX185" i="1"/>
  <c r="AX187" i="1"/>
  <c r="AX183" i="1"/>
  <c r="AX188" i="1"/>
  <c r="AX214" i="1" s="1"/>
  <c r="CV187" i="1"/>
  <c r="CQ252" i="1"/>
  <c r="CQ196" i="1"/>
  <c r="FX188" i="1"/>
  <c r="FX214" i="1" s="1"/>
  <c r="FX179" i="1"/>
  <c r="FX183" i="1"/>
  <c r="FX181" i="1"/>
  <c r="FX185" i="1"/>
  <c r="FX187" i="1"/>
  <c r="BA181" i="1"/>
  <c r="EM108" i="1"/>
  <c r="EM118" i="1" s="1"/>
  <c r="EM169" i="1"/>
  <c r="EM174" i="1" s="1"/>
  <c r="EM211" i="1" s="1"/>
  <c r="EM172" i="1"/>
  <c r="DI117" i="1"/>
  <c r="DI114" i="1"/>
  <c r="BU196" i="1"/>
  <c r="BU252" i="1"/>
  <c r="AF108" i="1"/>
  <c r="AF118" i="1" s="1"/>
  <c r="CI196" i="1"/>
  <c r="CI252" i="1"/>
  <c r="CG108" i="1"/>
  <c r="CG118" i="1" s="1"/>
  <c r="EU169" i="1"/>
  <c r="EU174" i="1" s="1"/>
  <c r="EU211" i="1" s="1"/>
  <c r="EU172" i="1"/>
  <c r="W187" i="1"/>
  <c r="W188" i="1"/>
  <c r="W214" i="1" s="1"/>
  <c r="W179" i="1"/>
  <c r="W185" i="1"/>
  <c r="W183" i="1"/>
  <c r="W181" i="1"/>
  <c r="G196" i="1"/>
  <c r="G252" i="1"/>
  <c r="AS169" i="1"/>
  <c r="AS174" i="1" s="1"/>
  <c r="AS211" i="1" s="1"/>
  <c r="AS172" i="1"/>
  <c r="N169" i="1"/>
  <c r="N172" i="1"/>
  <c r="EL169" i="1"/>
  <c r="EL174" i="1" s="1"/>
  <c r="EL211" i="1" s="1"/>
  <c r="EL172" i="1"/>
  <c r="FS252" i="1"/>
  <c r="FS196" i="1"/>
  <c r="DW252" i="1"/>
  <c r="DW196" i="1"/>
  <c r="AT187" i="1"/>
  <c r="AT188" i="1"/>
  <c r="AT214" i="1" s="1"/>
  <c r="AT181" i="1"/>
  <c r="AT185" i="1"/>
  <c r="AT179" i="1"/>
  <c r="AT183" i="1"/>
  <c r="DK187" i="1"/>
  <c r="DK181" i="1"/>
  <c r="EK114" i="1"/>
  <c r="EK119" i="1" s="1"/>
  <c r="EK117" i="1"/>
  <c r="BF169" i="1"/>
  <c r="BF174" i="1" s="1"/>
  <c r="BF211" i="1" s="1"/>
  <c r="BF172" i="1"/>
  <c r="BF114" i="1"/>
  <c r="BF117" i="1"/>
  <c r="AA196" i="1"/>
  <c r="AA252" i="1"/>
  <c r="CA187" i="1"/>
  <c r="CA185" i="1"/>
  <c r="CA188" i="1"/>
  <c r="CA214" i="1" s="1"/>
  <c r="CA179" i="1"/>
  <c r="CA181" i="1"/>
  <c r="CA183" i="1"/>
  <c r="DI169" i="1"/>
  <c r="DI174" i="1" s="1"/>
  <c r="DI211" i="1" s="1"/>
  <c r="DI172" i="1"/>
  <c r="DQ188" i="1"/>
  <c r="DQ214" i="1" s="1"/>
  <c r="DQ181" i="1"/>
  <c r="DQ185" i="1"/>
  <c r="DQ187" i="1"/>
  <c r="DQ179" i="1"/>
  <c r="DQ183" i="1"/>
  <c r="FM188" i="1"/>
  <c r="FM214" i="1" s="1"/>
  <c r="FM181" i="1"/>
  <c r="FM187" i="1"/>
  <c r="FM179" i="1"/>
  <c r="FM185" i="1"/>
  <c r="FM183" i="1"/>
  <c r="W252" i="1"/>
  <c r="W196" i="1"/>
  <c r="CT252" i="1"/>
  <c r="CT196" i="1"/>
  <c r="CU252" i="1"/>
  <c r="CU196" i="1"/>
  <c r="Y196" i="1"/>
  <c r="Y252" i="1"/>
  <c r="N196" i="1"/>
  <c r="N252" i="1"/>
  <c r="BJ252" i="1"/>
  <c r="BJ196" i="1"/>
  <c r="G187" i="1"/>
  <c r="G185" i="1"/>
  <c r="G188" i="1"/>
  <c r="G214" i="1" s="1"/>
  <c r="G179" i="1"/>
  <c r="G181" i="1"/>
  <c r="G183" i="1"/>
  <c r="CR114" i="1"/>
  <c r="CR117" i="1"/>
  <c r="AB185" i="1"/>
  <c r="DR181" i="1"/>
  <c r="DR187" i="1"/>
  <c r="BE114" i="1"/>
  <c r="BE117" i="1"/>
  <c r="DW169" i="1"/>
  <c r="DW172" i="1"/>
  <c r="M169" i="1"/>
  <c r="M174" i="1" s="1"/>
  <c r="M211" i="1" s="1"/>
  <c r="M172" i="1"/>
  <c r="EC114" i="1"/>
  <c r="EC117" i="1"/>
  <c r="BM117" i="1"/>
  <c r="BM114" i="1"/>
  <c r="BM119" i="1" s="1"/>
  <c r="DC117" i="1"/>
  <c r="DC114" i="1"/>
  <c r="AR108" i="1"/>
  <c r="AR118" i="1" s="1"/>
  <c r="DL108" i="1"/>
  <c r="DL118" i="1" s="1"/>
  <c r="FH108" i="1"/>
  <c r="FH118" i="1" s="1"/>
  <c r="EQ252" i="1"/>
  <c r="EQ266" i="1" s="1"/>
  <c r="EQ270" i="1" s="1"/>
  <c r="EQ196" i="1"/>
  <c r="S252" i="1"/>
  <c r="S196" i="1"/>
  <c r="FW187" i="1"/>
  <c r="FW188" i="1"/>
  <c r="FW214" i="1" s="1"/>
  <c r="FW179" i="1"/>
  <c r="FW181" i="1"/>
  <c r="FW183" i="1"/>
  <c r="FW185" i="1"/>
  <c r="DS187" i="1"/>
  <c r="DS181" i="1"/>
  <c r="AE187" i="1"/>
  <c r="AE179" i="1"/>
  <c r="AE181" i="1"/>
  <c r="AE188" i="1"/>
  <c r="AE214" i="1" s="1"/>
  <c r="AE183" i="1"/>
  <c r="AE185" i="1"/>
  <c r="P181" i="1"/>
  <c r="P183" i="1"/>
  <c r="P187" i="1"/>
  <c r="P179" i="1"/>
  <c r="P188" i="1"/>
  <c r="P214" i="1" s="1"/>
  <c r="P185" i="1"/>
  <c r="FI169" i="1"/>
  <c r="FI172" i="1"/>
  <c r="AK169" i="1"/>
  <c r="AK174" i="1" s="1"/>
  <c r="AK211" i="1" s="1"/>
  <c r="AK172" i="1"/>
  <c r="BP108" i="1"/>
  <c r="BP118" i="1" s="1"/>
  <c r="O169" i="1"/>
  <c r="O172" i="1"/>
  <c r="AP169" i="1"/>
  <c r="AP174" i="1" s="1"/>
  <c r="AP211" i="1" s="1"/>
  <c r="AP172" i="1"/>
  <c r="L187" i="1"/>
  <c r="L181" i="1"/>
  <c r="BH188" i="1"/>
  <c r="BH214" i="1" s="1"/>
  <c r="BH179" i="1"/>
  <c r="BH183" i="1"/>
  <c r="BH185" i="1"/>
  <c r="BH181" i="1"/>
  <c r="BH187" i="1"/>
  <c r="DD188" i="1"/>
  <c r="DD214" i="1" s="1"/>
  <c r="DD179" i="1"/>
  <c r="DD183" i="1"/>
  <c r="DD181" i="1"/>
  <c r="DD187" i="1"/>
  <c r="DD185" i="1"/>
  <c r="EZ188" i="1"/>
  <c r="EZ214" i="1" s="1"/>
  <c r="EZ179" i="1"/>
  <c r="EZ183" i="1"/>
  <c r="EZ181" i="1"/>
  <c r="EZ185" i="1"/>
  <c r="EZ187" i="1"/>
  <c r="CH169" i="1"/>
  <c r="CH172" i="1"/>
  <c r="BY108" i="1"/>
  <c r="BY118" i="1" s="1"/>
  <c r="BY119" i="1" s="1"/>
  <c r="BZ252" i="1"/>
  <c r="BZ196" i="1"/>
  <c r="CK141" i="1"/>
  <c r="CK143" i="1" s="1"/>
  <c r="U196" i="1"/>
  <c r="U252" i="1"/>
  <c r="AJ169" i="1"/>
  <c r="AJ174" i="1" s="1"/>
  <c r="AJ211" i="1" s="1"/>
  <c r="AJ172" i="1"/>
  <c r="H108" i="1"/>
  <c r="H118" i="1" s="1"/>
  <c r="BD108" i="1"/>
  <c r="BD118" i="1" s="1"/>
  <c r="DX108" i="1"/>
  <c r="DX118" i="1" s="1"/>
  <c r="FT108" i="1"/>
  <c r="FT118" i="1" s="1"/>
  <c r="AQ108" i="1"/>
  <c r="AQ118" i="1" s="1"/>
  <c r="DK108" i="1"/>
  <c r="DK118" i="1" s="1"/>
  <c r="CP169" i="1"/>
  <c r="CP174" i="1" s="1"/>
  <c r="CP211" i="1" s="1"/>
  <c r="CP172" i="1"/>
  <c r="DE169" i="1"/>
  <c r="DE172" i="1"/>
  <c r="Q169" i="1"/>
  <c r="Q174" i="1" s="1"/>
  <c r="Q211" i="1" s="1"/>
  <c r="Q172" i="1"/>
  <c r="EP169" i="1"/>
  <c r="EP172" i="1"/>
  <c r="BF119" i="1"/>
  <c r="E187" i="1"/>
  <c r="ES169" i="1"/>
  <c r="ES172" i="1"/>
  <c r="X188" i="1"/>
  <c r="X214" i="1" s="1"/>
  <c r="X179" i="1"/>
  <c r="X183" i="1"/>
  <c r="X185" i="1"/>
  <c r="X187" i="1"/>
  <c r="X181" i="1"/>
  <c r="DP188" i="1"/>
  <c r="DP214" i="1" s="1"/>
  <c r="DP179" i="1"/>
  <c r="DP183" i="1"/>
  <c r="DP185" i="1"/>
  <c r="DP187" i="1"/>
  <c r="DP181" i="1"/>
  <c r="CZ117" i="1"/>
  <c r="CZ114" i="1"/>
  <c r="CH252" i="1"/>
  <c r="CH196" i="1"/>
  <c r="EE183" i="1"/>
  <c r="EE188" i="1"/>
  <c r="EE214" i="1" s="1"/>
  <c r="EE185" i="1"/>
  <c r="EE179" i="1"/>
  <c r="EE187" i="1"/>
  <c r="EE181" i="1"/>
  <c r="FK108" i="1"/>
  <c r="FK118" i="1" s="1"/>
  <c r="FA119" i="1"/>
  <c r="CV181" i="1"/>
  <c r="CQ117" i="1"/>
  <c r="CQ114" i="1"/>
  <c r="CQ119" i="1" s="1"/>
  <c r="FR141" i="1"/>
  <c r="FR143" i="1" s="1"/>
  <c r="BA187" i="1"/>
  <c r="V187" i="1"/>
  <c r="V188" i="1"/>
  <c r="V214" i="1" s="1"/>
  <c r="V181" i="1"/>
  <c r="V183" i="1"/>
  <c r="V185" i="1"/>
  <c r="V179" i="1"/>
  <c r="DG117" i="1"/>
  <c r="DG114" i="1"/>
  <c r="AS114" i="1"/>
  <c r="AS117" i="1"/>
  <c r="EW114" i="1"/>
  <c r="EW117" i="1"/>
  <c r="FV169" i="1"/>
  <c r="FV174" i="1" s="1"/>
  <c r="FV211" i="1" s="1"/>
  <c r="FV172" i="1"/>
  <c r="DQ252" i="1"/>
  <c r="DQ196" i="1"/>
  <c r="FM196" i="1"/>
  <c r="FM252" i="1"/>
  <c r="BU114" i="1"/>
  <c r="BU117" i="1"/>
  <c r="BP169" i="1"/>
  <c r="BP172" i="1"/>
  <c r="AP141" i="1"/>
  <c r="AP143" i="1" s="1"/>
  <c r="BK119" i="1"/>
  <c r="S169" i="1"/>
  <c r="S174" i="1" s="1"/>
  <c r="S211" i="1" s="1"/>
  <c r="S172" i="1"/>
  <c r="DQ169" i="1"/>
  <c r="DQ174" i="1" s="1"/>
  <c r="DQ211" i="1" s="1"/>
  <c r="DQ172" i="1"/>
  <c r="BB178" i="1"/>
  <c r="BB137" i="1"/>
  <c r="BB141" i="1" s="1"/>
  <c r="BB143" i="1" s="1"/>
  <c r="BB139" i="1"/>
  <c r="CL114" i="1"/>
  <c r="CL117" i="1"/>
  <c r="EH114" i="1"/>
  <c r="EH119" i="1" s="1"/>
  <c r="EH117" i="1"/>
  <c r="CG114" i="1"/>
  <c r="CG117" i="1"/>
  <c r="EV252" i="1"/>
  <c r="EV196" i="1"/>
  <c r="DC169" i="1"/>
  <c r="DC174" i="1" s="1"/>
  <c r="DC211" i="1" s="1"/>
  <c r="DC172" i="1"/>
  <c r="BM185" i="1"/>
  <c r="BM188" i="1"/>
  <c r="BM214" i="1" s="1"/>
  <c r="BM179" i="1"/>
  <c r="BM187" i="1"/>
  <c r="BM181" i="1"/>
  <c r="BM183" i="1"/>
  <c r="EL187" i="1"/>
  <c r="EL188" i="1"/>
  <c r="EL214" i="1" s="1"/>
  <c r="EL181" i="1"/>
  <c r="EL179" i="1"/>
  <c r="EL185" i="1"/>
  <c r="EL183" i="1"/>
  <c r="AV114" i="1"/>
  <c r="AV119" i="1" s="1"/>
  <c r="AV117" i="1"/>
  <c r="S187" i="1"/>
  <c r="S181" i="1"/>
  <c r="BP196" i="1"/>
  <c r="BP252" i="1"/>
  <c r="H185" i="1"/>
  <c r="H187" i="1"/>
  <c r="H179" i="1"/>
  <c r="H188" i="1"/>
  <c r="H214" i="1" s="1"/>
  <c r="H181" i="1"/>
  <c r="H183" i="1"/>
  <c r="DZ114" i="1"/>
  <c r="DZ117" i="1"/>
  <c r="BS252" i="1"/>
  <c r="BS196" i="1"/>
  <c r="ED252" i="1"/>
  <c r="ED196" i="1"/>
  <c r="CI169" i="1"/>
  <c r="CI174" i="1" s="1"/>
  <c r="CI211" i="1" s="1"/>
  <c r="CI172" i="1"/>
  <c r="DJ169" i="1"/>
  <c r="DJ172" i="1"/>
  <c r="EB181" i="1"/>
  <c r="EB187" i="1"/>
  <c r="V252" i="1"/>
  <c r="V196" i="1"/>
  <c r="FB117" i="1"/>
  <c r="FB114" i="1"/>
  <c r="CI181" i="1"/>
  <c r="CI187" i="1"/>
  <c r="BA119" i="1"/>
  <c r="BR114" i="1"/>
  <c r="BR117" i="1"/>
  <c r="EL114" i="1"/>
  <c r="EL117" i="1"/>
  <c r="EL119" i="1" s="1"/>
  <c r="G108" i="1"/>
  <c r="G118" i="1" s="1"/>
  <c r="AY169" i="1"/>
  <c r="AY174" i="1" s="1"/>
  <c r="AY211" i="1" s="1"/>
  <c r="AY172" i="1"/>
  <c r="BZ169" i="1"/>
  <c r="BZ174" i="1" s="1"/>
  <c r="BZ211" i="1" s="1"/>
  <c r="BZ172" i="1"/>
  <c r="AB188" i="1"/>
  <c r="AB214" i="1" s="1"/>
  <c r="DC119" i="1"/>
  <c r="DR252" i="1"/>
  <c r="DR196" i="1"/>
  <c r="FU169" i="1"/>
  <c r="FU174" i="1" s="1"/>
  <c r="FU211" i="1" s="1"/>
  <c r="FU172" i="1"/>
  <c r="CJ194" i="1"/>
  <c r="CJ177" i="1"/>
  <c r="CJ147" i="1"/>
  <c r="CJ145" i="1"/>
  <c r="CJ104" i="1"/>
  <c r="CJ106" i="1" s="1"/>
  <c r="CJ107" i="1"/>
  <c r="CJ99" i="1"/>
  <c r="CJ110" i="1"/>
  <c r="FS108" i="1"/>
  <c r="FS118" i="1" s="1"/>
  <c r="S108" i="1"/>
  <c r="S118" i="1" s="1"/>
  <c r="CO119" i="1"/>
  <c r="DS196" i="1"/>
  <c r="DS252" i="1"/>
  <c r="AE252" i="1"/>
  <c r="AE196" i="1"/>
  <c r="P252" i="1"/>
  <c r="P196" i="1"/>
  <c r="DT194" i="1"/>
  <c r="DT177" i="1"/>
  <c r="DT147" i="1"/>
  <c r="DT104" i="1"/>
  <c r="DT106" i="1" s="1"/>
  <c r="DT108" i="1" s="1"/>
  <c r="DT118" i="1" s="1"/>
  <c r="DT107" i="1"/>
  <c r="DT110" i="1"/>
  <c r="DT99" i="1"/>
  <c r="CX187" i="1"/>
  <c r="CX181" i="1"/>
  <c r="BQ185" i="1"/>
  <c r="BQ187" i="1"/>
  <c r="BQ188" i="1"/>
  <c r="BQ214" i="1" s="1"/>
  <c r="BQ179" i="1"/>
  <c r="BQ181" i="1"/>
  <c r="BQ183" i="1"/>
  <c r="L252" i="1"/>
  <c r="L196" i="1"/>
  <c r="BH196" i="1"/>
  <c r="BH252" i="1"/>
  <c r="DD196" i="1"/>
  <c r="DD252" i="1"/>
  <c r="EZ252" i="1"/>
  <c r="EZ196" i="1"/>
  <c r="CT169" i="1"/>
  <c r="CT174" i="1" s="1"/>
  <c r="CT211" i="1" s="1"/>
  <c r="CT172" i="1"/>
  <c r="CP196" i="1"/>
  <c r="CP252" i="1"/>
  <c r="FJ252" i="1"/>
  <c r="FJ196" i="1"/>
  <c r="Q117" i="1"/>
  <c r="Q114" i="1"/>
  <c r="Q119" i="1" s="1"/>
  <c r="AT114" i="1"/>
  <c r="AT119" i="1" s="1"/>
  <c r="AT117" i="1"/>
  <c r="AQ114" i="1"/>
  <c r="AQ117" i="1"/>
  <c r="DK114" i="1"/>
  <c r="DK117" i="1"/>
  <c r="BR119" i="1"/>
  <c r="FZ87" i="1"/>
  <c r="GB87" i="1" s="1"/>
  <c r="C93" i="1"/>
  <c r="FC183" i="1"/>
  <c r="FC179" i="1"/>
  <c r="FC188" i="1"/>
  <c r="FC214" i="1" s="1"/>
  <c r="FC181" i="1"/>
  <c r="FC185" i="1"/>
  <c r="FC187" i="1"/>
  <c r="FG187" i="1"/>
  <c r="FG188" i="1"/>
  <c r="FG214" i="1" s="1"/>
  <c r="FG181" i="1"/>
  <c r="FG185" i="1"/>
  <c r="FG183" i="1"/>
  <c r="FG179" i="1"/>
  <c r="CL119" i="1"/>
  <c r="FB119" i="1"/>
  <c r="BG187" i="1"/>
  <c r="BG181" i="1"/>
  <c r="DY114" i="1"/>
  <c r="DY119" i="1" s="1"/>
  <c r="DY117" i="1"/>
  <c r="CD169" i="1"/>
  <c r="CD172" i="1"/>
  <c r="X252" i="1"/>
  <c r="X196" i="1"/>
  <c r="BT196" i="1"/>
  <c r="BT252" i="1"/>
  <c r="DP196" i="1"/>
  <c r="DP252" i="1"/>
  <c r="FL188" i="1"/>
  <c r="FL214" i="1" s="1"/>
  <c r="FL179" i="1"/>
  <c r="FL183" i="1"/>
  <c r="FL185" i="1"/>
  <c r="FL187" i="1"/>
  <c r="FL181" i="1"/>
  <c r="ET114" i="1"/>
  <c r="ET117" i="1"/>
  <c r="AH149" i="1"/>
  <c r="FV149" i="1"/>
  <c r="CE108" i="1"/>
  <c r="CE118" i="1" s="1"/>
  <c r="DG169" i="1"/>
  <c r="DG172" i="1"/>
  <c r="EH169" i="1"/>
  <c r="EH174" i="1" s="1"/>
  <c r="EH211" i="1" s="1"/>
  <c r="EH172" i="1"/>
  <c r="ET141" i="1"/>
  <c r="ET143" i="1" s="1"/>
  <c r="EE252" i="1"/>
  <c r="EE196" i="1"/>
  <c r="T185" i="1"/>
  <c r="T187" i="1"/>
  <c r="T179" i="1"/>
  <c r="T188" i="1"/>
  <c r="T214" i="1" s="1"/>
  <c r="T181" i="1"/>
  <c r="T183" i="1"/>
  <c r="CB185" i="1"/>
  <c r="CB187" i="1"/>
  <c r="CB179" i="1"/>
  <c r="CB188" i="1"/>
  <c r="CB214" i="1" s="1"/>
  <c r="CB181" i="1"/>
  <c r="CB183" i="1"/>
  <c r="EJ187" i="1"/>
  <c r="EJ181" i="1"/>
  <c r="K187" i="1"/>
  <c r="K188" i="1"/>
  <c r="K214" i="1" s="1"/>
  <c r="K179" i="1"/>
  <c r="K181" i="1"/>
  <c r="K183" i="1"/>
  <c r="K185" i="1"/>
  <c r="EU252" i="1"/>
  <c r="EU196" i="1"/>
  <c r="CN185" i="1"/>
  <c r="CN187" i="1"/>
  <c r="CN179" i="1"/>
  <c r="CN188" i="1"/>
  <c r="CN214" i="1" s="1"/>
  <c r="CN181" i="1"/>
  <c r="CN183" i="1"/>
  <c r="O183" i="1"/>
  <c r="O179" i="1"/>
  <c r="O188" i="1"/>
  <c r="O214" i="1" s="1"/>
  <c r="O181" i="1"/>
  <c r="O185" i="1"/>
  <c r="O187" i="1"/>
  <c r="CO169" i="1"/>
  <c r="CO172" i="1"/>
  <c r="T169" i="1"/>
  <c r="T174" i="1" s="1"/>
  <c r="T211" i="1" s="1"/>
  <c r="T172" i="1"/>
  <c r="BN187" i="1"/>
  <c r="BN181" i="1"/>
  <c r="DV183" i="1"/>
  <c r="DV185" i="1"/>
  <c r="DV188" i="1"/>
  <c r="DV214" i="1" s="1"/>
  <c r="DV187" i="1"/>
  <c r="DV179" i="1"/>
  <c r="DV181" i="1"/>
  <c r="BS117" i="1"/>
  <c r="BS114" i="1"/>
  <c r="BS119" i="1" s="1"/>
  <c r="M108" i="1"/>
  <c r="M118" i="1" s="1"/>
  <c r="CQ108" i="1"/>
  <c r="CQ118" i="1" s="1"/>
  <c r="DP169" i="1"/>
  <c r="DP172" i="1"/>
  <c r="BD169" i="1"/>
  <c r="BD174" i="1" s="1"/>
  <c r="BD211" i="1" s="1"/>
  <c r="BD172" i="1"/>
  <c r="AO187" i="1"/>
  <c r="AO181" i="1"/>
  <c r="AJ188" i="1"/>
  <c r="AJ214" i="1" s="1"/>
  <c r="AJ179" i="1"/>
  <c r="AJ183" i="1"/>
  <c r="AJ181" i="1"/>
  <c r="AJ185" i="1"/>
  <c r="AJ187" i="1"/>
  <c r="CF188" i="1"/>
  <c r="CF214" i="1" s="1"/>
  <c r="CF179" i="1"/>
  <c r="CF183" i="1"/>
  <c r="CF185" i="1"/>
  <c r="CF181" i="1"/>
  <c r="CF187" i="1"/>
  <c r="FP181" i="1"/>
  <c r="FD169" i="1"/>
  <c r="FD174" i="1" s="1"/>
  <c r="FD211" i="1" s="1"/>
  <c r="FD172" i="1"/>
  <c r="EF181" i="1"/>
  <c r="EF187" i="1"/>
  <c r="BU108" i="1"/>
  <c r="BU118" i="1" s="1"/>
  <c r="CV119" i="1"/>
  <c r="DN114" i="1"/>
  <c r="DN119" i="1" s="1"/>
  <c r="DN117" i="1"/>
  <c r="BR169" i="1"/>
  <c r="BR174" i="1" s="1"/>
  <c r="BR211" i="1" s="1"/>
  <c r="BR172" i="1"/>
  <c r="DA114" i="1"/>
  <c r="DA119" i="1" s="1"/>
  <c r="DA117" i="1"/>
  <c r="AP114" i="1"/>
  <c r="AP119" i="1" s="1"/>
  <c r="AP117" i="1"/>
  <c r="DL196" i="1"/>
  <c r="DL252" i="1"/>
  <c r="CM169" i="1"/>
  <c r="CM172" i="1"/>
  <c r="U188" i="1"/>
  <c r="U214" i="1" s="1"/>
  <c r="U183" i="1"/>
  <c r="U185" i="1"/>
  <c r="U187" i="1"/>
  <c r="U179" i="1"/>
  <c r="U181" i="1"/>
  <c r="ES252" i="1"/>
  <c r="ES196" i="1"/>
  <c r="BK196" i="1"/>
  <c r="BK252" i="1"/>
  <c r="AI117" i="1"/>
  <c r="AI114" i="1"/>
  <c r="ET183" i="1"/>
  <c r="ET185" i="1"/>
  <c r="ET188" i="1"/>
  <c r="ET214" i="1" s="1"/>
  <c r="ET187" i="1"/>
  <c r="ET179" i="1"/>
  <c r="ET181" i="1"/>
  <c r="W117" i="1"/>
  <c r="W114" i="1"/>
  <c r="F114" i="1"/>
  <c r="F119" i="1" s="1"/>
  <c r="F117" i="1"/>
  <c r="DL169" i="1"/>
  <c r="DL174" i="1" s="1"/>
  <c r="DL211" i="1" s="1"/>
  <c r="DL172" i="1"/>
  <c r="EV117" i="1"/>
  <c r="EV114" i="1"/>
  <c r="AB179" i="1"/>
  <c r="AB147" i="1"/>
  <c r="FS114" i="1"/>
  <c r="FS119" i="1" s="1"/>
  <c r="FS117" i="1"/>
  <c r="S114" i="1"/>
  <c r="S117" i="1"/>
  <c r="FW114" i="1"/>
  <c r="FW117" i="1"/>
  <c r="FW119" i="1" s="1"/>
  <c r="AE108" i="1"/>
  <c r="AE118" i="1" s="1"/>
  <c r="FO169" i="1"/>
  <c r="FO172" i="1"/>
  <c r="U169" i="1"/>
  <c r="U174" i="1" s="1"/>
  <c r="U211" i="1" s="1"/>
  <c r="U172" i="1"/>
  <c r="FE117" i="1"/>
  <c r="FE119" i="1" s="1"/>
  <c r="FE114" i="1"/>
  <c r="BQ252" i="1"/>
  <c r="BQ196" i="1"/>
  <c r="DM252" i="1"/>
  <c r="DM196" i="1"/>
  <c r="AV169" i="1"/>
  <c r="AV174" i="1" s="1"/>
  <c r="AV211" i="1" s="1"/>
  <c r="AV172" i="1"/>
  <c r="BI169" i="1"/>
  <c r="BI174" i="1" s="1"/>
  <c r="BI211" i="1" s="1"/>
  <c r="BI172" i="1"/>
  <c r="V169" i="1"/>
  <c r="V174" i="1" s="1"/>
  <c r="V211" i="1" s="1"/>
  <c r="V172" i="1"/>
  <c r="CP187" i="1"/>
  <c r="CP188" i="1"/>
  <c r="CP214" i="1" s="1"/>
  <c r="CP181" i="1"/>
  <c r="CP183" i="1"/>
  <c r="CP185" i="1"/>
  <c r="CP179" i="1"/>
  <c r="FJ187" i="1"/>
  <c r="FJ188" i="1"/>
  <c r="FJ214" i="1" s="1"/>
  <c r="FJ181" i="1"/>
  <c r="FJ183" i="1"/>
  <c r="FJ185" i="1"/>
  <c r="FJ179" i="1"/>
  <c r="DW187" i="1"/>
  <c r="DW185" i="1"/>
  <c r="DW181" i="1"/>
  <c r="DW183" i="1"/>
  <c r="DW188" i="1"/>
  <c r="DW214" i="1" s="1"/>
  <c r="DW179" i="1"/>
  <c r="CW169" i="1"/>
  <c r="CW174" i="1" s="1"/>
  <c r="CW211" i="1" s="1"/>
  <c r="CW172" i="1"/>
  <c r="BS169" i="1"/>
  <c r="BS174" i="1" s="1"/>
  <c r="BS211" i="1" s="1"/>
  <c r="BS172" i="1"/>
  <c r="BI188" i="1"/>
  <c r="BI214" i="1" s="1"/>
  <c r="BI181" i="1"/>
  <c r="BI185" i="1"/>
  <c r="BI179" i="1"/>
  <c r="BI187" i="1"/>
  <c r="BI183" i="1"/>
  <c r="DO187" i="1"/>
  <c r="DO181" i="1"/>
  <c r="CX119" i="1"/>
  <c r="FC196" i="1"/>
  <c r="FC252" i="1"/>
  <c r="FG252" i="1"/>
  <c r="FG196" i="1"/>
  <c r="DY169" i="1"/>
  <c r="DY172" i="1"/>
  <c r="DE114" i="1"/>
  <c r="DE117" i="1"/>
  <c r="FG169" i="1"/>
  <c r="FG172" i="1"/>
  <c r="EC169" i="1"/>
  <c r="EC174" i="1" s="1"/>
  <c r="EC211" i="1" s="1"/>
  <c r="EC172" i="1"/>
  <c r="CL169" i="1"/>
  <c r="CL172" i="1"/>
  <c r="AH196" i="1"/>
  <c r="AH252" i="1"/>
  <c r="DB196" i="1"/>
  <c r="DB252" i="1"/>
  <c r="FV187" i="1"/>
  <c r="FV181" i="1"/>
  <c r="AZ139" i="1"/>
  <c r="AZ141" i="1" s="1"/>
  <c r="AZ143" i="1" s="1"/>
  <c r="T252" i="1"/>
  <c r="T196" i="1"/>
  <c r="CB196" i="1"/>
  <c r="CB252" i="1"/>
  <c r="EJ196" i="1"/>
  <c r="EJ252" i="1"/>
  <c r="K196" i="1"/>
  <c r="K252" i="1"/>
  <c r="EU187" i="1"/>
  <c r="EU181" i="1"/>
  <c r="CN196" i="1"/>
  <c r="CN252" i="1"/>
  <c r="AQ119" i="1"/>
  <c r="AY183" i="1"/>
  <c r="AY187" i="1"/>
  <c r="AY179" i="1"/>
  <c r="AY181" i="1"/>
  <c r="AY185" i="1"/>
  <c r="AY188" i="1"/>
  <c r="AY214" i="1" s="1"/>
  <c r="AM183" i="1"/>
  <c r="AM181" i="1"/>
  <c r="AM185" i="1"/>
  <c r="AM188" i="1"/>
  <c r="AM214" i="1" s="1"/>
  <c r="AM187" i="1"/>
  <c r="AM179" i="1"/>
  <c r="BN252" i="1"/>
  <c r="BN196" i="1"/>
  <c r="DV252" i="1"/>
  <c r="DV196" i="1"/>
  <c r="CA114" i="1"/>
  <c r="CA117" i="1"/>
  <c r="AO196" i="1"/>
  <c r="AO252" i="1"/>
  <c r="AJ196" i="1"/>
  <c r="AJ252" i="1"/>
  <c r="CF196" i="1"/>
  <c r="CF252" i="1"/>
  <c r="EB196" i="1"/>
  <c r="EB252" i="1"/>
  <c r="FX196" i="1"/>
  <c r="FX252" i="1"/>
  <c r="AR169" i="1"/>
  <c r="AR174" i="1" s="1"/>
  <c r="AR211" i="1" s="1"/>
  <c r="AR172" i="1"/>
  <c r="AD114" i="1"/>
  <c r="AD117" i="1"/>
  <c r="EP117" i="1"/>
  <c r="EP119" i="1" s="1"/>
  <c r="EP114" i="1"/>
  <c r="CI141" i="1"/>
  <c r="CI143" i="1" s="1"/>
  <c r="V114" i="1"/>
  <c r="V117" i="1"/>
  <c r="V119" i="1" s="1"/>
  <c r="BC169" i="1"/>
  <c r="BC172" i="1"/>
  <c r="AH169" i="1"/>
  <c r="AH172" i="1"/>
  <c r="DQ114" i="1"/>
  <c r="DQ117" i="1"/>
  <c r="EF252" i="1"/>
  <c r="EF196" i="1"/>
  <c r="AF252" i="1"/>
  <c r="AF196" i="1"/>
  <c r="EC119" i="1"/>
  <c r="FR114" i="1"/>
  <c r="FR117" i="1"/>
  <c r="FR119" i="1" s="1"/>
  <c r="BC114" i="1"/>
  <c r="BC119" i="1" s="1"/>
  <c r="BC117" i="1"/>
  <c r="FA169" i="1"/>
  <c r="FA172" i="1"/>
  <c r="Y181" i="1"/>
  <c r="Y187" i="1"/>
  <c r="BO169" i="1"/>
  <c r="BO174" i="1" s="1"/>
  <c r="BO211" i="1" s="1"/>
  <c r="BO172" i="1"/>
  <c r="AR252" i="1"/>
  <c r="AR196" i="1"/>
  <c r="FF114" i="1"/>
  <c r="FF117" i="1"/>
  <c r="BZ183" i="1"/>
  <c r="BZ185" i="1"/>
  <c r="BZ188" i="1"/>
  <c r="BZ214" i="1" s="1"/>
  <c r="BZ187" i="1"/>
  <c r="BZ179" i="1"/>
  <c r="BZ181" i="1"/>
  <c r="Q196" i="1"/>
  <c r="Q252" i="1"/>
  <c r="AQ252" i="1"/>
  <c r="AQ196" i="1"/>
  <c r="AL117" i="1"/>
  <c r="AL114" i="1"/>
  <c r="AU169" i="1"/>
  <c r="AU172" i="1"/>
  <c r="AO169" i="1"/>
  <c r="AO174" i="1" s="1"/>
  <c r="AO211" i="1" s="1"/>
  <c r="AO172" i="1"/>
  <c r="M196" i="1"/>
  <c r="M252" i="1"/>
  <c r="W108" i="1"/>
  <c r="W118" i="1" s="1"/>
  <c r="CU108" i="1"/>
  <c r="CU118" i="1" s="1"/>
  <c r="Y114" i="1"/>
  <c r="Y117" i="1"/>
  <c r="G114" i="1"/>
  <c r="G119" i="1" s="1"/>
  <c r="G117" i="1"/>
  <c r="CF169" i="1"/>
  <c r="CF174" i="1" s="1"/>
  <c r="CF211" i="1" s="1"/>
  <c r="CF172" i="1"/>
  <c r="DX169" i="1"/>
  <c r="DX174" i="1" s="1"/>
  <c r="DX211" i="1" s="1"/>
  <c r="DX172" i="1"/>
  <c r="BX141" i="1"/>
  <c r="BX143" i="1" s="1"/>
  <c r="E141" i="1"/>
  <c r="E143" i="1" s="1"/>
  <c r="AB187" i="1"/>
  <c r="W119" i="1"/>
  <c r="BE185" i="1"/>
  <c r="BE187" i="1"/>
  <c r="BE188" i="1"/>
  <c r="BE214" i="1" s="1"/>
  <c r="BE183" i="1"/>
  <c r="BE179" i="1"/>
  <c r="BE181" i="1"/>
  <c r="C174" i="1"/>
  <c r="C211" i="1" s="1"/>
  <c r="AG169" i="1"/>
  <c r="AG172" i="1"/>
  <c r="AX169" i="1"/>
  <c r="AX174" i="1" s="1"/>
  <c r="AX211" i="1" s="1"/>
  <c r="AX172" i="1"/>
  <c r="CK185" i="1"/>
  <c r="CK179" i="1"/>
  <c r="CK188" i="1"/>
  <c r="CK214" i="1" s="1"/>
  <c r="CK181" i="1"/>
  <c r="CK183" i="1"/>
  <c r="CK187" i="1"/>
  <c r="FH185" i="1"/>
  <c r="FH187" i="1"/>
  <c r="FH179" i="1"/>
  <c r="FH188" i="1"/>
  <c r="FH214" i="1" s="1"/>
  <c r="FH181" i="1"/>
  <c r="FH183" i="1"/>
  <c r="FW108" i="1"/>
  <c r="FW118" i="1" s="1"/>
  <c r="P117" i="1"/>
  <c r="P114" i="1"/>
  <c r="BJ169" i="1"/>
  <c r="BJ172" i="1"/>
  <c r="BE169" i="1"/>
  <c r="BE174" i="1" s="1"/>
  <c r="BE211" i="1" s="1"/>
  <c r="BE172" i="1"/>
  <c r="AU187" i="1"/>
  <c r="AU188" i="1"/>
  <c r="AU214" i="1" s="1"/>
  <c r="AU179" i="1"/>
  <c r="AU181" i="1"/>
  <c r="AU183" i="1"/>
  <c r="AU185" i="1"/>
  <c r="BY169" i="1"/>
  <c r="BY174" i="1" s="1"/>
  <c r="BY211" i="1" s="1"/>
  <c r="BY172" i="1"/>
  <c r="L108" i="1"/>
  <c r="L118" i="1" s="1"/>
  <c r="BH108" i="1"/>
  <c r="BH118" i="1" s="1"/>
  <c r="DD108" i="1"/>
  <c r="DD118" i="1" s="1"/>
  <c r="DN196" i="1"/>
  <c r="DN252" i="1"/>
  <c r="Y141" i="1"/>
  <c r="Y143" i="1" s="1"/>
  <c r="AS119" i="1"/>
  <c r="BI196" i="1"/>
  <c r="BI252" i="1"/>
  <c r="ES117" i="1"/>
  <c r="ES114" i="1"/>
  <c r="ES119" i="1" s="1"/>
  <c r="DR169" i="1"/>
  <c r="DR174" i="1" s="1"/>
  <c r="DR211" i="1" s="1"/>
  <c r="DR172" i="1"/>
  <c r="EV119" i="1"/>
  <c r="BB187" i="1"/>
  <c r="BB181" i="1"/>
  <c r="DJ187" i="1"/>
  <c r="DJ181" i="1"/>
  <c r="FR183" i="1"/>
  <c r="FR185" i="1"/>
  <c r="FR188" i="1"/>
  <c r="FR214" i="1" s="1"/>
  <c r="FR187" i="1"/>
  <c r="FR179" i="1"/>
  <c r="FR181" i="1"/>
  <c r="D94" i="2"/>
  <c r="D197" i="2"/>
  <c r="D200" i="2" s="1"/>
  <c r="D209" i="2" s="1"/>
  <c r="I39" i="2" s="1"/>
  <c r="D118" i="2"/>
  <c r="I17" i="2"/>
  <c r="J149" i="1"/>
  <c r="DM169" i="1"/>
  <c r="DM172" i="1"/>
  <c r="X108" i="1"/>
  <c r="X118" i="1" s="1"/>
  <c r="BT108" i="1"/>
  <c r="BT118" i="1" s="1"/>
  <c r="BT119" i="1" s="1"/>
  <c r="DP108" i="1"/>
  <c r="DP118" i="1" s="1"/>
  <c r="FL108" i="1"/>
  <c r="FL118" i="1" s="1"/>
  <c r="EH141" i="1"/>
  <c r="EH143" i="1" s="1"/>
  <c r="AH187" i="1"/>
  <c r="AH181" i="1"/>
  <c r="DB187" i="1"/>
  <c r="DB188" i="1"/>
  <c r="DB214" i="1" s="1"/>
  <c r="DB181" i="1"/>
  <c r="DB185" i="1"/>
  <c r="DB179" i="1"/>
  <c r="DB183" i="1"/>
  <c r="FV196" i="1"/>
  <c r="FV252" i="1"/>
  <c r="CE117" i="1"/>
  <c r="CE114" i="1"/>
  <c r="EN169" i="1"/>
  <c r="EN172" i="1"/>
  <c r="H169" i="1"/>
  <c r="H174" i="1" s="1"/>
  <c r="H211" i="1" s="1"/>
  <c r="H172" i="1"/>
  <c r="FN181" i="1"/>
  <c r="FN187" i="1"/>
  <c r="EU108" i="1"/>
  <c r="EU118" i="1" s="1"/>
  <c r="Y119" i="1"/>
  <c r="AY196" i="1"/>
  <c r="AY252" i="1"/>
  <c r="AM196" i="1"/>
  <c r="AM252" i="1"/>
  <c r="O196" i="1"/>
  <c r="O252" i="1"/>
  <c r="DF181" i="1"/>
  <c r="DF187" i="1"/>
  <c r="CU169" i="1"/>
  <c r="CU174" i="1" s="1"/>
  <c r="CU211" i="1" s="1"/>
  <c r="CU172" i="1"/>
  <c r="DV169" i="1"/>
  <c r="DV174" i="1" s="1"/>
  <c r="DV211" i="1" s="1"/>
  <c r="DV172" i="1"/>
  <c r="DH169" i="1"/>
  <c r="DH172" i="1"/>
  <c r="BN108" i="1"/>
  <c r="BN118" i="1" s="1"/>
  <c r="AW169" i="1"/>
  <c r="AW174" i="1" s="1"/>
  <c r="AW211" i="1" s="1"/>
  <c r="AW172" i="1"/>
  <c r="CO252" i="1"/>
  <c r="CO196" i="1"/>
  <c r="EY169" i="1"/>
  <c r="EY174" i="1" s="1"/>
  <c r="EY211" i="1" s="1"/>
  <c r="EY172" i="1"/>
  <c r="DU141" i="1"/>
  <c r="DU143" i="1" s="1"/>
  <c r="AD119" i="1"/>
  <c r="EO119" i="1"/>
  <c r="V108" i="1"/>
  <c r="V118" i="1" s="1"/>
  <c r="DQ108" i="1"/>
  <c r="DQ118" i="1" s="1"/>
  <c r="EG169" i="1"/>
  <c r="EG172" i="1"/>
  <c r="AT141" i="1"/>
  <c r="AT143" i="1" s="1"/>
  <c r="EM119" i="1"/>
  <c r="AN141" i="1"/>
  <c r="AN143" i="1" s="1"/>
  <c r="CA141" i="1"/>
  <c r="CA143" i="1" s="1"/>
  <c r="CN169" i="1"/>
  <c r="CN172" i="1"/>
  <c r="CR169" i="1"/>
  <c r="CR174" i="1" s="1"/>
  <c r="CR211" i="1" s="1"/>
  <c r="CR172" i="1"/>
  <c r="DQ119" i="1"/>
  <c r="CT117" i="1"/>
  <c r="CT114" i="1"/>
  <c r="Y108" i="1"/>
  <c r="Y118" i="1" s="1"/>
  <c r="I196" i="1"/>
  <c r="I252" i="1"/>
  <c r="EO169" i="1"/>
  <c r="EO174" i="1" s="1"/>
  <c r="EO211" i="1" s="1"/>
  <c r="EO172" i="1"/>
  <c r="AB183" i="1"/>
  <c r="DE119" i="1"/>
  <c r="EC188" i="1"/>
  <c r="EC214" i="1" s="1"/>
  <c r="EC181" i="1"/>
  <c r="EC185" i="1"/>
  <c r="EC179" i="1"/>
  <c r="EC183" i="1"/>
  <c r="EC187" i="1"/>
  <c r="EJ169" i="1"/>
  <c r="EJ174" i="1" s="1"/>
  <c r="EJ211" i="1" s="1"/>
  <c r="EJ172" i="1"/>
  <c r="CK252" i="1"/>
  <c r="CK196" i="1"/>
  <c r="EQ117" i="1"/>
  <c r="EQ114" i="1"/>
  <c r="EQ119" i="1" s="1"/>
  <c r="AE114" i="1"/>
  <c r="AE119" i="1" s="1"/>
  <c r="AE117" i="1"/>
  <c r="FI196" i="1"/>
  <c r="FI252" i="1"/>
  <c r="AA169" i="1"/>
  <c r="AA174" i="1" s="1"/>
  <c r="AA211" i="1" s="1"/>
  <c r="AA172" i="1"/>
  <c r="BB169" i="1"/>
  <c r="BB172" i="1"/>
  <c r="FH169" i="1"/>
  <c r="FH172" i="1"/>
  <c r="R181" i="1"/>
  <c r="R187" i="1"/>
  <c r="FF183" i="1"/>
  <c r="FF185" i="1"/>
  <c r="FF188" i="1"/>
  <c r="FF214" i="1" s="1"/>
  <c r="FF179" i="1"/>
  <c r="FF181" i="1"/>
  <c r="FF187" i="1"/>
  <c r="AU252" i="1"/>
  <c r="AU196" i="1"/>
  <c r="CE169" i="1"/>
  <c r="CE174" i="1" s="1"/>
  <c r="CE211" i="1" s="1"/>
  <c r="CE172" i="1"/>
  <c r="EZ108" i="1"/>
  <c r="EZ118" i="1" s="1"/>
  <c r="DK169" i="1"/>
  <c r="DK174" i="1" s="1"/>
  <c r="DK211" i="1" s="1"/>
  <c r="DK172" i="1"/>
  <c r="E119" i="1"/>
  <c r="CP114" i="1"/>
  <c r="CP117" i="1"/>
  <c r="CD114" i="1"/>
  <c r="CD119" i="1" s="1"/>
  <c r="CD117" i="1"/>
  <c r="DB169" i="1"/>
  <c r="DB174" i="1" s="1"/>
  <c r="DB211" i="1" s="1"/>
  <c r="DB172" i="1"/>
  <c r="CG169" i="1"/>
  <c r="CG174" i="1" s="1"/>
  <c r="CG211" i="1" s="1"/>
  <c r="CG172" i="1"/>
  <c r="H117" i="1"/>
  <c r="H114" i="1"/>
  <c r="FT117" i="1"/>
  <c r="FT114" i="1"/>
  <c r="CI119" i="1"/>
  <c r="CC252" i="1"/>
  <c r="CC196" i="1"/>
  <c r="EE169" i="1"/>
  <c r="EE172" i="1"/>
  <c r="FF169" i="1"/>
  <c r="FF172" i="1"/>
  <c r="BB196" i="1"/>
  <c r="BB252" i="1"/>
  <c r="DJ252" i="1"/>
  <c r="DJ196" i="1"/>
  <c r="FR252" i="1"/>
  <c r="FR196" i="1"/>
  <c r="DU162" i="1"/>
  <c r="DU163" i="1" s="1"/>
  <c r="DU164" i="1" s="1"/>
  <c r="DU210" i="1" s="1"/>
  <c r="DU145" i="1"/>
  <c r="BP119" i="1"/>
  <c r="J252" i="1"/>
  <c r="J196" i="1"/>
  <c r="CM196" i="1"/>
  <c r="CM252" i="1"/>
  <c r="FN196" i="1"/>
  <c r="FN252" i="1"/>
  <c r="CS188" i="1"/>
  <c r="CS214" i="1" s="1"/>
  <c r="CS181" i="1"/>
  <c r="CS187" i="1"/>
  <c r="CS185" i="1"/>
  <c r="CS179" i="1"/>
  <c r="CS183" i="1"/>
  <c r="FA188" i="1"/>
  <c r="FA214" i="1" s="1"/>
  <c r="FA181" i="1"/>
  <c r="FA179" i="1"/>
  <c r="FA185" i="1"/>
  <c r="FA183" i="1"/>
  <c r="FA187" i="1"/>
  <c r="EE108" i="1"/>
  <c r="EE118" i="1" s="1"/>
  <c r="EJ108" i="1"/>
  <c r="EJ118" i="1" s="1"/>
  <c r="DF252" i="1"/>
  <c r="DF196" i="1"/>
  <c r="FK187" i="1"/>
  <c r="FK181" i="1"/>
  <c r="D170" i="2"/>
  <c r="D207" i="2" s="1"/>
  <c r="I37" i="2" s="1"/>
  <c r="CT119" i="1"/>
  <c r="M114" i="1"/>
  <c r="M119" i="1" s="1"/>
  <c r="M117" i="1"/>
  <c r="ED117" i="1"/>
  <c r="ED114" i="1"/>
  <c r="CO185" i="1"/>
  <c r="CO187" i="1"/>
  <c r="CO188" i="1"/>
  <c r="CO214" i="1" s="1"/>
  <c r="CO183" i="1"/>
  <c r="CO181" i="1"/>
  <c r="CO179" i="1"/>
  <c r="AO117" i="1"/>
  <c r="AO114" i="1"/>
  <c r="AO119" i="1" s="1"/>
  <c r="AJ108" i="1"/>
  <c r="AJ118" i="1" s="1"/>
  <c r="AJ119" i="1" s="1"/>
  <c r="CF108" i="1"/>
  <c r="CF118" i="1" s="1"/>
  <c r="EB108" i="1"/>
  <c r="EB118" i="1" s="1"/>
  <c r="FX108" i="1"/>
  <c r="FX118" i="1" s="1"/>
  <c r="AD183" i="1"/>
  <c r="AD185" i="1"/>
  <c r="AD188" i="1"/>
  <c r="AD214" i="1" s="1"/>
  <c r="AD187" i="1"/>
  <c r="AD179" i="1"/>
  <c r="AD181" i="1"/>
  <c r="BQ169" i="1"/>
  <c r="BQ172" i="1"/>
  <c r="EF117" i="1"/>
  <c r="EF114" i="1"/>
  <c r="EF119" i="1" s="1"/>
  <c r="CS169" i="1"/>
  <c r="CS174" i="1" s="1"/>
  <c r="CS211" i="1" s="1"/>
  <c r="CS172" i="1"/>
  <c r="AF117" i="1"/>
  <c r="AF114" i="1"/>
  <c r="AF119" i="1" s="1"/>
  <c r="CI117" i="1"/>
  <c r="CI114" i="1"/>
  <c r="C94" i="2"/>
  <c r="C197" i="2"/>
  <c r="C200" i="2" s="1"/>
  <c r="C209" i="2" s="1"/>
  <c r="H39" i="2" s="1"/>
  <c r="C118" i="2"/>
  <c r="H17" i="2"/>
  <c r="FI114" i="1"/>
  <c r="FI119" i="1" s="1"/>
  <c r="FI117" i="1"/>
  <c r="AY119" i="1"/>
  <c r="DJ114" i="1"/>
  <c r="DJ119" i="1" s="1"/>
  <c r="DJ117" i="1"/>
  <c r="BR187" i="1"/>
  <c r="BR188" i="1"/>
  <c r="BR214" i="1" s="1"/>
  <c r="BR181" i="1"/>
  <c r="BR179" i="1"/>
  <c r="BR183" i="1"/>
  <c r="BR185" i="1"/>
  <c r="I114" i="1"/>
  <c r="I119" i="1" s="1"/>
  <c r="I117" i="1"/>
  <c r="EN114" i="1"/>
  <c r="EN119" i="1" s="1"/>
  <c r="EN117" i="1"/>
  <c r="AK114" i="1"/>
  <c r="AK119" i="1" s="1"/>
  <c r="AK117" i="1"/>
  <c r="R114" i="1"/>
  <c r="R119" i="1" s="1"/>
  <c r="R117" i="1"/>
  <c r="P169" i="1"/>
  <c r="P172" i="1"/>
  <c r="DX196" i="1"/>
  <c r="DX252" i="1"/>
  <c r="FU114" i="1"/>
  <c r="FU119" i="1" s="1"/>
  <c r="FU117" i="1"/>
  <c r="AN204" i="1"/>
  <c r="AN213" i="1" s="1"/>
  <c r="CH179" i="1"/>
  <c r="CH181" i="1"/>
  <c r="CH185" i="1"/>
  <c r="CH188" i="1"/>
  <c r="CH214" i="1" s="1"/>
  <c r="CH183" i="1"/>
  <c r="CH187" i="1"/>
  <c r="DA169" i="1"/>
  <c r="DA172" i="1"/>
  <c r="AX252" i="1"/>
  <c r="AX196" i="1"/>
  <c r="CU183" i="1"/>
  <c r="CU187" i="1"/>
  <c r="CU185" i="1"/>
  <c r="CU179" i="1"/>
  <c r="CU181" i="1"/>
  <c r="CU188" i="1"/>
  <c r="CU214" i="1" s="1"/>
  <c r="N117" i="1"/>
  <c r="N114" i="1"/>
  <c r="N119" i="1" s="1"/>
  <c r="BJ117" i="1"/>
  <c r="BJ114" i="1"/>
  <c r="I187" i="1"/>
  <c r="I181" i="1"/>
  <c r="DA185" i="1"/>
  <c r="DA187" i="1"/>
  <c r="DA188" i="1"/>
  <c r="DA214" i="1" s="1"/>
  <c r="DA179" i="1"/>
  <c r="DA181" i="1"/>
  <c r="DA183" i="1"/>
  <c r="DO169" i="1"/>
  <c r="DO174" i="1" s="1"/>
  <c r="DO211" i="1" s="1"/>
  <c r="DO172" i="1"/>
  <c r="AP196" i="1"/>
  <c r="AP252" i="1"/>
  <c r="DR108" i="1"/>
  <c r="DR118" i="1" s="1"/>
  <c r="CY196" i="1"/>
  <c r="CY252" i="1"/>
  <c r="BO187" i="1"/>
  <c r="BO181" i="1"/>
  <c r="FO183" i="1"/>
  <c r="FO187" i="1"/>
  <c r="FO179" i="1"/>
  <c r="FO181" i="1"/>
  <c r="FO185" i="1"/>
  <c r="FO188" i="1"/>
  <c r="FO214" i="1" s="1"/>
  <c r="AM169" i="1"/>
  <c r="AM172" i="1"/>
  <c r="BN169" i="1"/>
  <c r="BN174" i="1" s="1"/>
  <c r="BN211" i="1" s="1"/>
  <c r="BN172" i="1"/>
  <c r="DE141" i="1"/>
  <c r="DE143" i="1" s="1"/>
  <c r="CK117" i="1"/>
  <c r="CK114" i="1"/>
  <c r="CK119" i="1" s="1"/>
  <c r="AR117" i="1"/>
  <c r="AR114" i="1"/>
  <c r="AR119" i="1" s="1"/>
  <c r="DL117" i="1"/>
  <c r="DL114" i="1"/>
  <c r="DL119" i="1" s="1"/>
  <c r="FH117" i="1"/>
  <c r="FH114" i="1"/>
  <c r="FH119" i="1" s="1"/>
  <c r="DS108" i="1"/>
  <c r="DS118" i="1" s="1"/>
  <c r="BA169" i="1"/>
  <c r="BA174" i="1" s="1"/>
  <c r="BA211" i="1" s="1"/>
  <c r="BA172" i="1"/>
  <c r="R196" i="1"/>
  <c r="R252" i="1"/>
  <c r="CX252" i="1"/>
  <c r="CX196" i="1"/>
  <c r="FF196" i="1"/>
  <c r="FF252" i="1"/>
  <c r="BP117" i="1"/>
  <c r="BP114" i="1"/>
  <c r="FE169" i="1"/>
  <c r="FE172" i="1"/>
  <c r="EY187" i="1"/>
  <c r="EY181" i="1"/>
  <c r="BW183" i="1"/>
  <c r="BW181" i="1"/>
  <c r="BW187" i="1"/>
  <c r="BW185" i="1"/>
  <c r="BW179" i="1"/>
  <c r="BW188" i="1"/>
  <c r="BW214" i="1" s="1"/>
  <c r="Z179" i="1"/>
  <c r="Z181" i="1"/>
  <c r="Z185" i="1"/>
  <c r="Z187" i="1"/>
  <c r="Z183" i="1"/>
  <c r="Z188" i="1"/>
  <c r="Z214" i="1" s="1"/>
  <c r="BV179" i="1"/>
  <c r="BV181" i="1"/>
  <c r="BV185" i="1"/>
  <c r="BV183" i="1"/>
  <c r="BV187" i="1"/>
  <c r="BV188" i="1"/>
  <c r="BV214" i="1" s="1"/>
  <c r="EI252" i="1"/>
  <c r="EI196" i="1"/>
  <c r="L114" i="1"/>
  <c r="L119" i="1" s="1"/>
  <c r="L117" i="1"/>
  <c r="BH114" i="1"/>
  <c r="BH117" i="1"/>
  <c r="BH119" i="1" s="1"/>
  <c r="DD114" i="1"/>
  <c r="DD119" i="1" s="1"/>
  <c r="DD117" i="1"/>
  <c r="BY149" i="1"/>
  <c r="BZ114" i="1"/>
  <c r="BZ119" i="1" s="1"/>
  <c r="BZ117" i="1"/>
  <c r="V141" i="1"/>
  <c r="V143" i="1" s="1"/>
  <c r="CP108" i="1"/>
  <c r="CP118" i="1" s="1"/>
  <c r="U114" i="1"/>
  <c r="U119" i="1" s="1"/>
  <c r="U117" i="1"/>
  <c r="AW188" i="1"/>
  <c r="AW214" i="1" s="1"/>
  <c r="AW181" i="1"/>
  <c r="AW187" i="1"/>
  <c r="AW179" i="1"/>
  <c r="AW183" i="1"/>
  <c r="AW185" i="1"/>
  <c r="EO188" i="1"/>
  <c r="EO214" i="1" s="1"/>
  <c r="EO181" i="1"/>
  <c r="EO179" i="1"/>
  <c r="EO185" i="1"/>
  <c r="EO183" i="1"/>
  <c r="EO187" i="1"/>
  <c r="D141" i="1"/>
  <c r="D143" i="1" s="1"/>
  <c r="FE141" i="1"/>
  <c r="FE143" i="1" s="1"/>
  <c r="DO149" i="1"/>
  <c r="BD117" i="1"/>
  <c r="BD114" i="1"/>
  <c r="BD119" i="1" s="1"/>
  <c r="DX117" i="1"/>
  <c r="DX114" i="1"/>
  <c r="DX119" i="1" s="1"/>
  <c r="BK117" i="1"/>
  <c r="BK114" i="1"/>
  <c r="CC185" i="1"/>
  <c r="CC187" i="1"/>
  <c r="CC188" i="1"/>
  <c r="CC214" i="1" s="1"/>
  <c r="CC179" i="1"/>
  <c r="CC181" i="1"/>
  <c r="CC183" i="1"/>
  <c r="FU187" i="1"/>
  <c r="FU181" i="1"/>
  <c r="EC141" i="1"/>
  <c r="EC143" i="1" s="1"/>
  <c r="BB108" i="1"/>
  <c r="BB118" i="1" s="1"/>
  <c r="BB119" i="1" s="1"/>
  <c r="DJ108" i="1"/>
  <c r="DJ118" i="1" s="1"/>
  <c r="FR108" i="1"/>
  <c r="FR118" i="1" s="1"/>
  <c r="J187" i="1"/>
  <c r="J181" i="1"/>
  <c r="BG252" i="1"/>
  <c r="BG196" i="1"/>
  <c r="CM187" i="1"/>
  <c r="CM181" i="1"/>
  <c r="BC196" i="1"/>
  <c r="BC252" i="1"/>
  <c r="EA187" i="1"/>
  <c r="EA188" i="1"/>
  <c r="EA214" i="1" s="1"/>
  <c r="EA179" i="1"/>
  <c r="EA183" i="1"/>
  <c r="EA185" i="1"/>
  <c r="EA181" i="1"/>
  <c r="DS169" i="1"/>
  <c r="DS174" i="1" s="1"/>
  <c r="DS211" i="1" s="1"/>
  <c r="DS172" i="1"/>
  <c r="ET169" i="1"/>
  <c r="ET174" i="1" s="1"/>
  <c r="ET211" i="1" s="1"/>
  <c r="ET172" i="1"/>
  <c r="BT114" i="1"/>
  <c r="BT117" i="1"/>
  <c r="DP114" i="1"/>
  <c r="DP119" i="1" s="1"/>
  <c r="DP117" i="1"/>
  <c r="FL114" i="1"/>
  <c r="FL119" i="1" s="1"/>
  <c r="FL117" i="1"/>
  <c r="EF141" i="1"/>
  <c r="EF143" i="1" s="1"/>
  <c r="CZ187" i="1"/>
  <c r="CZ181" i="1"/>
  <c r="DI119" i="1"/>
  <c r="AH108" i="1"/>
  <c r="AH118" i="1" s="1"/>
  <c r="DB108" i="1"/>
  <c r="DB118" i="1" s="1"/>
  <c r="FV114" i="1"/>
  <c r="FV119" i="1" s="1"/>
  <c r="FV117" i="1"/>
  <c r="CH117" i="1"/>
  <c r="CH114" i="1"/>
  <c r="AG185" i="1"/>
  <c r="AG187" i="1"/>
  <c r="AG188" i="1"/>
  <c r="AG214" i="1" s="1"/>
  <c r="AG179" i="1"/>
  <c r="AG181" i="1"/>
  <c r="AG183" i="1"/>
  <c r="FW169" i="1"/>
  <c r="FW172" i="1"/>
  <c r="AJ141" i="1"/>
  <c r="AJ143" i="1" s="1"/>
  <c r="CS196" i="1"/>
  <c r="CS252" i="1"/>
  <c r="FA196" i="1"/>
  <c r="FA252" i="1"/>
  <c r="D123" i="1"/>
  <c r="D207" i="1" s="1"/>
  <c r="EU114" i="1"/>
  <c r="EU117" i="1"/>
  <c r="EU119" i="1" s="1"/>
  <c r="EW119" i="1"/>
  <c r="O108" i="1"/>
  <c r="O118" i="1" s="1"/>
  <c r="EK196" i="1"/>
  <c r="EK252" i="1"/>
  <c r="EB169" i="1"/>
  <c r="EB174" i="1" s="1"/>
  <c r="EB211" i="1" s="1"/>
  <c r="EB172" i="1"/>
  <c r="AF169" i="1"/>
  <c r="AF174" i="1" s="1"/>
  <c r="AF211" i="1" s="1"/>
  <c r="AF172" i="1"/>
  <c r="CK169" i="1"/>
  <c r="CK174" i="1" s="1"/>
  <c r="CK211" i="1" s="1"/>
  <c r="CK172" i="1"/>
  <c r="AA117" i="1"/>
  <c r="AA114" i="1"/>
  <c r="AX117" i="1"/>
  <c r="AX114" i="1"/>
  <c r="ER194" i="1"/>
  <c r="ER177" i="1"/>
  <c r="ER155" i="1"/>
  <c r="ER147" i="1"/>
  <c r="ER151" i="1"/>
  <c r="ER153" i="1"/>
  <c r="ER149" i="1"/>
  <c r="ER104" i="1"/>
  <c r="ER106" i="1" s="1"/>
  <c r="ER107" i="1"/>
  <c r="ER110" i="1"/>
  <c r="ER99" i="1"/>
  <c r="K169" i="1"/>
  <c r="K172" i="1"/>
  <c r="BU169" i="1"/>
  <c r="BU174" i="1" s="1"/>
  <c r="BU211" i="1" s="1"/>
  <c r="BU172" i="1"/>
  <c r="DI149" i="1"/>
  <c r="FM114" i="1"/>
  <c r="FM119" i="1" s="1"/>
  <c r="FM117" i="1"/>
  <c r="EY119" i="1"/>
  <c r="EY179" i="1" s="1"/>
  <c r="EY183" i="1" s="1"/>
  <c r="EY185" i="1" s="1"/>
  <c r="EL141" i="1"/>
  <c r="EL143" i="1" s="1"/>
  <c r="CG188" i="1"/>
  <c r="CG214" i="1" s="1"/>
  <c r="CG181" i="1"/>
  <c r="CG185" i="1"/>
  <c r="CG179" i="1"/>
  <c r="CG183" i="1"/>
  <c r="CG187" i="1"/>
  <c r="AC169" i="1"/>
  <c r="AC172" i="1"/>
  <c r="FW252" i="1"/>
  <c r="FW196" i="1"/>
  <c r="FN117" i="1"/>
  <c r="FN114" i="1"/>
  <c r="FN119" i="1" s="1"/>
  <c r="AI119" i="1"/>
  <c r="CT179" i="1"/>
  <c r="CT181" i="1"/>
  <c r="CT185" i="1"/>
  <c r="CT187" i="1"/>
  <c r="CT183" i="1"/>
  <c r="CT188" i="1"/>
  <c r="CT214" i="1" s="1"/>
  <c r="BJ179" i="1"/>
  <c r="BJ181" i="1"/>
  <c r="BJ185" i="1"/>
  <c r="BJ188" i="1"/>
  <c r="BJ214" i="1" s="1"/>
  <c r="BJ187" i="1"/>
  <c r="BJ183" i="1"/>
  <c r="FH252" i="1"/>
  <c r="FH196" i="1"/>
  <c r="EX114" i="1"/>
  <c r="EX119" i="1" s="1"/>
  <c r="EX117" i="1"/>
  <c r="BK169" i="1"/>
  <c r="BK174" i="1" s="1"/>
  <c r="BK211" i="1" s="1"/>
  <c r="BK172" i="1"/>
  <c r="EO114" i="1"/>
  <c r="EO117" i="1"/>
  <c r="BD252" i="1"/>
  <c r="BD196" i="1"/>
  <c r="CE252" i="1"/>
  <c r="CE196" i="1"/>
  <c r="ED119" i="1"/>
  <c r="AL119" i="1"/>
  <c r="BR196" i="1"/>
  <c r="BR252" i="1"/>
  <c r="DA252" i="1"/>
  <c r="DA196" i="1"/>
  <c r="AV188" i="1"/>
  <c r="AV214" i="1" s="1"/>
  <c r="AV179" i="1"/>
  <c r="AV183" i="1"/>
  <c r="AV187" i="1"/>
  <c r="AV181" i="1"/>
  <c r="AV185" i="1"/>
  <c r="CR188" i="1"/>
  <c r="CR214" i="1" s="1"/>
  <c r="CR179" i="1"/>
  <c r="CR183" i="1"/>
  <c r="CR187" i="1"/>
  <c r="CR185" i="1"/>
  <c r="CR181" i="1"/>
  <c r="EN181" i="1"/>
  <c r="EN187" i="1"/>
  <c r="AP108" i="1"/>
  <c r="AP118" i="1" s="1"/>
  <c r="Z169" i="1"/>
  <c r="Z172" i="1"/>
  <c r="FJ172" i="1"/>
  <c r="FJ169" i="1"/>
  <c r="CY187" i="1"/>
  <c r="CY185" i="1"/>
  <c r="CY179" i="1"/>
  <c r="CY181" i="1"/>
  <c r="CY188" i="1"/>
  <c r="CY214" i="1" s="1"/>
  <c r="CY183" i="1"/>
  <c r="BO252" i="1"/>
  <c r="BO196" i="1"/>
  <c r="FO252" i="1"/>
  <c r="FO196" i="1"/>
  <c r="AK188" i="1"/>
  <c r="AK214" i="1" s="1"/>
  <c r="AK181" i="1"/>
  <c r="AK179" i="1"/>
  <c r="AK183" i="1"/>
  <c r="AK185" i="1"/>
  <c r="AK187" i="1"/>
  <c r="FQ162" i="1"/>
  <c r="FQ163" i="1" s="1"/>
  <c r="FQ164" i="1" s="1"/>
  <c r="FQ210" i="1" s="1"/>
  <c r="FQ147" i="1"/>
  <c r="EX252" i="1"/>
  <c r="EX196" i="1"/>
  <c r="BH169" i="1"/>
  <c r="BH174" i="1" s="1"/>
  <c r="BH211" i="1" s="1"/>
  <c r="BH172" i="1"/>
  <c r="FT169" i="1"/>
  <c r="FT174" i="1" s="1"/>
  <c r="FT211" i="1" s="1"/>
  <c r="FT172" i="1"/>
  <c r="EG185" i="1"/>
  <c r="EG188" i="1"/>
  <c r="EG214" i="1" s="1"/>
  <c r="EG179" i="1"/>
  <c r="EG187" i="1"/>
  <c r="EG181" i="1"/>
  <c r="EG183" i="1"/>
  <c r="CG119" i="1"/>
  <c r="AU117" i="1"/>
  <c r="AU114" i="1"/>
  <c r="AU119" i="1" s="1"/>
  <c r="EY252" i="1"/>
  <c r="EY196" i="1"/>
  <c r="BW196" i="1"/>
  <c r="BW252" i="1"/>
  <c r="Z196" i="1"/>
  <c r="Z252" i="1"/>
  <c r="BV252" i="1"/>
  <c r="BV196" i="1"/>
  <c r="EI187" i="1"/>
  <c r="EI181" i="1"/>
  <c r="DN172" i="1"/>
  <c r="DN169" i="1"/>
  <c r="DN174" i="1" s="1"/>
  <c r="DN211" i="1" s="1"/>
  <c r="EZ114" i="1"/>
  <c r="EZ119" i="1" s="1"/>
  <c r="EZ117" i="1"/>
  <c r="FD194" i="1"/>
  <c r="FD177" i="1"/>
  <c r="FD147" i="1"/>
  <c r="FD104" i="1"/>
  <c r="FD106" i="1" s="1"/>
  <c r="FD110" i="1"/>
  <c r="FD107" i="1"/>
  <c r="FD99" i="1"/>
  <c r="FJ114" i="1"/>
  <c r="FJ119" i="1" s="1"/>
  <c r="FJ117" i="1"/>
  <c r="DW114" i="1"/>
  <c r="DW119" i="1" s="1"/>
  <c r="DW117" i="1"/>
  <c r="D179" i="1"/>
  <c r="D183" i="1" s="1"/>
  <c r="D185" i="1" s="1"/>
  <c r="EK169" i="1"/>
  <c r="EK172" i="1"/>
  <c r="AW196" i="1"/>
  <c r="AW252" i="1"/>
  <c r="EO196" i="1"/>
  <c r="EO252" i="1"/>
  <c r="DO252" i="1"/>
  <c r="DO196" i="1"/>
  <c r="AQ187" i="1"/>
  <c r="AQ188" i="1"/>
  <c r="AQ214" i="1" s="1"/>
  <c r="AQ185" i="1"/>
  <c r="AQ179" i="1"/>
  <c r="AQ181" i="1"/>
  <c r="AQ183" i="1"/>
  <c r="FG114" i="1"/>
  <c r="FG119" i="1" s="1"/>
  <c r="FG117" i="1"/>
  <c r="FU196" i="1"/>
  <c r="FU252" i="1"/>
  <c r="FL169" i="1"/>
  <c r="FL172" i="1"/>
  <c r="R169" i="1"/>
  <c r="R174" i="1" s="1"/>
  <c r="R211" i="1" s="1"/>
  <c r="R172" i="1"/>
  <c r="FK119" i="1"/>
  <c r="FK179" i="1" s="1"/>
  <c r="FK183" i="1" s="1"/>
  <c r="FK185" i="1" s="1"/>
  <c r="CM108" i="1"/>
  <c r="CM118" i="1" s="1"/>
  <c r="CM119" i="1" s="1"/>
  <c r="BC187" i="1"/>
  <c r="BC181" i="1"/>
  <c r="EA252" i="1"/>
  <c r="EA196" i="1"/>
  <c r="AL179" i="1"/>
  <c r="AL181" i="1"/>
  <c r="AL185" i="1"/>
  <c r="AL183" i="1"/>
  <c r="AL188" i="1"/>
  <c r="AL214" i="1" s="1"/>
  <c r="AL187" i="1"/>
  <c r="AI187" i="1"/>
  <c r="AI188" i="1"/>
  <c r="AI214" i="1" s="1"/>
  <c r="AI179" i="1"/>
  <c r="AI181" i="1"/>
  <c r="AI183" i="1"/>
  <c r="AI185" i="1"/>
  <c r="X114" i="1"/>
  <c r="X119" i="1" s="1"/>
  <c r="X117" i="1"/>
  <c r="CZ196" i="1"/>
  <c r="CZ252" i="1"/>
  <c r="BX194" i="1"/>
  <c r="BX177" i="1"/>
  <c r="BX155" i="1"/>
  <c r="BX147" i="1"/>
  <c r="BX151" i="1"/>
  <c r="BX153" i="1"/>
  <c r="BX149" i="1"/>
  <c r="BX104" i="1"/>
  <c r="BX106" i="1" s="1"/>
  <c r="BX107" i="1"/>
  <c r="BX110" i="1"/>
  <c r="BX99" i="1"/>
  <c r="CF141" i="1"/>
  <c r="CF143" i="1" s="1"/>
  <c r="Y169" i="1"/>
  <c r="Y172" i="1"/>
  <c r="K117" i="1"/>
  <c r="K114" i="1"/>
  <c r="K119" i="1" s="1"/>
  <c r="EK185" i="1"/>
  <c r="EK187" i="1"/>
  <c r="EK188" i="1"/>
  <c r="EK214" i="1" s="1"/>
  <c r="EK179" i="1"/>
  <c r="EK181" i="1"/>
  <c r="EK183" i="1"/>
  <c r="CR119" i="1"/>
  <c r="BF196" i="1"/>
  <c r="BF252" i="1"/>
  <c r="DZ196" i="1"/>
  <c r="DZ252" i="1"/>
  <c r="AJ114" i="1"/>
  <c r="AJ117" i="1"/>
  <c r="CF114" i="1"/>
  <c r="CF119" i="1" s="1"/>
  <c r="CF117" i="1"/>
  <c r="EB114" i="1"/>
  <c r="EB119" i="1" s="1"/>
  <c r="EB117" i="1"/>
  <c r="FX114" i="1"/>
  <c r="FX119" i="1" s="1"/>
  <c r="FX117" i="1"/>
  <c r="EF169" i="1"/>
  <c r="EF174" i="1" s="1"/>
  <c r="EF211" i="1" s="1"/>
  <c r="EF172" i="1"/>
  <c r="BL181" i="1"/>
  <c r="BL183" i="1"/>
  <c r="BL187" i="1"/>
  <c r="BL185" i="1"/>
  <c r="BL188" i="1"/>
  <c r="BL214" i="1" s="1"/>
  <c r="BL179" i="1"/>
  <c r="FT119" i="1"/>
  <c r="DG183" i="1"/>
  <c r="DG181" i="1"/>
  <c r="DG188" i="1"/>
  <c r="DG214" i="1" s="1"/>
  <c r="DG187" i="1"/>
  <c r="DG185" i="1"/>
  <c r="DG179" i="1"/>
  <c r="EM187" i="1"/>
  <c r="EM188" i="1"/>
  <c r="EM214" i="1" s="1"/>
  <c r="EM179" i="1"/>
  <c r="EM181" i="1"/>
  <c r="EM185" i="1"/>
  <c r="EM183" i="1"/>
  <c r="AS185" i="1"/>
  <c r="AS187" i="1"/>
  <c r="AS188" i="1"/>
  <c r="AS214" i="1" s="1"/>
  <c r="AS179" i="1"/>
  <c r="AS181" i="1"/>
  <c r="AS183" i="1"/>
  <c r="EW185" i="1"/>
  <c r="EW187" i="1"/>
  <c r="EW188" i="1"/>
  <c r="EW214" i="1" s="1"/>
  <c r="EW179" i="1"/>
  <c r="EW181" i="1"/>
  <c r="EW183" i="1"/>
  <c r="FB179" i="1"/>
  <c r="FB181" i="1"/>
  <c r="FB185" i="1"/>
  <c r="FB188" i="1"/>
  <c r="FB214" i="1" s="1"/>
  <c r="FB183" i="1"/>
  <c r="FB187" i="1"/>
  <c r="BW169" i="1"/>
  <c r="BW172" i="1"/>
  <c r="CX169" i="1"/>
  <c r="CX174" i="1" s="1"/>
  <c r="CX211" i="1" s="1"/>
  <c r="CX172" i="1"/>
  <c r="BE119" i="1"/>
  <c r="CL183" i="1"/>
  <c r="CL185" i="1"/>
  <c r="CL188" i="1"/>
  <c r="CL214" i="1" s="1"/>
  <c r="CL179" i="1"/>
  <c r="CL181" i="1"/>
  <c r="CL187" i="1"/>
  <c r="EH183" i="1"/>
  <c r="EH185" i="1"/>
  <c r="EH188" i="1"/>
  <c r="EH214" i="1" s="1"/>
  <c r="EH179" i="1"/>
  <c r="EH187" i="1"/>
  <c r="EH181" i="1"/>
  <c r="BO114" i="1"/>
  <c r="BO119" i="1" s="1"/>
  <c r="BO117" i="1"/>
  <c r="EG117" i="1"/>
  <c r="EG114" i="1"/>
  <c r="EG119" i="1" s="1"/>
  <c r="CP119" i="1"/>
  <c r="DE252" i="1"/>
  <c r="DE196" i="1"/>
  <c r="H119" i="1"/>
  <c r="F196" i="1"/>
  <c r="F252" i="1"/>
  <c r="AZ194" i="1"/>
  <c r="AZ177" i="1"/>
  <c r="AZ147" i="1"/>
  <c r="AZ104" i="1"/>
  <c r="AZ106" i="1" s="1"/>
  <c r="AZ107" i="1"/>
  <c r="AZ110" i="1"/>
  <c r="AZ145" i="1"/>
  <c r="AZ149" i="1" s="1"/>
  <c r="AZ99" i="1"/>
  <c r="CD187" i="1"/>
  <c r="CD188" i="1"/>
  <c r="CD214" i="1" s="1"/>
  <c r="CD181" i="1"/>
  <c r="CD185" i="1"/>
  <c r="CD179" i="1"/>
  <c r="CD183" i="1"/>
  <c r="FT252" i="1"/>
  <c r="FT196" i="1"/>
  <c r="BT188" i="1"/>
  <c r="BT214" i="1" s="1"/>
  <c r="BT179" i="1"/>
  <c r="BT183" i="1"/>
  <c r="BT181" i="1"/>
  <c r="BT187" i="1"/>
  <c r="BT185" i="1"/>
  <c r="AG196" i="1"/>
  <c r="AG252" i="1"/>
  <c r="CV183" i="1"/>
  <c r="DZ119" i="1"/>
  <c r="CU117" i="1"/>
  <c r="CU114" i="1"/>
  <c r="CU119" i="1" s="1"/>
  <c r="I108" i="1"/>
  <c r="I118" i="1" s="1"/>
  <c r="E169" i="1"/>
  <c r="E174" i="1" s="1"/>
  <c r="E211" i="1" s="1"/>
  <c r="E172" i="1"/>
  <c r="EX169" i="1"/>
  <c r="EX172" i="1"/>
  <c r="AV196" i="1"/>
  <c r="AV252" i="1"/>
  <c r="CR196" i="1"/>
  <c r="CR252" i="1"/>
  <c r="EN252" i="1"/>
  <c r="EN196" i="1"/>
  <c r="C133" i="2"/>
  <c r="C137" i="2" s="1"/>
  <c r="C139" i="2" s="1"/>
  <c r="C174" i="2"/>
  <c r="C135" i="2"/>
  <c r="DK119" i="1"/>
  <c r="S119" i="1"/>
  <c r="DR117" i="1"/>
  <c r="DR114" i="1"/>
  <c r="DR119" i="1" s="1"/>
  <c r="CY108" i="1"/>
  <c r="CY118" i="1" s="1"/>
  <c r="CY119" i="1" s="1"/>
  <c r="BO108" i="1"/>
  <c r="BO118" i="1" s="1"/>
  <c r="BE252" i="1"/>
  <c r="BE196" i="1"/>
  <c r="BT169" i="1"/>
  <c r="BT174" i="1" s="1"/>
  <c r="BT211" i="1" s="1"/>
  <c r="BT172" i="1"/>
  <c r="EV169" i="1"/>
  <c r="EV172" i="1"/>
  <c r="AK196" i="1"/>
  <c r="AK252" i="1"/>
  <c r="EC196" i="1"/>
  <c r="EC252" i="1"/>
  <c r="DC187" i="1"/>
  <c r="DC188" i="1"/>
  <c r="DC214" i="1" s="1"/>
  <c r="DC179" i="1"/>
  <c r="DC185" i="1"/>
  <c r="DC181" i="1"/>
  <c r="DC183" i="1"/>
  <c r="AR185" i="1"/>
  <c r="AR187" i="1"/>
  <c r="AR179" i="1"/>
  <c r="AR188" i="1"/>
  <c r="AR214" i="1" s="1"/>
  <c r="AR181" i="1"/>
  <c r="AR183" i="1"/>
  <c r="CH119" i="1"/>
  <c r="EX187" i="1"/>
  <c r="EX188" i="1"/>
  <c r="EX214" i="1" s="1"/>
  <c r="EX181" i="1"/>
  <c r="EX179" i="1"/>
  <c r="EX183" i="1"/>
  <c r="EX185" i="1"/>
  <c r="DS117" i="1"/>
  <c r="DS114" i="1"/>
  <c r="DS119" i="1" s="1"/>
  <c r="EG252" i="1"/>
  <c r="EG196" i="1"/>
  <c r="BV169" i="1"/>
  <c r="BV174" i="1" s="1"/>
  <c r="BV211" i="1" s="1"/>
  <c r="BV172" i="1"/>
  <c r="FE185" i="1"/>
  <c r="FE179" i="1"/>
  <c r="FE188" i="1"/>
  <c r="FE214" i="1" s="1"/>
  <c r="FE181" i="1"/>
  <c r="FE183" i="1"/>
  <c r="FE187" i="1"/>
  <c r="Q141" i="1"/>
  <c r="Q143" i="1" s="1"/>
  <c r="BQ114" i="1"/>
  <c r="BQ119" i="1" s="1"/>
  <c r="BQ117" i="1"/>
  <c r="DM114" i="1"/>
  <c r="DM117" i="1"/>
  <c r="L149" i="1"/>
  <c r="DQ141" i="1"/>
  <c r="DQ143" i="1" s="1"/>
  <c r="BY187" i="1"/>
  <c r="BY181" i="1"/>
  <c r="DN187" i="1"/>
  <c r="DN181" i="1"/>
  <c r="BU119" i="1"/>
  <c r="FP119" i="1"/>
  <c r="FC117" i="1"/>
  <c r="FC114" i="1"/>
  <c r="FC119" i="1" s="1"/>
  <c r="CC108" i="1"/>
  <c r="CC118" i="1" s="1"/>
  <c r="CC119" i="1" s="1"/>
  <c r="DU169" i="1"/>
  <c r="DU172" i="1"/>
  <c r="J108" i="1"/>
  <c r="J118" i="1" s="1"/>
  <c r="BG108" i="1"/>
  <c r="BG118" i="1" s="1"/>
  <c r="BG119" i="1" s="1"/>
  <c r="CM114" i="1"/>
  <c r="CM117" i="1"/>
  <c r="BC108" i="1"/>
  <c r="BC118" i="1" s="1"/>
  <c r="AL196" i="1"/>
  <c r="AL252" i="1"/>
  <c r="AI252" i="1"/>
  <c r="AI196" i="1"/>
  <c r="DY252" i="1"/>
  <c r="DY196" i="1"/>
  <c r="EZ169" i="1"/>
  <c r="EZ174" i="1" s="1"/>
  <c r="EZ211" i="1" s="1"/>
  <c r="EZ172" i="1"/>
  <c r="F169" i="1"/>
  <c r="F174" i="1" s="1"/>
  <c r="F211" i="1" s="1"/>
  <c r="F172" i="1"/>
  <c r="FB169" i="1"/>
  <c r="FB174" i="1" s="1"/>
  <c r="FB211" i="1" s="1"/>
  <c r="FB172" i="1"/>
  <c r="ET196" i="1"/>
  <c r="ET252" i="1"/>
  <c r="CZ108" i="1"/>
  <c r="CZ118" i="1" s="1"/>
  <c r="CZ119" i="1" s="1"/>
  <c r="AH114" i="1"/>
  <c r="AH119" i="1" s="1"/>
  <c r="AH117" i="1"/>
  <c r="DB114" i="1"/>
  <c r="DB119" i="1" s="1"/>
  <c r="DB117" i="1"/>
  <c r="AG108" i="1"/>
  <c r="AG118" i="1" s="1"/>
  <c r="AG119" i="1" s="1"/>
  <c r="AI169" i="1"/>
  <c r="AI174" i="1" s="1"/>
  <c r="AI211" i="1" s="1"/>
  <c r="AI172" i="1"/>
  <c r="EB141" i="1"/>
  <c r="EB143" i="1" s="1"/>
  <c r="CS114" i="1"/>
  <c r="CS119" i="1" s="1"/>
  <c r="CS117" i="1"/>
  <c r="CJ169" i="1"/>
  <c r="CJ174" i="1" s="1"/>
  <c r="CJ211" i="1" s="1"/>
  <c r="CJ172" i="1"/>
  <c r="AH141" i="1"/>
  <c r="AH143" i="1" s="1"/>
  <c r="EE117" i="1"/>
  <c r="EE114" i="1"/>
  <c r="EE119" i="1" s="1"/>
  <c r="CB117" i="1"/>
  <c r="CB114" i="1"/>
  <c r="CB119" i="1" s="1"/>
  <c r="EJ117" i="1"/>
  <c r="EJ114" i="1"/>
  <c r="EJ119" i="1" s="1"/>
  <c r="DM119" i="1"/>
  <c r="DH194" i="1"/>
  <c r="DH177" i="1"/>
  <c r="DH147" i="1"/>
  <c r="DH149" i="1" s="1"/>
  <c r="DH145" i="1"/>
  <c r="DH104" i="1"/>
  <c r="DH106" i="1" s="1"/>
  <c r="DH108" i="1" s="1"/>
  <c r="DH118" i="1" s="1"/>
  <c r="DH107" i="1"/>
  <c r="DH99" i="1"/>
  <c r="DH110" i="1"/>
  <c r="FK169" i="1"/>
  <c r="FK172" i="1"/>
  <c r="CZ169" i="1"/>
  <c r="CZ174" i="1" s="1"/>
  <c r="CZ211" i="1" s="1"/>
  <c r="CZ172" i="1"/>
  <c r="BF187" i="1"/>
  <c r="BF188" i="1"/>
  <c r="BF214" i="1" s="1"/>
  <c r="BF181" i="1"/>
  <c r="BF183" i="1"/>
  <c r="BF185" i="1"/>
  <c r="BF179" i="1"/>
  <c r="DZ187" i="1"/>
  <c r="DZ188" i="1"/>
  <c r="DZ214" i="1" s="1"/>
  <c r="DZ181" i="1"/>
  <c r="DZ183" i="1"/>
  <c r="DZ179" i="1"/>
  <c r="DZ185" i="1"/>
  <c r="CA196" i="1"/>
  <c r="CA252" i="1"/>
  <c r="CV188" i="1"/>
  <c r="CV214" i="1" s="1"/>
  <c r="AT169" i="1"/>
  <c r="AT174" i="1" s="1"/>
  <c r="AT211" i="1" s="1"/>
  <c r="AT172" i="1"/>
  <c r="BL196" i="1"/>
  <c r="BL252" i="1"/>
  <c r="DG119" i="1"/>
  <c r="DG252" i="1"/>
  <c r="DG196" i="1"/>
  <c r="EM252" i="1"/>
  <c r="EM196" i="1"/>
  <c r="AS196" i="1"/>
  <c r="AS252" i="1"/>
  <c r="EW196" i="1"/>
  <c r="EW252" i="1"/>
  <c r="FB196" i="1"/>
  <c r="FB252" i="1"/>
  <c r="EF149" i="1"/>
  <c r="BR141" i="1"/>
  <c r="BR143" i="1" s="1"/>
  <c r="D130" i="2"/>
  <c r="I27" i="2"/>
  <c r="CL196" i="1"/>
  <c r="CL252" i="1"/>
  <c r="EH196" i="1"/>
  <c r="EH252" i="1"/>
  <c r="CG196" i="1"/>
  <c r="CG252" i="1"/>
  <c r="FF119" i="1"/>
  <c r="AQ169" i="1"/>
  <c r="AQ174" i="1" s="1"/>
  <c r="AQ211" i="1" s="1"/>
  <c r="AQ172" i="1"/>
  <c r="AP187" i="1"/>
  <c r="AP181" i="1"/>
  <c r="GB132" i="1"/>
  <c r="FZ134" i="1"/>
  <c r="C18" i="1"/>
  <c r="C178" i="1" s="1"/>
  <c r="EV185" i="1"/>
  <c r="EV187" i="1"/>
  <c r="EV179" i="1"/>
  <c r="EV188" i="1"/>
  <c r="EV214" i="1" s="1"/>
  <c r="EV181" i="1"/>
  <c r="EV183" i="1"/>
  <c r="ET119" i="1"/>
  <c r="AX119" i="1"/>
  <c r="DR149" i="1"/>
  <c r="AL169" i="1"/>
  <c r="AL174" i="1" s="1"/>
  <c r="AL211" i="1" s="1"/>
  <c r="AL172" i="1"/>
  <c r="DC252" i="1"/>
  <c r="DC196" i="1"/>
  <c r="DL187" i="1"/>
  <c r="DL181" i="1"/>
  <c r="AC162" i="1"/>
  <c r="AC163" i="1" s="1"/>
  <c r="AC164" i="1" s="1"/>
  <c r="AC210" i="1" s="1"/>
  <c r="AC147" i="1"/>
  <c r="DS149" i="1"/>
  <c r="CQ169" i="1"/>
  <c r="CQ172" i="1"/>
  <c r="FE252" i="1"/>
  <c r="FE196" i="1"/>
  <c r="EI114" i="1"/>
  <c r="EI119" i="1" s="1"/>
  <c r="EI117" i="1"/>
  <c r="EW169" i="1"/>
  <c r="EW172" i="1"/>
  <c r="BY252" i="1"/>
  <c r="BY196" i="1"/>
  <c r="Q149" i="1"/>
  <c r="EQ169" i="1"/>
  <c r="EQ172" i="1"/>
  <c r="FR169" i="1"/>
  <c r="FR174" i="1" s="1"/>
  <c r="FR211" i="1" s="1"/>
  <c r="FR172" i="1"/>
  <c r="AW114" i="1"/>
  <c r="AW119" i="1" s="1"/>
  <c r="AW117" i="1"/>
  <c r="DF169" i="1"/>
  <c r="DF172" i="1"/>
  <c r="BI114" i="1"/>
  <c r="BI119" i="1" s="1"/>
  <c r="BI117" i="1"/>
  <c r="DO117" i="1"/>
  <c r="DO114" i="1"/>
  <c r="DO119" i="1" s="1"/>
  <c r="BD185" i="1"/>
  <c r="BD187" i="1"/>
  <c r="BD179" i="1"/>
  <c r="BD181" i="1"/>
  <c r="BD183" i="1"/>
  <c r="BD188" i="1"/>
  <c r="BD214" i="1" s="1"/>
  <c r="DK149" i="1"/>
  <c r="X169" i="1"/>
  <c r="X174" i="1" s="1"/>
  <c r="X211" i="1" s="1"/>
  <c r="X172" i="1"/>
  <c r="ED169" i="1"/>
  <c r="ED172" i="1"/>
  <c r="DE188" i="1"/>
  <c r="DE214" i="1" s="1"/>
  <c r="DE181" i="1"/>
  <c r="DE179" i="1"/>
  <c r="DE183" i="1"/>
  <c r="DE187" i="1"/>
  <c r="DE185" i="1"/>
  <c r="P119" i="1"/>
  <c r="CE119" i="1"/>
  <c r="DY185" i="1"/>
  <c r="DY187" i="1"/>
  <c r="DY188" i="1"/>
  <c r="DY214" i="1" s="1"/>
  <c r="DY183" i="1"/>
  <c r="DY179" i="1"/>
  <c r="DY181" i="1"/>
  <c r="FN169" i="1"/>
  <c r="FN172" i="1"/>
  <c r="BJ119" i="1"/>
  <c r="FA108" i="1"/>
  <c r="FA118" i="1" s="1"/>
  <c r="T117" i="1"/>
  <c r="T114" i="1"/>
  <c r="T119" i="1" s="1"/>
  <c r="CN117" i="1"/>
  <c r="CN114" i="1"/>
  <c r="CN119" i="1" s="1"/>
  <c r="AM117" i="1"/>
  <c r="AM114" i="1"/>
  <c r="AM119" i="1" s="1"/>
  <c r="O117" i="1"/>
  <c r="O114" i="1"/>
  <c r="O119" i="1" s="1"/>
  <c r="DF117" i="1"/>
  <c r="DF114" i="1"/>
  <c r="DF119" i="1" s="1"/>
  <c r="FK149" i="1"/>
  <c r="BN114" i="1"/>
  <c r="BN119" i="1" s="1"/>
  <c r="BN117" i="1"/>
  <c r="DV114" i="1"/>
  <c r="DV119" i="1" s="1"/>
  <c r="DV117" i="1"/>
  <c r="BS187" i="1"/>
  <c r="BS181" i="1"/>
  <c r="M181" i="1"/>
  <c r="M187" i="1"/>
  <c r="EP179" i="1"/>
  <c r="EP181" i="1"/>
  <c r="EP185" i="1"/>
  <c r="EP183" i="1"/>
  <c r="EP187" i="1"/>
  <c r="EP188" i="1"/>
  <c r="EP214" i="1" s="1"/>
  <c r="J119" i="1"/>
  <c r="J179" i="1" s="1"/>
  <c r="J183" i="1" s="1"/>
  <c r="J185" i="1" s="1"/>
  <c r="CA119" i="1"/>
  <c r="CB169" i="1"/>
  <c r="CB172" i="1"/>
  <c r="DI187" i="1"/>
  <c r="DI179" i="1"/>
  <c r="DI183" i="1" s="1"/>
  <c r="DI185" i="1" s="1"/>
  <c r="DI181" i="1"/>
  <c r="FD139" i="1"/>
  <c r="BU188" i="1"/>
  <c r="BU214" i="1" s="1"/>
  <c r="BU181" i="1"/>
  <c r="BU179" i="1"/>
  <c r="BU183" i="1"/>
  <c r="BU187" i="1"/>
  <c r="BU185" i="1"/>
  <c r="AA119" i="1"/>
  <c r="CB162" i="1" l="1"/>
  <c r="CB163" i="1" s="1"/>
  <c r="CB164" i="1" s="1"/>
  <c r="CB210" i="1" s="1"/>
  <c r="CB147" i="1"/>
  <c r="CB123" i="1"/>
  <c r="CB207" i="1" s="1"/>
  <c r="AG162" i="1"/>
  <c r="AG163" i="1" s="1"/>
  <c r="AG164" i="1" s="1"/>
  <c r="AG210" i="1" s="1"/>
  <c r="AG123" i="1"/>
  <c r="AG207" i="1" s="1"/>
  <c r="AG147" i="1"/>
  <c r="EU162" i="1"/>
  <c r="EU163" i="1" s="1"/>
  <c r="EU164" i="1" s="1"/>
  <c r="EU210" i="1" s="1"/>
  <c r="EU123" i="1"/>
  <c r="EU207" i="1" s="1"/>
  <c r="EU151" i="1"/>
  <c r="EU179" i="1"/>
  <c r="EU183" i="1" s="1"/>
  <c r="EU185" i="1" s="1"/>
  <c r="U162" i="1"/>
  <c r="U163" i="1" s="1"/>
  <c r="U164" i="1" s="1"/>
  <c r="U210" i="1" s="1"/>
  <c r="U145" i="1"/>
  <c r="U123" i="1"/>
  <c r="U207" i="1" s="1"/>
  <c r="CD162" i="1"/>
  <c r="CD163" i="1" s="1"/>
  <c r="CD164" i="1" s="1"/>
  <c r="CD210" i="1" s="1"/>
  <c r="CD123" i="1"/>
  <c r="CD207" i="1" s="1"/>
  <c r="CD209" i="1" s="1"/>
  <c r="CD145" i="1"/>
  <c r="CD157" i="1" s="1"/>
  <c r="CD208" i="1" s="1"/>
  <c r="ES162" i="1"/>
  <c r="ES163" i="1" s="1"/>
  <c r="ES164" i="1" s="1"/>
  <c r="ES210" i="1" s="1"/>
  <c r="ES145" i="1"/>
  <c r="ES157" i="1" s="1"/>
  <c r="ES208" i="1" s="1"/>
  <c r="ES123" i="1"/>
  <c r="ES207" i="1" s="1"/>
  <c r="AP162" i="1"/>
  <c r="AP163" i="1" s="1"/>
  <c r="AP164" i="1" s="1"/>
  <c r="AP210" i="1" s="1"/>
  <c r="AP123" i="1"/>
  <c r="AP207" i="1" s="1"/>
  <c r="AP151" i="1"/>
  <c r="AP179" i="1"/>
  <c r="AP183" i="1" s="1"/>
  <c r="AP185" i="1" s="1"/>
  <c r="AV162" i="1"/>
  <c r="AV163" i="1" s="1"/>
  <c r="AV164" i="1" s="1"/>
  <c r="AV210" i="1" s="1"/>
  <c r="AV123" i="1"/>
  <c r="AV207" i="1" s="1"/>
  <c r="AV145" i="1"/>
  <c r="BY162" i="1"/>
  <c r="BY163" i="1" s="1"/>
  <c r="BY164" i="1" s="1"/>
  <c r="BY210" i="1" s="1"/>
  <c r="BY151" i="1"/>
  <c r="BY123" i="1"/>
  <c r="BY207" i="1" s="1"/>
  <c r="BY179" i="1"/>
  <c r="BY183" i="1" s="1"/>
  <c r="BY185" i="1" s="1"/>
  <c r="DF162" i="1"/>
  <c r="DF163" i="1" s="1"/>
  <c r="DF164" i="1" s="1"/>
  <c r="DF210" i="1" s="1"/>
  <c r="DF123" i="1"/>
  <c r="DF207" i="1" s="1"/>
  <c r="DF151" i="1"/>
  <c r="DF179" i="1"/>
  <c r="DF183" i="1" s="1"/>
  <c r="DF185" i="1" s="1"/>
  <c r="CY162" i="1"/>
  <c r="CY163" i="1" s="1"/>
  <c r="CY164" i="1" s="1"/>
  <c r="CY210" i="1" s="1"/>
  <c r="CY145" i="1"/>
  <c r="CY123" i="1"/>
  <c r="CY207" i="1" s="1"/>
  <c r="K162" i="1"/>
  <c r="K163" i="1" s="1"/>
  <c r="K164" i="1" s="1"/>
  <c r="K210" i="1" s="1"/>
  <c r="K145" i="1"/>
  <c r="K123" i="1"/>
  <c r="K207" i="1" s="1"/>
  <c r="CM162" i="1"/>
  <c r="CM163" i="1" s="1"/>
  <c r="CM164" i="1" s="1"/>
  <c r="CM210" i="1" s="1"/>
  <c r="CM123" i="1"/>
  <c r="CM207" i="1" s="1"/>
  <c r="CM151" i="1"/>
  <c r="CM179" i="1"/>
  <c r="CM183" i="1" s="1"/>
  <c r="CM185" i="1" s="1"/>
  <c r="D188" i="1"/>
  <c r="D214" i="1" s="1"/>
  <c r="DL162" i="1"/>
  <c r="DL163" i="1" s="1"/>
  <c r="DL164" i="1" s="1"/>
  <c r="DL210" i="1" s="1"/>
  <c r="DL123" i="1"/>
  <c r="DL207" i="1" s="1"/>
  <c r="DL151" i="1"/>
  <c r="DL179" i="1"/>
  <c r="DL183" i="1" s="1"/>
  <c r="DL185" i="1" s="1"/>
  <c r="N162" i="1"/>
  <c r="N163" i="1" s="1"/>
  <c r="N164" i="1" s="1"/>
  <c r="N210" i="1" s="1"/>
  <c r="N147" i="1"/>
  <c r="N123" i="1"/>
  <c r="N207" i="1" s="1"/>
  <c r="DY162" i="1"/>
  <c r="DY163" i="1" s="1"/>
  <c r="DY164" i="1" s="1"/>
  <c r="DY210" i="1" s="1"/>
  <c r="DY123" i="1"/>
  <c r="DY207" i="1" s="1"/>
  <c r="DY209" i="1" s="1"/>
  <c r="DY145" i="1"/>
  <c r="DY157" i="1" s="1"/>
  <c r="DY208" i="1" s="1"/>
  <c r="BM162" i="1"/>
  <c r="BM163" i="1" s="1"/>
  <c r="BM164" i="1" s="1"/>
  <c r="BM210" i="1" s="1"/>
  <c r="BM123" i="1"/>
  <c r="BM207" i="1" s="1"/>
  <c r="BM145" i="1"/>
  <c r="EK162" i="1"/>
  <c r="EK163" i="1" s="1"/>
  <c r="EK164" i="1" s="1"/>
  <c r="EK210" i="1" s="1"/>
  <c r="EK147" i="1"/>
  <c r="EK123" i="1"/>
  <c r="EK207" i="1" s="1"/>
  <c r="EE162" i="1"/>
  <c r="EE163" i="1" s="1"/>
  <c r="EE164" i="1" s="1"/>
  <c r="EE210" i="1" s="1"/>
  <c r="EE145" i="1"/>
  <c r="EE123" i="1"/>
  <c r="EE207" i="1" s="1"/>
  <c r="DB162" i="1"/>
  <c r="DB163" i="1" s="1"/>
  <c r="DB164" i="1" s="1"/>
  <c r="DB210" i="1" s="1"/>
  <c r="DB123" i="1"/>
  <c r="DB207" i="1" s="1"/>
  <c r="DB145" i="1"/>
  <c r="DB157" i="1" s="1"/>
  <c r="DB208" i="1" s="1"/>
  <c r="DR162" i="1"/>
  <c r="DR163" i="1" s="1"/>
  <c r="DR164" i="1" s="1"/>
  <c r="DR210" i="1" s="1"/>
  <c r="DR151" i="1"/>
  <c r="DR123" i="1"/>
  <c r="DR207" i="1" s="1"/>
  <c r="DR179" i="1"/>
  <c r="DR183" i="1" s="1"/>
  <c r="DR185" i="1" s="1"/>
  <c r="EZ162" i="1"/>
  <c r="EZ163" i="1" s="1"/>
  <c r="EZ164" i="1" s="1"/>
  <c r="EZ210" i="1" s="1"/>
  <c r="EZ123" i="1"/>
  <c r="EZ207" i="1" s="1"/>
  <c r="EZ145" i="1"/>
  <c r="FN162" i="1"/>
  <c r="FN163" i="1" s="1"/>
  <c r="FN164" i="1" s="1"/>
  <c r="FN210" i="1" s="1"/>
  <c r="FN151" i="1"/>
  <c r="FN123" i="1"/>
  <c r="FN207" i="1" s="1"/>
  <c r="FN179" i="1"/>
  <c r="FN183" i="1" s="1"/>
  <c r="FN185" i="1" s="1"/>
  <c r="BT162" i="1"/>
  <c r="BT163" i="1" s="1"/>
  <c r="BT164" i="1" s="1"/>
  <c r="BT210" i="1" s="1"/>
  <c r="BT145" i="1"/>
  <c r="BT157" i="1" s="1"/>
  <c r="BT208" i="1" s="1"/>
  <c r="BT123" i="1"/>
  <c r="BT207" i="1" s="1"/>
  <c r="BT209" i="1" s="1"/>
  <c r="BT212" i="1" s="1"/>
  <c r="BT217" i="1" s="1"/>
  <c r="EP162" i="1"/>
  <c r="EP163" i="1" s="1"/>
  <c r="EP164" i="1" s="1"/>
  <c r="EP210" i="1" s="1"/>
  <c r="EP123" i="1"/>
  <c r="EP207" i="1" s="1"/>
  <c r="EP145" i="1"/>
  <c r="EP157" i="1" s="1"/>
  <c r="EP208" i="1" s="1"/>
  <c r="FS162" i="1"/>
  <c r="FS163" i="1" s="1"/>
  <c r="FS164" i="1" s="1"/>
  <c r="FS210" i="1" s="1"/>
  <c r="FS145" i="1"/>
  <c r="FS157" i="1" s="1"/>
  <c r="FS208" i="1" s="1"/>
  <c r="FS123" i="1"/>
  <c r="FS207" i="1" s="1"/>
  <c r="DA162" i="1"/>
  <c r="DA163" i="1" s="1"/>
  <c r="DA164" i="1" s="1"/>
  <c r="DA210" i="1" s="1"/>
  <c r="DA123" i="1"/>
  <c r="DA207" i="1" s="1"/>
  <c r="DA145" i="1"/>
  <c r="DA157" i="1" s="1"/>
  <c r="DA208" i="1" s="1"/>
  <c r="AT162" i="1"/>
  <c r="AT163" i="1" s="1"/>
  <c r="AT164" i="1" s="1"/>
  <c r="AT210" i="1" s="1"/>
  <c r="AT147" i="1"/>
  <c r="AT123" i="1"/>
  <c r="AT207" i="1" s="1"/>
  <c r="EL162" i="1"/>
  <c r="EL163" i="1" s="1"/>
  <c r="EL164" i="1" s="1"/>
  <c r="EL210" i="1" s="1"/>
  <c r="EL147" i="1"/>
  <c r="EL123" i="1"/>
  <c r="EL207" i="1" s="1"/>
  <c r="O162" i="1"/>
  <c r="O163" i="1" s="1"/>
  <c r="O164" i="1" s="1"/>
  <c r="O210" i="1" s="1"/>
  <c r="O147" i="1"/>
  <c r="O123" i="1"/>
  <c r="O207" i="1" s="1"/>
  <c r="CC162" i="1"/>
  <c r="CC163" i="1" s="1"/>
  <c r="CC164" i="1" s="1"/>
  <c r="CC210" i="1" s="1"/>
  <c r="CC123" i="1"/>
  <c r="CC207" i="1" s="1"/>
  <c r="CC145" i="1"/>
  <c r="DW162" i="1"/>
  <c r="DW163" i="1" s="1"/>
  <c r="DW164" i="1" s="1"/>
  <c r="DW210" i="1" s="1"/>
  <c r="DW123" i="1"/>
  <c r="DW207" i="1" s="1"/>
  <c r="DW145" i="1"/>
  <c r="AU162" i="1"/>
  <c r="AU163" i="1" s="1"/>
  <c r="AU164" i="1" s="1"/>
  <c r="AU210" i="1" s="1"/>
  <c r="AU123" i="1"/>
  <c r="AU207" i="1" s="1"/>
  <c r="AU145" i="1"/>
  <c r="FL162" i="1"/>
  <c r="FL163" i="1" s="1"/>
  <c r="FL164" i="1" s="1"/>
  <c r="FL210" i="1" s="1"/>
  <c r="FL147" i="1"/>
  <c r="FL123" i="1"/>
  <c r="FL207" i="1" s="1"/>
  <c r="AR162" i="1"/>
  <c r="AR163" i="1" s="1"/>
  <c r="AR164" i="1" s="1"/>
  <c r="AR210" i="1" s="1"/>
  <c r="AR147" i="1"/>
  <c r="AR123" i="1"/>
  <c r="AR207" i="1" s="1"/>
  <c r="R162" i="1"/>
  <c r="R163" i="1" s="1"/>
  <c r="R164" i="1" s="1"/>
  <c r="R210" i="1" s="1"/>
  <c r="R123" i="1"/>
  <c r="R207" i="1" s="1"/>
  <c r="R151" i="1"/>
  <c r="R179" i="1"/>
  <c r="R183" i="1" s="1"/>
  <c r="R185" i="1" s="1"/>
  <c r="AF162" i="1"/>
  <c r="AF163" i="1" s="1"/>
  <c r="AF164" i="1" s="1"/>
  <c r="AF210" i="1" s="1"/>
  <c r="AF123" i="1"/>
  <c r="AF207" i="1" s="1"/>
  <c r="AF145" i="1"/>
  <c r="AF157" i="1" s="1"/>
  <c r="AF208" i="1" s="1"/>
  <c r="FE162" i="1"/>
  <c r="FE163" i="1" s="1"/>
  <c r="FE164" i="1" s="1"/>
  <c r="FE210" i="1" s="1"/>
  <c r="FE145" i="1"/>
  <c r="FE123" i="1"/>
  <c r="FE207" i="1" s="1"/>
  <c r="Q162" i="1"/>
  <c r="Q163" i="1" s="1"/>
  <c r="Q164" i="1" s="1"/>
  <c r="Q210" i="1" s="1"/>
  <c r="Q151" i="1"/>
  <c r="Q123" i="1"/>
  <c r="Q207" i="1" s="1"/>
  <c r="Q179" i="1"/>
  <c r="Q183" i="1" s="1"/>
  <c r="Q185" i="1" s="1"/>
  <c r="DO162" i="1"/>
  <c r="DO163" i="1" s="1"/>
  <c r="DO164" i="1" s="1"/>
  <c r="DO210" i="1" s="1"/>
  <c r="DO123" i="1"/>
  <c r="DO207" i="1" s="1"/>
  <c r="DO151" i="1"/>
  <c r="DO179" i="1"/>
  <c r="DO183" i="1" s="1"/>
  <c r="DO185" i="1" s="1"/>
  <c r="AH162" i="1"/>
  <c r="AH163" i="1" s="1"/>
  <c r="AH164" i="1" s="1"/>
  <c r="AH210" i="1" s="1"/>
  <c r="AH123" i="1"/>
  <c r="AH207" i="1" s="1"/>
  <c r="AH151" i="1"/>
  <c r="AH179" i="1"/>
  <c r="AH183" i="1" s="1"/>
  <c r="AH185" i="1" s="1"/>
  <c r="FC162" i="1"/>
  <c r="FC163" i="1" s="1"/>
  <c r="FC164" i="1" s="1"/>
  <c r="FC210" i="1" s="1"/>
  <c r="FC123" i="1"/>
  <c r="FC207" i="1" s="1"/>
  <c r="FC147" i="1"/>
  <c r="BB162" i="1"/>
  <c r="BB163" i="1" s="1"/>
  <c r="BB164" i="1" s="1"/>
  <c r="BB210" i="1" s="1"/>
  <c r="BB151" i="1"/>
  <c r="BB123" i="1"/>
  <c r="BB207" i="1" s="1"/>
  <c r="BB179" i="1"/>
  <c r="BB183" i="1" s="1"/>
  <c r="BB185" i="1" s="1"/>
  <c r="DX162" i="1"/>
  <c r="DX163" i="1" s="1"/>
  <c r="DX164" i="1" s="1"/>
  <c r="DX210" i="1" s="1"/>
  <c r="DX145" i="1"/>
  <c r="DX157" i="1" s="1"/>
  <c r="DX208" i="1" s="1"/>
  <c r="DX123" i="1"/>
  <c r="DX207" i="1" s="1"/>
  <c r="DX209" i="1" s="1"/>
  <c r="DX212" i="1" s="1"/>
  <c r="DX217" i="1" s="1"/>
  <c r="BZ162" i="1"/>
  <c r="BZ163" i="1" s="1"/>
  <c r="BZ164" i="1" s="1"/>
  <c r="BZ210" i="1" s="1"/>
  <c r="BZ145" i="1"/>
  <c r="BZ123" i="1"/>
  <c r="BZ207" i="1" s="1"/>
  <c r="AE162" i="1"/>
  <c r="AE163" i="1" s="1"/>
  <c r="AE164" i="1" s="1"/>
  <c r="AE210" i="1" s="1"/>
  <c r="AE145" i="1"/>
  <c r="AE123" i="1"/>
  <c r="AE207" i="1" s="1"/>
  <c r="AM162" i="1"/>
  <c r="AM163" i="1" s="1"/>
  <c r="AM164" i="1" s="1"/>
  <c r="AM210" i="1" s="1"/>
  <c r="AM123" i="1"/>
  <c r="AM207" i="1" s="1"/>
  <c r="AM145" i="1"/>
  <c r="CZ162" i="1"/>
  <c r="CZ163" i="1" s="1"/>
  <c r="CZ164" i="1" s="1"/>
  <c r="CZ210" i="1" s="1"/>
  <c r="CZ123" i="1"/>
  <c r="CZ207" i="1" s="1"/>
  <c r="CZ151" i="1"/>
  <c r="CZ179" i="1"/>
  <c r="CZ183" i="1" s="1"/>
  <c r="CZ185" i="1" s="1"/>
  <c r="BQ162" i="1"/>
  <c r="BQ163" i="1" s="1"/>
  <c r="BQ164" i="1" s="1"/>
  <c r="BQ210" i="1" s="1"/>
  <c r="BQ123" i="1"/>
  <c r="BQ207" i="1" s="1"/>
  <c r="BQ147" i="1"/>
  <c r="DS162" i="1"/>
  <c r="DS163" i="1" s="1"/>
  <c r="DS164" i="1" s="1"/>
  <c r="DS210" i="1" s="1"/>
  <c r="DS123" i="1"/>
  <c r="DS207" i="1" s="1"/>
  <c r="DS151" i="1"/>
  <c r="DS179" i="1"/>
  <c r="DS183" i="1" s="1"/>
  <c r="DS185" i="1" s="1"/>
  <c r="FJ162" i="1"/>
  <c r="FJ163" i="1" s="1"/>
  <c r="FJ164" i="1" s="1"/>
  <c r="FJ210" i="1" s="1"/>
  <c r="FJ147" i="1"/>
  <c r="FJ123" i="1"/>
  <c r="FJ207" i="1" s="1"/>
  <c r="FM162" i="1"/>
  <c r="FM163" i="1" s="1"/>
  <c r="FM164" i="1" s="1"/>
  <c r="FM210" i="1" s="1"/>
  <c r="FM147" i="1"/>
  <c r="FM123" i="1"/>
  <c r="FM207" i="1" s="1"/>
  <c r="DP162" i="1"/>
  <c r="DP163" i="1" s="1"/>
  <c r="DP164" i="1" s="1"/>
  <c r="DP210" i="1" s="1"/>
  <c r="DP145" i="1"/>
  <c r="DP123" i="1"/>
  <c r="DP207" i="1" s="1"/>
  <c r="CK162" i="1"/>
  <c r="CK163" i="1" s="1"/>
  <c r="CK164" i="1" s="1"/>
  <c r="CK210" i="1" s="1"/>
  <c r="CK123" i="1"/>
  <c r="CK207" i="1" s="1"/>
  <c r="CK147" i="1"/>
  <c r="AK162" i="1"/>
  <c r="AK163" i="1" s="1"/>
  <c r="AK164" i="1" s="1"/>
  <c r="AK210" i="1" s="1"/>
  <c r="AK123" i="1"/>
  <c r="AK207" i="1" s="1"/>
  <c r="AK145" i="1"/>
  <c r="DJ162" i="1"/>
  <c r="DJ163" i="1" s="1"/>
  <c r="DJ164" i="1" s="1"/>
  <c r="DJ210" i="1" s="1"/>
  <c r="DJ123" i="1"/>
  <c r="DJ207" i="1" s="1"/>
  <c r="DJ151" i="1"/>
  <c r="DJ179" i="1"/>
  <c r="DJ183" i="1" s="1"/>
  <c r="DJ185" i="1" s="1"/>
  <c r="EQ162" i="1"/>
  <c r="EQ163" i="1" s="1"/>
  <c r="EQ164" i="1" s="1"/>
  <c r="EQ210" i="1" s="1"/>
  <c r="EQ147" i="1"/>
  <c r="EQ123" i="1"/>
  <c r="EQ207" i="1" s="1"/>
  <c r="BV162" i="1"/>
  <c r="BV163" i="1" s="1"/>
  <c r="BV164" i="1" s="1"/>
  <c r="BV210" i="1" s="1"/>
  <c r="BV123" i="1"/>
  <c r="BV207" i="1" s="1"/>
  <c r="BV147" i="1"/>
  <c r="EG162" i="1"/>
  <c r="EG163" i="1" s="1"/>
  <c r="EG164" i="1" s="1"/>
  <c r="EG210" i="1" s="1"/>
  <c r="EG145" i="1"/>
  <c r="EG123" i="1"/>
  <c r="EG207" i="1" s="1"/>
  <c r="BD162" i="1"/>
  <c r="BD163" i="1" s="1"/>
  <c r="BD164" i="1" s="1"/>
  <c r="BD210" i="1" s="1"/>
  <c r="BD123" i="1"/>
  <c r="BD207" i="1" s="1"/>
  <c r="BD147" i="1"/>
  <c r="DN162" i="1"/>
  <c r="DN163" i="1" s="1"/>
  <c r="DN164" i="1" s="1"/>
  <c r="DN210" i="1" s="1"/>
  <c r="DN151" i="1"/>
  <c r="DN123" i="1"/>
  <c r="DN207" i="1" s="1"/>
  <c r="DN179" i="1"/>
  <c r="DN183" i="1" s="1"/>
  <c r="DN185" i="1" s="1"/>
  <c r="CN162" i="1"/>
  <c r="CN163" i="1" s="1"/>
  <c r="CN164" i="1" s="1"/>
  <c r="CN210" i="1" s="1"/>
  <c r="CN147" i="1"/>
  <c r="CN123" i="1"/>
  <c r="CN207" i="1" s="1"/>
  <c r="BI162" i="1"/>
  <c r="BI163" i="1" s="1"/>
  <c r="BI164" i="1" s="1"/>
  <c r="BI210" i="1" s="1"/>
  <c r="BI123" i="1"/>
  <c r="BI207" i="1" s="1"/>
  <c r="BI145" i="1"/>
  <c r="FX162" i="1"/>
  <c r="FX163" i="1" s="1"/>
  <c r="FX164" i="1" s="1"/>
  <c r="FX210" i="1" s="1"/>
  <c r="FX145" i="1"/>
  <c r="FX123" i="1"/>
  <c r="FX207" i="1" s="1"/>
  <c r="FV162" i="1"/>
  <c r="FV163" i="1" s="1"/>
  <c r="FV164" i="1" s="1"/>
  <c r="FV210" i="1" s="1"/>
  <c r="FV123" i="1"/>
  <c r="FV207" i="1" s="1"/>
  <c r="FV151" i="1"/>
  <c r="FV179" i="1"/>
  <c r="FV183" i="1" s="1"/>
  <c r="FV185" i="1" s="1"/>
  <c r="DD162" i="1"/>
  <c r="DD163" i="1" s="1"/>
  <c r="DD164" i="1" s="1"/>
  <c r="DD210" i="1" s="1"/>
  <c r="DD145" i="1"/>
  <c r="DD123" i="1"/>
  <c r="DD207" i="1" s="1"/>
  <c r="EN162" i="1"/>
  <c r="EN163" i="1" s="1"/>
  <c r="EN164" i="1" s="1"/>
  <c r="EN210" i="1" s="1"/>
  <c r="EN123" i="1"/>
  <c r="EN207" i="1" s="1"/>
  <c r="EN151" i="1"/>
  <c r="EN179" i="1"/>
  <c r="EN183" i="1" s="1"/>
  <c r="EN185" i="1" s="1"/>
  <c r="EF162" i="1"/>
  <c r="EF163" i="1" s="1"/>
  <c r="EF164" i="1" s="1"/>
  <c r="EF210" i="1" s="1"/>
  <c r="EF123" i="1"/>
  <c r="EF207" i="1" s="1"/>
  <c r="EF151" i="1"/>
  <c r="EF179" i="1"/>
  <c r="EF183" i="1" s="1"/>
  <c r="EF185" i="1" s="1"/>
  <c r="Z162" i="1"/>
  <c r="Z163" i="1" s="1"/>
  <c r="Z164" i="1" s="1"/>
  <c r="Z210" i="1" s="1"/>
  <c r="Z145" i="1"/>
  <c r="Z123" i="1"/>
  <c r="Z207" i="1" s="1"/>
  <c r="FO162" i="1"/>
  <c r="FO163" i="1" s="1"/>
  <c r="FO164" i="1" s="1"/>
  <c r="FO210" i="1" s="1"/>
  <c r="FO123" i="1"/>
  <c r="FO207" i="1" s="1"/>
  <c r="FO147" i="1"/>
  <c r="CS162" i="1"/>
  <c r="CS163" i="1" s="1"/>
  <c r="CS164" i="1" s="1"/>
  <c r="CS210" i="1" s="1"/>
  <c r="CS145" i="1"/>
  <c r="CS123" i="1"/>
  <c r="CS207" i="1" s="1"/>
  <c r="CU162" i="1"/>
  <c r="CU163" i="1" s="1"/>
  <c r="CU164" i="1" s="1"/>
  <c r="CU210" i="1" s="1"/>
  <c r="CU123" i="1"/>
  <c r="CU207" i="1" s="1"/>
  <c r="CU209" i="1" s="1"/>
  <c r="CU212" i="1" s="1"/>
  <c r="CU217" i="1" s="1"/>
  <c r="CU145" i="1"/>
  <c r="CU157" i="1" s="1"/>
  <c r="CU208" i="1" s="1"/>
  <c r="X162" i="1"/>
  <c r="X163" i="1" s="1"/>
  <c r="X164" i="1" s="1"/>
  <c r="X210" i="1" s="1"/>
  <c r="X123" i="1"/>
  <c r="X207" i="1" s="1"/>
  <c r="X145" i="1"/>
  <c r="BH162" i="1"/>
  <c r="BH163" i="1" s="1"/>
  <c r="BH164" i="1" s="1"/>
  <c r="BH210" i="1" s="1"/>
  <c r="BH147" i="1"/>
  <c r="BH123" i="1"/>
  <c r="BH207" i="1" s="1"/>
  <c r="FI162" i="1"/>
  <c r="FI163" i="1" s="1"/>
  <c r="FI164" i="1" s="1"/>
  <c r="FI210" i="1" s="1"/>
  <c r="FI123" i="1"/>
  <c r="FI207" i="1" s="1"/>
  <c r="FI151" i="1"/>
  <c r="FI179" i="1"/>
  <c r="FI183" i="1" s="1"/>
  <c r="FI185" i="1" s="1"/>
  <c r="AJ162" i="1"/>
  <c r="AJ163" i="1" s="1"/>
  <c r="AJ164" i="1" s="1"/>
  <c r="AJ210" i="1" s="1"/>
  <c r="AJ145" i="1"/>
  <c r="AJ123" i="1"/>
  <c r="AJ207" i="1" s="1"/>
  <c r="M162" i="1"/>
  <c r="M163" i="1" s="1"/>
  <c r="M164" i="1" s="1"/>
  <c r="M210" i="1" s="1"/>
  <c r="M123" i="1"/>
  <c r="M207" i="1" s="1"/>
  <c r="M151" i="1"/>
  <c r="M179" i="1"/>
  <c r="M183" i="1" s="1"/>
  <c r="M185" i="1" s="1"/>
  <c r="BC162" i="1"/>
  <c r="BC163" i="1" s="1"/>
  <c r="BC164" i="1" s="1"/>
  <c r="BC210" i="1" s="1"/>
  <c r="BC123" i="1"/>
  <c r="BC207" i="1" s="1"/>
  <c r="BC151" i="1"/>
  <c r="BC179" i="1"/>
  <c r="BC183" i="1" s="1"/>
  <c r="BC185" i="1" s="1"/>
  <c r="EH162" i="1"/>
  <c r="EH163" i="1" s="1"/>
  <c r="EH164" i="1" s="1"/>
  <c r="EH210" i="1" s="1"/>
  <c r="EH123" i="1"/>
  <c r="EH207" i="1" s="1"/>
  <c r="EH209" i="1" s="1"/>
  <c r="EH212" i="1" s="1"/>
  <c r="EH217" i="1" s="1"/>
  <c r="EH145" i="1"/>
  <c r="EH157" i="1" s="1"/>
  <c r="EH208" i="1" s="1"/>
  <c r="CQ162" i="1"/>
  <c r="CQ163" i="1" s="1"/>
  <c r="CQ164" i="1" s="1"/>
  <c r="CQ210" i="1" s="1"/>
  <c r="CQ151" i="1"/>
  <c r="CQ123" i="1"/>
  <c r="CQ207" i="1" s="1"/>
  <c r="CQ179" i="1"/>
  <c r="CQ183" i="1" s="1"/>
  <c r="CQ185" i="1" s="1"/>
  <c r="DV162" i="1"/>
  <c r="DV163" i="1" s="1"/>
  <c r="DV164" i="1" s="1"/>
  <c r="DV210" i="1" s="1"/>
  <c r="DV145" i="1"/>
  <c r="DV123" i="1"/>
  <c r="DV207" i="1" s="1"/>
  <c r="T162" i="1"/>
  <c r="T163" i="1" s="1"/>
  <c r="T164" i="1" s="1"/>
  <c r="T210" i="1" s="1"/>
  <c r="T145" i="1"/>
  <c r="T123" i="1"/>
  <c r="T207" i="1" s="1"/>
  <c r="BO162" i="1"/>
  <c r="BO163" i="1" s="1"/>
  <c r="BO164" i="1" s="1"/>
  <c r="BO210" i="1" s="1"/>
  <c r="BO123" i="1"/>
  <c r="BO207" i="1" s="1"/>
  <c r="BO151" i="1"/>
  <c r="BO179" i="1"/>
  <c r="BO183" i="1" s="1"/>
  <c r="BO185" i="1" s="1"/>
  <c r="EB162" i="1"/>
  <c r="EB163" i="1" s="1"/>
  <c r="EB164" i="1" s="1"/>
  <c r="EB210" i="1" s="1"/>
  <c r="EB151" i="1"/>
  <c r="EB123" i="1"/>
  <c r="EB207" i="1" s="1"/>
  <c r="EB179" i="1"/>
  <c r="EB183" i="1" s="1"/>
  <c r="EB185" i="1" s="1"/>
  <c r="FU162" i="1"/>
  <c r="FU163" i="1" s="1"/>
  <c r="FU164" i="1" s="1"/>
  <c r="FU210" i="1" s="1"/>
  <c r="FU151" i="1"/>
  <c r="FU123" i="1"/>
  <c r="FU207" i="1" s="1"/>
  <c r="FU179" i="1"/>
  <c r="FU183" i="1" s="1"/>
  <c r="FU185" i="1" s="1"/>
  <c r="I162" i="1"/>
  <c r="I163" i="1" s="1"/>
  <c r="I164" i="1" s="1"/>
  <c r="I210" i="1" s="1"/>
  <c r="I123" i="1"/>
  <c r="I207" i="1" s="1"/>
  <c r="I151" i="1"/>
  <c r="I179" i="1"/>
  <c r="I183" i="1" s="1"/>
  <c r="I185" i="1" s="1"/>
  <c r="AO162" i="1"/>
  <c r="AO163" i="1" s="1"/>
  <c r="AO164" i="1" s="1"/>
  <c r="AO210" i="1" s="1"/>
  <c r="AO123" i="1"/>
  <c r="AO207" i="1" s="1"/>
  <c r="AO151" i="1"/>
  <c r="AO179" i="1"/>
  <c r="AO183" i="1" s="1"/>
  <c r="AO185" i="1" s="1"/>
  <c r="FR162" i="1"/>
  <c r="FR163" i="1" s="1"/>
  <c r="FR164" i="1" s="1"/>
  <c r="FR210" i="1" s="1"/>
  <c r="FR145" i="1"/>
  <c r="FR157" i="1" s="1"/>
  <c r="FR208" i="1" s="1"/>
  <c r="FR123" i="1"/>
  <c r="FR207" i="1" s="1"/>
  <c r="FR209" i="1" s="1"/>
  <c r="FW162" i="1"/>
  <c r="FW163" i="1" s="1"/>
  <c r="FW164" i="1" s="1"/>
  <c r="FW210" i="1" s="1"/>
  <c r="FW145" i="1"/>
  <c r="FW123" i="1"/>
  <c r="FW207" i="1" s="1"/>
  <c r="BW162" i="1"/>
  <c r="BW163" i="1" s="1"/>
  <c r="BW164" i="1" s="1"/>
  <c r="BW210" i="1" s="1"/>
  <c r="BW123" i="1"/>
  <c r="BW207" i="1" s="1"/>
  <c r="BW147" i="1"/>
  <c r="EI162" i="1"/>
  <c r="EI163" i="1" s="1"/>
  <c r="EI164" i="1" s="1"/>
  <c r="EI210" i="1" s="1"/>
  <c r="EI151" i="1"/>
  <c r="EI123" i="1"/>
  <c r="EI207" i="1" s="1"/>
  <c r="EI179" i="1"/>
  <c r="EI183" i="1" s="1"/>
  <c r="EI185" i="1" s="1"/>
  <c r="EJ162" i="1"/>
  <c r="EJ163" i="1" s="1"/>
  <c r="EJ164" i="1" s="1"/>
  <c r="EJ210" i="1" s="1"/>
  <c r="EJ123" i="1"/>
  <c r="EJ207" i="1" s="1"/>
  <c r="EJ151" i="1"/>
  <c r="EJ179" i="1"/>
  <c r="EJ183" i="1" s="1"/>
  <c r="EJ185" i="1" s="1"/>
  <c r="FG162" i="1"/>
  <c r="FG163" i="1" s="1"/>
  <c r="FG164" i="1" s="1"/>
  <c r="FG210" i="1" s="1"/>
  <c r="FG123" i="1"/>
  <c r="FG207" i="1" s="1"/>
  <c r="FG145" i="1"/>
  <c r="EX162" i="1"/>
  <c r="EX163" i="1" s="1"/>
  <c r="EX164" i="1" s="1"/>
  <c r="EX210" i="1" s="1"/>
  <c r="EX123" i="1"/>
  <c r="EX207" i="1" s="1"/>
  <c r="EX209" i="1" s="1"/>
  <c r="EX212" i="1" s="1"/>
  <c r="EX217" i="1" s="1"/>
  <c r="EX222" i="1" s="1"/>
  <c r="EX145" i="1"/>
  <c r="EX157" i="1" s="1"/>
  <c r="EX208" i="1" s="1"/>
  <c r="G162" i="1"/>
  <c r="G163" i="1" s="1"/>
  <c r="G164" i="1" s="1"/>
  <c r="G210" i="1" s="1"/>
  <c r="G123" i="1"/>
  <c r="G207" i="1" s="1"/>
  <c r="G147" i="1"/>
  <c r="V162" i="1"/>
  <c r="V163" i="1" s="1"/>
  <c r="V164" i="1" s="1"/>
  <c r="V210" i="1" s="1"/>
  <c r="V123" i="1"/>
  <c r="V207" i="1" s="1"/>
  <c r="V145" i="1"/>
  <c r="F162" i="1"/>
  <c r="F163" i="1" s="1"/>
  <c r="F164" i="1" s="1"/>
  <c r="F210" i="1" s="1"/>
  <c r="F123" i="1"/>
  <c r="F207" i="1" s="1"/>
  <c r="F147" i="1"/>
  <c r="BS162" i="1"/>
  <c r="BS163" i="1" s="1"/>
  <c r="BS164" i="1" s="1"/>
  <c r="BS210" i="1" s="1"/>
  <c r="BS123" i="1"/>
  <c r="BS207" i="1" s="1"/>
  <c r="BS151" i="1"/>
  <c r="BS179" i="1"/>
  <c r="BS183" i="1" s="1"/>
  <c r="BS185" i="1" s="1"/>
  <c r="BN162" i="1"/>
  <c r="BN163" i="1" s="1"/>
  <c r="BN164" i="1" s="1"/>
  <c r="BN210" i="1" s="1"/>
  <c r="BN123" i="1"/>
  <c r="BN207" i="1" s="1"/>
  <c r="BN151" i="1"/>
  <c r="BN179" i="1"/>
  <c r="BN183" i="1" s="1"/>
  <c r="BN185" i="1" s="1"/>
  <c r="AW162" i="1"/>
  <c r="AW163" i="1" s="1"/>
  <c r="AW164" i="1" s="1"/>
  <c r="AW210" i="1" s="1"/>
  <c r="AW145" i="1"/>
  <c r="AW157" i="1" s="1"/>
  <c r="AW208" i="1" s="1"/>
  <c r="AW123" i="1"/>
  <c r="AW207" i="1" s="1"/>
  <c r="AW209" i="1" s="1"/>
  <c r="AW212" i="1" s="1"/>
  <c r="AW217" i="1" s="1"/>
  <c r="BG162" i="1"/>
  <c r="BG163" i="1" s="1"/>
  <c r="BG164" i="1" s="1"/>
  <c r="BG210" i="1" s="1"/>
  <c r="BG123" i="1"/>
  <c r="BG207" i="1" s="1"/>
  <c r="BG151" i="1"/>
  <c r="BG179" i="1"/>
  <c r="BG183" i="1" s="1"/>
  <c r="BG185" i="1" s="1"/>
  <c r="CF162" i="1"/>
  <c r="CF163" i="1" s="1"/>
  <c r="CF164" i="1" s="1"/>
  <c r="CF210" i="1" s="1"/>
  <c r="CF145" i="1"/>
  <c r="CF123" i="1"/>
  <c r="CF207" i="1" s="1"/>
  <c r="L162" i="1"/>
  <c r="L163" i="1" s="1"/>
  <c r="L164" i="1" s="1"/>
  <c r="L210" i="1" s="1"/>
  <c r="L123" i="1"/>
  <c r="L207" i="1" s="1"/>
  <c r="L151" i="1"/>
  <c r="L179" i="1"/>
  <c r="L183" i="1" s="1"/>
  <c r="L185" i="1" s="1"/>
  <c r="FH162" i="1"/>
  <c r="FH163" i="1" s="1"/>
  <c r="FH164" i="1" s="1"/>
  <c r="FH210" i="1" s="1"/>
  <c r="FH145" i="1"/>
  <c r="FH123" i="1"/>
  <c r="FH207" i="1" s="1"/>
  <c r="EA162" i="1"/>
  <c r="EA163" i="1" s="1"/>
  <c r="EA164" i="1" s="1"/>
  <c r="EA210" i="1" s="1"/>
  <c r="EA123" i="1"/>
  <c r="EA207" i="1" s="1"/>
  <c r="EA147" i="1"/>
  <c r="BL162" i="1"/>
  <c r="BL163" i="1" s="1"/>
  <c r="BL164" i="1" s="1"/>
  <c r="BL210" i="1" s="1"/>
  <c r="BL145" i="1"/>
  <c r="BL123" i="1"/>
  <c r="BL207" i="1" s="1"/>
  <c r="FT221" i="1"/>
  <c r="FT162" i="1"/>
  <c r="FT163" i="1" s="1"/>
  <c r="FT164" i="1" s="1"/>
  <c r="FT210" i="1" s="1"/>
  <c r="FT145" i="1"/>
  <c r="FT157" i="1" s="1"/>
  <c r="FT208" i="1" s="1"/>
  <c r="FT123" i="1"/>
  <c r="FT207" i="1" s="1"/>
  <c r="FT209" i="1" s="1"/>
  <c r="FT212" i="1" s="1"/>
  <c r="FT217" i="1" s="1"/>
  <c r="FT222" i="1" s="1"/>
  <c r="FT233" i="1" s="1"/>
  <c r="DA221" i="1"/>
  <c r="EO162" i="1"/>
  <c r="EO163" i="1" s="1"/>
  <c r="EO164" i="1" s="1"/>
  <c r="EO210" i="1" s="1"/>
  <c r="EO123" i="1"/>
  <c r="EO207" i="1" s="1"/>
  <c r="EO145" i="1"/>
  <c r="Y162" i="1"/>
  <c r="Y163" i="1" s="1"/>
  <c r="Y164" i="1" s="1"/>
  <c r="Y210" i="1" s="1"/>
  <c r="Y123" i="1"/>
  <c r="Y207" i="1" s="1"/>
  <c r="Y151" i="1"/>
  <c r="W162" i="1"/>
  <c r="W163" i="1" s="1"/>
  <c r="W164" i="1" s="1"/>
  <c r="W210" i="1" s="1"/>
  <c r="W145" i="1"/>
  <c r="W157" i="1" s="1"/>
  <c r="W208" i="1" s="1"/>
  <c r="W123" i="1"/>
  <c r="W207" i="1" s="1"/>
  <c r="W209" i="1" s="1"/>
  <c r="FB162" i="1"/>
  <c r="FB163" i="1" s="1"/>
  <c r="FB164" i="1" s="1"/>
  <c r="FB210" i="1" s="1"/>
  <c r="FB123" i="1"/>
  <c r="FB207" i="1" s="1"/>
  <c r="FB145" i="1"/>
  <c r="AE221" i="1"/>
  <c r="DR221" i="1"/>
  <c r="BK162" i="1"/>
  <c r="BK163" i="1" s="1"/>
  <c r="BK164" i="1" s="1"/>
  <c r="BK210" i="1" s="1"/>
  <c r="BK147" i="1"/>
  <c r="BK123" i="1"/>
  <c r="BK207" i="1" s="1"/>
  <c r="FA162" i="1"/>
  <c r="FA163" i="1" s="1"/>
  <c r="FA164" i="1" s="1"/>
  <c r="FA210" i="1" s="1"/>
  <c r="FA147" i="1"/>
  <c r="FA123" i="1"/>
  <c r="FA207" i="1" s="1"/>
  <c r="BF162" i="1"/>
  <c r="BF163" i="1" s="1"/>
  <c r="BF164" i="1" s="1"/>
  <c r="BF210" i="1" s="1"/>
  <c r="BF147" i="1"/>
  <c r="BF123" i="1"/>
  <c r="BF207" i="1" s="1"/>
  <c r="U221" i="1"/>
  <c r="CW162" i="1"/>
  <c r="CW163" i="1" s="1"/>
  <c r="CW164" i="1" s="1"/>
  <c r="CW210" i="1" s="1"/>
  <c r="CW145" i="1"/>
  <c r="CW157" i="1" s="1"/>
  <c r="CW208" i="1" s="1"/>
  <c r="CW123" i="1"/>
  <c r="CW207" i="1" s="1"/>
  <c r="FB221" i="1"/>
  <c r="AX221" i="1"/>
  <c r="DF174" i="1"/>
  <c r="DF211" i="1" s="1"/>
  <c r="CQ174" i="1"/>
  <c r="CQ211" i="1" s="1"/>
  <c r="CG221" i="1"/>
  <c r="AL221" i="1"/>
  <c r="FP162" i="1"/>
  <c r="FP163" i="1" s="1"/>
  <c r="FP164" i="1" s="1"/>
  <c r="FP210" i="1" s="1"/>
  <c r="FP151" i="1"/>
  <c r="FP123" i="1"/>
  <c r="FP207" i="1" s="1"/>
  <c r="AK221" i="1"/>
  <c r="AV221" i="1"/>
  <c r="AZ108" i="1"/>
  <c r="AZ118" i="1" s="1"/>
  <c r="EK174" i="1"/>
  <c r="EK211" i="1" s="1"/>
  <c r="FD117" i="1"/>
  <c r="FD114" i="1"/>
  <c r="EK221" i="1"/>
  <c r="FW174" i="1"/>
  <c r="FW211" i="1" s="1"/>
  <c r="FF221" i="1"/>
  <c r="AM174" i="1"/>
  <c r="AM211" i="1" s="1"/>
  <c r="AU221" i="1"/>
  <c r="CN174" i="1"/>
  <c r="CN211" i="1" s="1"/>
  <c r="AD162" i="1"/>
  <c r="AD163" i="1" s="1"/>
  <c r="AD164" i="1" s="1"/>
  <c r="AD210" i="1" s="1"/>
  <c r="AD147" i="1"/>
  <c r="AD123" i="1"/>
  <c r="AD207" i="1" s="1"/>
  <c r="EN174" i="1"/>
  <c r="EN211" i="1" s="1"/>
  <c r="BJ174" i="1"/>
  <c r="BJ211" i="1" s="1"/>
  <c r="AU174" i="1"/>
  <c r="AU211" i="1" s="1"/>
  <c r="AJ221" i="1"/>
  <c r="AQ162" i="1"/>
  <c r="AQ163" i="1" s="1"/>
  <c r="AQ164" i="1" s="1"/>
  <c r="AQ210" i="1" s="1"/>
  <c r="AQ123" i="1"/>
  <c r="AQ207" i="1" s="1"/>
  <c r="AQ145" i="1"/>
  <c r="EJ221" i="1"/>
  <c r="FC221" i="1"/>
  <c r="CD174" i="1"/>
  <c r="CD211" i="1" s="1"/>
  <c r="CL162" i="1"/>
  <c r="CL163" i="1" s="1"/>
  <c r="CL164" i="1" s="1"/>
  <c r="CL210" i="1" s="1"/>
  <c r="CL147" i="1"/>
  <c r="CL123" i="1"/>
  <c r="CL207" i="1" s="1"/>
  <c r="CJ108" i="1"/>
  <c r="CJ118" i="1" s="1"/>
  <c r="DJ174" i="1"/>
  <c r="DJ211" i="1" s="1"/>
  <c r="FI174" i="1"/>
  <c r="FI211" i="1" s="1"/>
  <c r="N174" i="1"/>
  <c r="N211" i="1" s="1"/>
  <c r="H221" i="1"/>
  <c r="EI174" i="1"/>
  <c r="EI211" i="1" s="1"/>
  <c r="I174" i="1"/>
  <c r="I211" i="1" s="1"/>
  <c r="EP221" i="1"/>
  <c r="CU221" i="1"/>
  <c r="AA162" i="1"/>
  <c r="AA163" i="1" s="1"/>
  <c r="AA164" i="1" s="1"/>
  <c r="AA210" i="1" s="1"/>
  <c r="AA147" i="1"/>
  <c r="AA123" i="1"/>
  <c r="AA207" i="1" s="1"/>
  <c r="FN174" i="1"/>
  <c r="FN211" i="1" s="1"/>
  <c r="BY221" i="1"/>
  <c r="EW221" i="1"/>
  <c r="FK174" i="1"/>
  <c r="FK211" i="1" s="1"/>
  <c r="DH181" i="1"/>
  <c r="DH187" i="1"/>
  <c r="S162" i="1"/>
  <c r="S163" i="1" s="1"/>
  <c r="S164" i="1" s="1"/>
  <c r="S210" i="1" s="1"/>
  <c r="S151" i="1"/>
  <c r="S123" i="1"/>
  <c r="S207" i="1" s="1"/>
  <c r="Y174" i="1"/>
  <c r="Y211" i="1" s="1"/>
  <c r="FD108" i="1"/>
  <c r="FD118" i="1" s="1"/>
  <c r="BO221" i="1"/>
  <c r="Z174" i="1"/>
  <c r="Z211" i="1" s="1"/>
  <c r="FW221" i="1"/>
  <c r="BG221" i="1"/>
  <c r="CX221" i="1"/>
  <c r="FI221" i="1"/>
  <c r="I221" i="1"/>
  <c r="BI221" i="1"/>
  <c r="AG174" i="1"/>
  <c r="AG211" i="1" s="1"/>
  <c r="AH174" i="1"/>
  <c r="AH211" i="1" s="1"/>
  <c r="DB221" i="1"/>
  <c r="CX162" i="1"/>
  <c r="CX163" i="1" s="1"/>
  <c r="CX164" i="1" s="1"/>
  <c r="CX210" i="1" s="1"/>
  <c r="CX123" i="1"/>
  <c r="CX207" i="1" s="1"/>
  <c r="CX151" i="1"/>
  <c r="DM221" i="1"/>
  <c r="AB149" i="1"/>
  <c r="AB151" i="1" s="1"/>
  <c r="CO174" i="1"/>
  <c r="CO211" i="1" s="1"/>
  <c r="DG174" i="1"/>
  <c r="DG211" i="1" s="1"/>
  <c r="C201" i="1"/>
  <c r="C204" i="1" s="1"/>
  <c r="C122" i="1"/>
  <c r="C98" i="1"/>
  <c r="FZ93" i="1"/>
  <c r="FJ221" i="1"/>
  <c r="DD221" i="1"/>
  <c r="DC162" i="1"/>
  <c r="DC163" i="1" s="1"/>
  <c r="DC164" i="1" s="1"/>
  <c r="DC210" i="1" s="1"/>
  <c r="DC123" i="1"/>
  <c r="DC207" i="1" s="1"/>
  <c r="DC145" i="1"/>
  <c r="DC157" i="1" s="1"/>
  <c r="DC208" i="1" s="1"/>
  <c r="CH221" i="1"/>
  <c r="EP174" i="1"/>
  <c r="EP211" i="1" s="1"/>
  <c r="O174" i="1"/>
  <c r="O211" i="1" s="1"/>
  <c r="CT221" i="1"/>
  <c r="BU221" i="1"/>
  <c r="EL221" i="1"/>
  <c r="DI221" i="1"/>
  <c r="BV221" i="1"/>
  <c r="DC221" i="1"/>
  <c r="EH221" i="1"/>
  <c r="DH196" i="1"/>
  <c r="DH252" i="1"/>
  <c r="EV174" i="1"/>
  <c r="EV211" i="1" s="1"/>
  <c r="DK162" i="1"/>
  <c r="DK163" i="1" s="1"/>
  <c r="DK164" i="1" s="1"/>
  <c r="DK210" i="1" s="1"/>
  <c r="DK123" i="1"/>
  <c r="DK207" i="1" s="1"/>
  <c r="DK151" i="1"/>
  <c r="EX174" i="1"/>
  <c r="EX211" i="1" s="1"/>
  <c r="CP162" i="1"/>
  <c r="CP163" i="1" s="1"/>
  <c r="CP164" i="1" s="1"/>
  <c r="CP210" i="1" s="1"/>
  <c r="CP147" i="1"/>
  <c r="CP123" i="1"/>
  <c r="CP207" i="1" s="1"/>
  <c r="BW174" i="1"/>
  <c r="BW211" i="1" s="1"/>
  <c r="BX181" i="1"/>
  <c r="BX183" i="1"/>
  <c r="BX187" i="1"/>
  <c r="BX185" i="1"/>
  <c r="BX188" i="1"/>
  <c r="BX214" i="1" s="1"/>
  <c r="BX179" i="1"/>
  <c r="FL174" i="1"/>
  <c r="FL211" i="1" s="1"/>
  <c r="Z221" i="1"/>
  <c r="K174" i="1"/>
  <c r="K211" i="1" s="1"/>
  <c r="ER181" i="1"/>
  <c r="ER183" i="1"/>
  <c r="ER187" i="1"/>
  <c r="ER188" i="1"/>
  <c r="ER214" i="1" s="1"/>
  <c r="ER179" i="1"/>
  <c r="ER185" i="1"/>
  <c r="EW162" i="1"/>
  <c r="EW163" i="1" s="1"/>
  <c r="EW164" i="1" s="1"/>
  <c r="EW210" i="1" s="1"/>
  <c r="EW147" i="1"/>
  <c r="EW123" i="1"/>
  <c r="EW207" i="1" s="1"/>
  <c r="DA174" i="1"/>
  <c r="DA211" i="1" s="1"/>
  <c r="DX221" i="1"/>
  <c r="BB221" i="1"/>
  <c r="DH174" i="1"/>
  <c r="DH211" i="1" s="1"/>
  <c r="DM174" i="1"/>
  <c r="DM211" i="1" s="1"/>
  <c r="AS162" i="1"/>
  <c r="AS163" i="1" s="1"/>
  <c r="AS164" i="1" s="1"/>
  <c r="AS210" i="1" s="1"/>
  <c r="AS147" i="1"/>
  <c r="AS123" i="1"/>
  <c r="AS207" i="1" s="1"/>
  <c r="Y179" i="1"/>
  <c r="Y183" i="1" s="1"/>
  <c r="Y185" i="1" s="1"/>
  <c r="AO221" i="1"/>
  <c r="CN221" i="1"/>
  <c r="CB221" i="1"/>
  <c r="FG174" i="1"/>
  <c r="FG211" i="1" s="1"/>
  <c r="FO174" i="1"/>
  <c r="FO211" i="1" s="1"/>
  <c r="CV162" i="1"/>
  <c r="CV163" i="1" s="1"/>
  <c r="CV164" i="1" s="1"/>
  <c r="CV210" i="1" s="1"/>
  <c r="CV145" i="1"/>
  <c r="CV157" i="1" s="1"/>
  <c r="CV208" i="1" s="1"/>
  <c r="CV123" i="1"/>
  <c r="CV207" i="1" s="1"/>
  <c r="DP174" i="1"/>
  <c r="DP211" i="1" s="1"/>
  <c r="DS221" i="1"/>
  <c r="CJ149" i="1"/>
  <c r="BP174" i="1"/>
  <c r="BP211" i="1" s="1"/>
  <c r="S221" i="1"/>
  <c r="DW221" i="1"/>
  <c r="BM174" i="1"/>
  <c r="BM211" i="1" s="1"/>
  <c r="D153" i="1"/>
  <c r="D155" i="1" s="1"/>
  <c r="D157" i="1" s="1"/>
  <c r="D208" i="1" s="1"/>
  <c r="AD221" i="1"/>
  <c r="L174" i="1"/>
  <c r="L211" i="1" s="1"/>
  <c r="AN181" i="1"/>
  <c r="AN183" i="1"/>
  <c r="AN187" i="1"/>
  <c r="AN185" i="1"/>
  <c r="AN188" i="1"/>
  <c r="AN214" i="1" s="1"/>
  <c r="AN179" i="1"/>
  <c r="BJ162" i="1"/>
  <c r="BJ163" i="1" s="1"/>
  <c r="BJ164" i="1" s="1"/>
  <c r="BJ210" i="1" s="1"/>
  <c r="BJ147" i="1"/>
  <c r="BJ123" i="1"/>
  <c r="BJ207" i="1" s="1"/>
  <c r="BL221" i="1"/>
  <c r="DJ221" i="1"/>
  <c r="AS221" i="1"/>
  <c r="DH117" i="1"/>
  <c r="DH114" i="1"/>
  <c r="DH119" i="1" s="1"/>
  <c r="DH179" i="1" s="1"/>
  <c r="DH183" i="1" s="1"/>
  <c r="DH185" i="1" s="1"/>
  <c r="DM162" i="1"/>
  <c r="DM163" i="1" s="1"/>
  <c r="DM164" i="1" s="1"/>
  <c r="DM210" i="1" s="1"/>
  <c r="DM145" i="1"/>
  <c r="DM123" i="1"/>
  <c r="DM207" i="1" s="1"/>
  <c r="BU162" i="1"/>
  <c r="BU163" i="1" s="1"/>
  <c r="BU164" i="1" s="1"/>
  <c r="BU210" i="1" s="1"/>
  <c r="BU145" i="1"/>
  <c r="BU157" i="1" s="1"/>
  <c r="BU208" i="1" s="1"/>
  <c r="BU123" i="1"/>
  <c r="BU207" i="1" s="1"/>
  <c r="BU209" i="1" s="1"/>
  <c r="AG221" i="1"/>
  <c r="BX196" i="1"/>
  <c r="BX252" i="1"/>
  <c r="FQ149" i="1"/>
  <c r="FQ151" i="1" s="1"/>
  <c r="BR221" i="1"/>
  <c r="ER252" i="1"/>
  <c r="ER196" i="1"/>
  <c r="DI162" i="1"/>
  <c r="DI163" i="1" s="1"/>
  <c r="DI164" i="1" s="1"/>
  <c r="DI123" i="1"/>
  <c r="DI207" i="1" s="1"/>
  <c r="DI151" i="1"/>
  <c r="EI221" i="1"/>
  <c r="CY221" i="1"/>
  <c r="CM221" i="1"/>
  <c r="E162" i="1"/>
  <c r="E163" i="1" s="1"/>
  <c r="E164" i="1" s="1"/>
  <c r="E210" i="1" s="1"/>
  <c r="E123" i="1"/>
  <c r="E207" i="1" s="1"/>
  <c r="E151" i="1"/>
  <c r="T221" i="1"/>
  <c r="AH221" i="1"/>
  <c r="BQ221" i="1"/>
  <c r="BH221" i="1"/>
  <c r="CX179" i="1"/>
  <c r="CX183" i="1" s="1"/>
  <c r="CX185" i="1" s="1"/>
  <c r="V221" i="1"/>
  <c r="BZ221" i="1"/>
  <c r="W221" i="1"/>
  <c r="AN196" i="1"/>
  <c r="AN252" i="1"/>
  <c r="DE221" i="1"/>
  <c r="FO221" i="1"/>
  <c r="FN221" i="1"/>
  <c r="CB174" i="1"/>
  <c r="CB211" i="1" s="1"/>
  <c r="EW174" i="1"/>
  <c r="EW211" i="1" s="1"/>
  <c r="CL221" i="1"/>
  <c r="EM221" i="1"/>
  <c r="FZ172" i="1"/>
  <c r="BW221" i="1"/>
  <c r="AL162" i="1"/>
  <c r="AL163" i="1" s="1"/>
  <c r="AL164" i="1" s="1"/>
  <c r="AL210" i="1" s="1"/>
  <c r="AL123" i="1"/>
  <c r="AL207" i="1" s="1"/>
  <c r="AL145" i="1"/>
  <c r="AC174" i="1"/>
  <c r="AC211" i="1" s="1"/>
  <c r="R221" i="1"/>
  <c r="P174" i="1"/>
  <c r="P211" i="1" s="1"/>
  <c r="C145" i="2"/>
  <c r="C106" i="2"/>
  <c r="C95" i="2"/>
  <c r="H22" i="2" s="1"/>
  <c r="C143" i="2"/>
  <c r="C141" i="2"/>
  <c r="C103" i="2"/>
  <c r="C173" i="2"/>
  <c r="C100" i="2"/>
  <c r="C102" i="2" s="1"/>
  <c r="C190" i="2"/>
  <c r="H21" i="2"/>
  <c r="BQ174" i="1"/>
  <c r="BQ211" i="1" s="1"/>
  <c r="J221" i="1"/>
  <c r="FF174" i="1"/>
  <c r="FF211" i="1" s="1"/>
  <c r="FH174" i="1"/>
  <c r="FH211" i="1" s="1"/>
  <c r="EM162" i="1"/>
  <c r="EM163" i="1" s="1"/>
  <c r="EM164" i="1" s="1"/>
  <c r="EM210" i="1" s="1"/>
  <c r="EM123" i="1"/>
  <c r="EM207" i="1" s="1"/>
  <c r="EM145" i="1"/>
  <c r="FZ169" i="1"/>
  <c r="AQ221" i="1"/>
  <c r="EC162" i="1"/>
  <c r="EC163" i="1" s="1"/>
  <c r="EC164" i="1" s="1"/>
  <c r="EC210" i="1" s="1"/>
  <c r="EC123" i="1"/>
  <c r="EC207" i="1" s="1"/>
  <c r="EC209" i="1" s="1"/>
  <c r="EC212" i="1" s="1"/>
  <c r="EC217" i="1" s="1"/>
  <c r="EC222" i="1" s="1"/>
  <c r="EC230" i="1" s="1"/>
  <c r="EC234" i="1" s="1"/>
  <c r="EC238" i="1" s="1"/>
  <c r="EC243" i="1" s="1"/>
  <c r="EC145" i="1"/>
  <c r="EC157" i="1" s="1"/>
  <c r="EC208" i="1" s="1"/>
  <c r="BC174" i="1"/>
  <c r="BC211" i="1" s="1"/>
  <c r="EU221" i="1"/>
  <c r="BR162" i="1"/>
  <c r="BR163" i="1" s="1"/>
  <c r="BR164" i="1" s="1"/>
  <c r="BR210" i="1" s="1"/>
  <c r="BR147" i="1"/>
  <c r="BR123" i="1"/>
  <c r="BR207" i="1" s="1"/>
  <c r="CP221" i="1"/>
  <c r="L221" i="1"/>
  <c r="BA162" i="1"/>
  <c r="BA163" i="1" s="1"/>
  <c r="BA164" i="1" s="1"/>
  <c r="BA210" i="1" s="1"/>
  <c r="BA147" i="1"/>
  <c r="BA123" i="1"/>
  <c r="BA207" i="1" s="1"/>
  <c r="EQ221" i="1"/>
  <c r="DK179" i="1"/>
  <c r="DK183" i="1" s="1"/>
  <c r="DK185" i="1" s="1"/>
  <c r="CQ221" i="1"/>
  <c r="DK221" i="1"/>
  <c r="CR162" i="1"/>
  <c r="CR163" i="1" s="1"/>
  <c r="CR164" i="1" s="1"/>
  <c r="CR210" i="1" s="1"/>
  <c r="CR145" i="1"/>
  <c r="CR123" i="1"/>
  <c r="CR207" i="1" s="1"/>
  <c r="EX230" i="1"/>
  <c r="EX221" i="1"/>
  <c r="EX233" i="1"/>
  <c r="EX232" i="1"/>
  <c r="CI162" i="1"/>
  <c r="CI163" i="1" s="1"/>
  <c r="CI164" i="1" s="1"/>
  <c r="CI210" i="1" s="1"/>
  <c r="CI151" i="1"/>
  <c r="CI123" i="1"/>
  <c r="CI207" i="1" s="1"/>
  <c r="AC149" i="1"/>
  <c r="AC151" i="1" s="1"/>
  <c r="BX117" i="1"/>
  <c r="BX114" i="1"/>
  <c r="FU221" i="1"/>
  <c r="DO221" i="1"/>
  <c r="EY221" i="1"/>
  <c r="ED162" i="1"/>
  <c r="ED163" i="1" s="1"/>
  <c r="ED164" i="1" s="1"/>
  <c r="ED210" i="1" s="1"/>
  <c r="ED147" i="1"/>
  <c r="ED123" i="1"/>
  <c r="ED207" i="1" s="1"/>
  <c r="ER117" i="1"/>
  <c r="ER114" i="1"/>
  <c r="ER119" i="1" s="1"/>
  <c r="D209" i="1"/>
  <c r="DF221" i="1"/>
  <c r="O221" i="1"/>
  <c r="EV162" i="1"/>
  <c r="EV163" i="1" s="1"/>
  <c r="EV164" i="1" s="1"/>
  <c r="EV210" i="1" s="1"/>
  <c r="EV123" i="1"/>
  <c r="EV207" i="1" s="1"/>
  <c r="EV145" i="1"/>
  <c r="DN221" i="1"/>
  <c r="AF221" i="1"/>
  <c r="CO162" i="1"/>
  <c r="CO163" i="1" s="1"/>
  <c r="CO164" i="1" s="1"/>
  <c r="CO210" i="1" s="1"/>
  <c r="CO123" i="1"/>
  <c r="CO207" i="1" s="1"/>
  <c r="CO147" i="1"/>
  <c r="ED221" i="1"/>
  <c r="EQ311" i="1"/>
  <c r="EQ318" i="1" s="1"/>
  <c r="EQ279" i="1"/>
  <c r="BJ221" i="1"/>
  <c r="AA221" i="1"/>
  <c r="CD221" i="1"/>
  <c r="AN117" i="1"/>
  <c r="AN114" i="1"/>
  <c r="CA162" i="1"/>
  <c r="CA163" i="1" s="1"/>
  <c r="CA164" i="1" s="1"/>
  <c r="CA210" i="1" s="1"/>
  <c r="CA123" i="1"/>
  <c r="CA207" i="1" s="1"/>
  <c r="CA145" i="1"/>
  <c r="CA157" i="1" s="1"/>
  <c r="CA208" i="1" s="1"/>
  <c r="D174" i="2"/>
  <c r="D135" i="2"/>
  <c r="D133" i="2"/>
  <c r="D137" i="2" s="1"/>
  <c r="D139" i="2" s="1"/>
  <c r="DG221" i="1"/>
  <c r="AZ181" i="1"/>
  <c r="AZ187" i="1"/>
  <c r="CZ221" i="1"/>
  <c r="CE221" i="1"/>
  <c r="EY162" i="1"/>
  <c r="EY163" i="1" s="1"/>
  <c r="EY164" i="1" s="1"/>
  <c r="EY151" i="1"/>
  <c r="EY123" i="1"/>
  <c r="EY207" i="1" s="1"/>
  <c r="BC221" i="1"/>
  <c r="BP162" i="1"/>
  <c r="BP163" i="1" s="1"/>
  <c r="BP164" i="1" s="1"/>
  <c r="BP210" i="1" s="1"/>
  <c r="BP123" i="1"/>
  <c r="BP207" i="1" s="1"/>
  <c r="BP145" i="1"/>
  <c r="DQ162" i="1"/>
  <c r="DQ163" i="1" s="1"/>
  <c r="DQ164" i="1" s="1"/>
  <c r="DQ210" i="1" s="1"/>
  <c r="DQ147" i="1"/>
  <c r="DQ123" i="1"/>
  <c r="DQ207" i="1" s="1"/>
  <c r="CO221" i="1"/>
  <c r="FV221" i="1"/>
  <c r="FX221" i="1"/>
  <c r="EE221" i="1"/>
  <c r="DP221" i="1"/>
  <c r="DT181" i="1"/>
  <c r="DT183" i="1"/>
  <c r="DT187" i="1"/>
  <c r="DT185" i="1"/>
  <c r="DT179" i="1"/>
  <c r="DT188" i="1"/>
  <c r="DT214" i="1" s="1"/>
  <c r="CJ181" i="1"/>
  <c r="CJ187" i="1"/>
  <c r="BP221" i="1"/>
  <c r="EV221" i="1"/>
  <c r="FS221" i="1"/>
  <c r="G221" i="1"/>
  <c r="FL221" i="1"/>
  <c r="FM174" i="1"/>
  <c r="FM211" i="1" s="1"/>
  <c r="CC174" i="1"/>
  <c r="CC211" i="1" s="1"/>
  <c r="J162" i="1"/>
  <c r="J163" i="1" s="1"/>
  <c r="J164" i="1" s="1"/>
  <c r="J123" i="1"/>
  <c r="J207" i="1" s="1"/>
  <c r="J151" i="1"/>
  <c r="ED174" i="1"/>
  <c r="ED211" i="1" s="1"/>
  <c r="DY221" i="1"/>
  <c r="DU174" i="1"/>
  <c r="DU211" i="1" s="1"/>
  <c r="BE221" i="1"/>
  <c r="EN221" i="1"/>
  <c r="AZ196" i="1"/>
  <c r="AZ252" i="1"/>
  <c r="BE162" i="1"/>
  <c r="BE163" i="1" s="1"/>
  <c r="BE164" i="1" s="1"/>
  <c r="BE210" i="1" s="1"/>
  <c r="BE123" i="1"/>
  <c r="BE207" i="1" s="1"/>
  <c r="BE147" i="1"/>
  <c r="BX108" i="1"/>
  <c r="BX118" i="1" s="1"/>
  <c r="FK162" i="1"/>
  <c r="FK163" i="1" s="1"/>
  <c r="FK164" i="1" s="1"/>
  <c r="FK210" i="1" s="1"/>
  <c r="FK151" i="1"/>
  <c r="FK123" i="1"/>
  <c r="FK207" i="1" s="1"/>
  <c r="FD181" i="1"/>
  <c r="FD183" i="1"/>
  <c r="FD187" i="1"/>
  <c r="FD179" i="1"/>
  <c r="FD188" i="1"/>
  <c r="FD214" i="1" s="1"/>
  <c r="FD185" i="1"/>
  <c r="FH221" i="1"/>
  <c r="C137" i="1"/>
  <c r="ER108" i="1"/>
  <c r="ER118" i="1" s="1"/>
  <c r="FA221" i="1"/>
  <c r="FE174" i="1"/>
  <c r="FE211" i="1" s="1"/>
  <c r="AP221" i="1"/>
  <c r="DU149" i="1"/>
  <c r="DU151" i="1" s="1"/>
  <c r="EE174" i="1"/>
  <c r="EE211" i="1" s="1"/>
  <c r="BB174" i="1"/>
  <c r="BB211" i="1" s="1"/>
  <c r="CK221" i="1"/>
  <c r="DE162" i="1"/>
  <c r="DE163" i="1" s="1"/>
  <c r="DE164" i="1" s="1"/>
  <c r="DE210" i="1" s="1"/>
  <c r="DE145" i="1"/>
  <c r="DE157" i="1" s="1"/>
  <c r="DE208" i="1" s="1"/>
  <c r="DE123" i="1"/>
  <c r="DE207" i="1" s="1"/>
  <c r="EG174" i="1"/>
  <c r="EG211" i="1" s="1"/>
  <c r="AM221" i="1"/>
  <c r="M221" i="1"/>
  <c r="Q221" i="1"/>
  <c r="AR221" i="1"/>
  <c r="FA174" i="1"/>
  <c r="FA211" i="1" s="1"/>
  <c r="EF221" i="1"/>
  <c r="DV221" i="1"/>
  <c r="CL174" i="1"/>
  <c r="CL211" i="1" s="1"/>
  <c r="DY174" i="1"/>
  <c r="DY211" i="1" s="1"/>
  <c r="CM174" i="1"/>
  <c r="CM211" i="1" s="1"/>
  <c r="DT252" i="1"/>
  <c r="DT196" i="1"/>
  <c r="CJ196" i="1"/>
  <c r="CJ252" i="1"/>
  <c r="BS221" i="1"/>
  <c r="S179" i="1"/>
  <c r="S183" i="1" s="1"/>
  <c r="S185" i="1" s="1"/>
  <c r="FM221" i="1"/>
  <c r="ES174" i="1"/>
  <c r="ES211" i="1" s="1"/>
  <c r="DE174" i="1"/>
  <c r="DE211" i="1" s="1"/>
  <c r="CH174" i="1"/>
  <c r="CH211" i="1" s="1"/>
  <c r="DW174" i="1"/>
  <c r="DW211" i="1" s="1"/>
  <c r="FP179" i="1"/>
  <c r="FP183" i="1" s="1"/>
  <c r="FP185" i="1" s="1"/>
  <c r="G174" i="1"/>
  <c r="G211" i="1" s="1"/>
  <c r="AN174" i="1"/>
  <c r="AN211" i="1" s="1"/>
  <c r="AN108" i="1"/>
  <c r="AN118" i="1" s="1"/>
  <c r="CA174" i="1"/>
  <c r="CA211" i="1" s="1"/>
  <c r="EQ174" i="1"/>
  <c r="EQ211" i="1" s="1"/>
  <c r="DG162" i="1"/>
  <c r="DG163" i="1" s="1"/>
  <c r="DG164" i="1" s="1"/>
  <c r="DG210" i="1" s="1"/>
  <c r="DG123" i="1"/>
  <c r="DG207" i="1" s="1"/>
  <c r="DG209" i="1" s="1"/>
  <c r="DG212" i="1" s="1"/>
  <c r="DG217" i="1" s="1"/>
  <c r="DG222" i="1" s="1"/>
  <c r="DG230" i="1" s="1"/>
  <c r="DG145" i="1"/>
  <c r="DG157" i="1" s="1"/>
  <c r="DG208" i="1" s="1"/>
  <c r="CA221" i="1"/>
  <c r="ET221" i="1"/>
  <c r="CH162" i="1"/>
  <c r="CH163" i="1" s="1"/>
  <c r="CH164" i="1" s="1"/>
  <c r="CH210" i="1" s="1"/>
  <c r="CH145" i="1"/>
  <c r="CH123" i="1"/>
  <c r="CH207" i="1" s="1"/>
  <c r="DZ221" i="1"/>
  <c r="EO221" i="1"/>
  <c r="FD252" i="1"/>
  <c r="FD196" i="1"/>
  <c r="CT162" i="1"/>
  <c r="CT163" i="1" s="1"/>
  <c r="CT164" i="1" s="1"/>
  <c r="CT210" i="1" s="1"/>
  <c r="CT145" i="1"/>
  <c r="CT123" i="1"/>
  <c r="CT207" i="1" s="1"/>
  <c r="EB221" i="1"/>
  <c r="BT221" i="1"/>
  <c r="CJ117" i="1"/>
  <c r="CJ114" i="1"/>
  <c r="DQ221" i="1"/>
  <c r="N221" i="1"/>
  <c r="BM221" i="1"/>
  <c r="CE162" i="1"/>
  <c r="CE163" i="1" s="1"/>
  <c r="CE164" i="1" s="1"/>
  <c r="CE210" i="1" s="1"/>
  <c r="CE145" i="1"/>
  <c r="CE123" i="1"/>
  <c r="CE207" i="1" s="1"/>
  <c r="FE221" i="1"/>
  <c r="AX162" i="1"/>
  <c r="AX163" i="1" s="1"/>
  <c r="AX164" i="1" s="1"/>
  <c r="AX210" i="1" s="1"/>
  <c r="AX145" i="1"/>
  <c r="AX157" i="1" s="1"/>
  <c r="AX208" i="1" s="1"/>
  <c r="AX123" i="1"/>
  <c r="AX207" i="1" s="1"/>
  <c r="FF162" i="1"/>
  <c r="FF163" i="1" s="1"/>
  <c r="FF164" i="1" s="1"/>
  <c r="FF210" i="1" s="1"/>
  <c r="FF123" i="1"/>
  <c r="FF207" i="1" s="1"/>
  <c r="FF145" i="1"/>
  <c r="AI221" i="1"/>
  <c r="F221" i="1"/>
  <c r="FJ174" i="1"/>
  <c r="FJ211" i="1" s="1"/>
  <c r="AI162" i="1"/>
  <c r="AI163" i="1" s="1"/>
  <c r="AI164" i="1" s="1"/>
  <c r="AI210" i="1" s="1"/>
  <c r="AI145" i="1"/>
  <c r="AI123" i="1"/>
  <c r="AI207" i="1" s="1"/>
  <c r="CS221" i="1"/>
  <c r="FR221" i="1"/>
  <c r="CC221" i="1"/>
  <c r="AY221" i="1"/>
  <c r="D95" i="2"/>
  <c r="I22" i="2" s="1"/>
  <c r="D143" i="2"/>
  <c r="D141" i="2"/>
  <c r="D103" i="2"/>
  <c r="D173" i="2"/>
  <c r="D190" i="2"/>
  <c r="I21" i="2"/>
  <c r="D106" i="2"/>
  <c r="D100" i="2"/>
  <c r="D102" i="2" s="1"/>
  <c r="D104" i="2" s="1"/>
  <c r="D114" i="2" s="1"/>
  <c r="BN221" i="1"/>
  <c r="FG221" i="1"/>
  <c r="BK221" i="1"/>
  <c r="X221" i="1"/>
  <c r="DT117" i="1"/>
  <c r="DT114" i="1"/>
  <c r="P221" i="1"/>
  <c r="CI179" i="1"/>
  <c r="CI183" i="1" s="1"/>
  <c r="CI185" i="1" s="1"/>
  <c r="CI221" i="1"/>
  <c r="E179" i="1"/>
  <c r="E183" i="1" s="1"/>
  <c r="E185" i="1" s="1"/>
  <c r="AT221" i="1"/>
  <c r="P162" i="1"/>
  <c r="P163" i="1" s="1"/>
  <c r="P164" i="1" s="1"/>
  <c r="P210" i="1" s="1"/>
  <c r="P145" i="1"/>
  <c r="P123" i="1"/>
  <c r="P207" i="1" s="1"/>
  <c r="ET162" i="1"/>
  <c r="ET163" i="1" s="1"/>
  <c r="ET164" i="1" s="1"/>
  <c r="ET210" i="1" s="1"/>
  <c r="ET123" i="1"/>
  <c r="ET207" i="1" s="1"/>
  <c r="ET145" i="1"/>
  <c r="EG221" i="1"/>
  <c r="EC233" i="1"/>
  <c r="EC232" i="1"/>
  <c r="EC221" i="1"/>
  <c r="CR221" i="1"/>
  <c r="DZ162" i="1"/>
  <c r="DZ163" i="1" s="1"/>
  <c r="DZ164" i="1" s="1"/>
  <c r="DZ210" i="1" s="1"/>
  <c r="DZ123" i="1"/>
  <c r="DZ207" i="1" s="1"/>
  <c r="DZ147" i="1"/>
  <c r="AZ117" i="1"/>
  <c r="AZ114" i="1"/>
  <c r="AZ119" i="1" s="1"/>
  <c r="H162" i="1"/>
  <c r="H163" i="1" s="1"/>
  <c r="H164" i="1" s="1"/>
  <c r="H210" i="1" s="1"/>
  <c r="H123" i="1"/>
  <c r="H207" i="1" s="1"/>
  <c r="H147" i="1"/>
  <c r="BF221" i="1"/>
  <c r="EA221" i="1"/>
  <c r="AW221" i="1"/>
  <c r="CG162" i="1"/>
  <c r="CG163" i="1" s="1"/>
  <c r="CG164" i="1" s="1"/>
  <c r="CG210" i="1" s="1"/>
  <c r="CG145" i="1"/>
  <c r="CG123" i="1"/>
  <c r="CG207" i="1" s="1"/>
  <c r="BD221" i="1"/>
  <c r="AY162" i="1"/>
  <c r="AY163" i="1" s="1"/>
  <c r="AY164" i="1" s="1"/>
  <c r="AY210" i="1" s="1"/>
  <c r="AY123" i="1"/>
  <c r="AY207" i="1" s="1"/>
  <c r="AY145" i="1"/>
  <c r="CF221" i="1"/>
  <c r="K221" i="1"/>
  <c r="ES221" i="1"/>
  <c r="DL221" i="1"/>
  <c r="EZ221" i="1"/>
  <c r="Y221" i="1"/>
  <c r="FK221" i="1"/>
  <c r="FD221" i="1" l="1"/>
  <c r="J153" i="1"/>
  <c r="J155" i="1" s="1"/>
  <c r="J157" i="1" s="1"/>
  <c r="J208" i="1" s="1"/>
  <c r="J209" i="1" s="1"/>
  <c r="DG232" i="1"/>
  <c r="DG234" i="1" s="1"/>
  <c r="DG238" i="1" s="1"/>
  <c r="DG243" i="1" s="1"/>
  <c r="C104" i="2"/>
  <c r="C114" i="2" s="1"/>
  <c r="FZ174" i="1"/>
  <c r="GB174" i="1" s="1"/>
  <c r="Y188" i="1"/>
  <c r="Y214" i="1" s="1"/>
  <c r="DK153" i="1"/>
  <c r="DK155" i="1"/>
  <c r="DK157" i="1" s="1"/>
  <c r="DK208" i="1" s="1"/>
  <c r="CI188" i="1"/>
  <c r="CI214" i="1" s="1"/>
  <c r="CE149" i="1"/>
  <c r="CE151" i="1" s="1"/>
  <c r="S188" i="1"/>
  <c r="S214" i="1" s="1"/>
  <c r="D212" i="1"/>
  <c r="D217" i="1" s="1"/>
  <c r="D222" i="1" s="1"/>
  <c r="D322" i="1"/>
  <c r="D321" i="1" s="1"/>
  <c r="EM149" i="1"/>
  <c r="EM151" i="1" s="1"/>
  <c r="EW149" i="1"/>
  <c r="EW151" i="1" s="1"/>
  <c r="P149" i="1"/>
  <c r="P151" i="1" s="1"/>
  <c r="D248" i="2"/>
  <c r="D192" i="2"/>
  <c r="FF149" i="1"/>
  <c r="FF151" i="1" s="1"/>
  <c r="J210" i="1"/>
  <c r="J188" i="1"/>
  <c r="J214" i="1" s="1"/>
  <c r="DG233" i="1"/>
  <c r="ER162" i="1"/>
  <c r="ER163" i="1" s="1"/>
  <c r="ER164" i="1" s="1"/>
  <c r="ER210" i="1" s="1"/>
  <c r="ER145" i="1"/>
  <c r="ER157" i="1" s="1"/>
  <c r="ER208" i="1" s="1"/>
  <c r="ER123" i="1"/>
  <c r="ER207" i="1" s="1"/>
  <c r="ER209" i="1" s="1"/>
  <c r="CI155" i="1"/>
  <c r="CI157" i="1" s="1"/>
  <c r="CI208" i="1" s="1"/>
  <c r="CI209" i="1" s="1"/>
  <c r="CI153" i="1"/>
  <c r="AS149" i="1"/>
  <c r="AS151" i="1" s="1"/>
  <c r="FZ211" i="1"/>
  <c r="EV149" i="1"/>
  <c r="EV151" i="1" s="1"/>
  <c r="C177" i="2"/>
  <c r="C183" i="2"/>
  <c r="AZ162" i="1"/>
  <c r="AZ163" i="1" s="1"/>
  <c r="AZ164" i="1" s="1"/>
  <c r="AZ210" i="1" s="1"/>
  <c r="AZ123" i="1"/>
  <c r="AZ207" i="1" s="1"/>
  <c r="AZ151" i="1"/>
  <c r="AZ179" i="1"/>
  <c r="AZ183" i="1" s="1"/>
  <c r="AZ185" i="1" s="1"/>
  <c r="D175" i="2"/>
  <c r="D179" i="2" s="1"/>
  <c r="D181" i="2" s="1"/>
  <c r="D183" i="2"/>
  <c r="D177" i="2"/>
  <c r="FP188" i="1"/>
  <c r="FP214" i="1" s="1"/>
  <c r="CJ221" i="1"/>
  <c r="BE149" i="1"/>
  <c r="BE151" i="1" s="1"/>
  <c r="CO149" i="1"/>
  <c r="CO151" i="1" s="1"/>
  <c r="FQ155" i="1"/>
  <c r="FQ157" i="1" s="1"/>
  <c r="FQ208" i="1" s="1"/>
  <c r="FQ209" i="1" s="1"/>
  <c r="FQ212" i="1" s="1"/>
  <c r="FQ217" i="1" s="1"/>
  <c r="FQ222" i="1" s="1"/>
  <c r="FQ153" i="1"/>
  <c r="DH188" i="1"/>
  <c r="DH214" i="1" s="1"/>
  <c r="DZ149" i="1"/>
  <c r="DZ151" i="1" s="1"/>
  <c r="DT119" i="1"/>
  <c r="AX209" i="1"/>
  <c r="AX212" i="1" s="1"/>
  <c r="AX217" i="1" s="1"/>
  <c r="AX222" i="1" s="1"/>
  <c r="DT221" i="1"/>
  <c r="ED149" i="1"/>
  <c r="ED151" i="1" s="1"/>
  <c r="CX188" i="1"/>
  <c r="CX214" i="1" s="1"/>
  <c r="DG242" i="1"/>
  <c r="DG224" i="1"/>
  <c r="DQ149" i="1"/>
  <c r="DQ151" i="1" s="1"/>
  <c r="EX234" i="1"/>
  <c r="EX238" i="1" s="1"/>
  <c r="EX243" i="1" s="1"/>
  <c r="E188" i="1"/>
  <c r="E214" i="1" s="1"/>
  <c r="CA209" i="1"/>
  <c r="CA212" i="1" s="1"/>
  <c r="CA217" i="1" s="1"/>
  <c r="CA222" i="1" s="1"/>
  <c r="ET149" i="1"/>
  <c r="ET151" i="1" s="1"/>
  <c r="AZ221" i="1"/>
  <c r="EY210" i="1"/>
  <c r="EY188" i="1"/>
  <c r="EY214" i="1" s="1"/>
  <c r="EC242" i="1"/>
  <c r="EC244" i="1" s="1"/>
  <c r="EC224" i="1"/>
  <c r="E155" i="1"/>
  <c r="E157" i="1" s="1"/>
  <c r="E208" i="1" s="1"/>
  <c r="E209" i="1" s="1"/>
  <c r="E153" i="1"/>
  <c r="D145" i="2"/>
  <c r="CH149" i="1"/>
  <c r="CH151" i="1" s="1"/>
  <c r="FK153" i="1"/>
  <c r="FK155" i="1" s="1"/>
  <c r="FK157" i="1" s="1"/>
  <c r="FK208" i="1" s="1"/>
  <c r="FK209" i="1" s="1"/>
  <c r="AN119" i="1"/>
  <c r="CR149" i="1"/>
  <c r="CR151" i="1" s="1"/>
  <c r="CG149" i="1"/>
  <c r="CG151" i="1" s="1"/>
  <c r="D113" i="2"/>
  <c r="D110" i="2"/>
  <c r="D115" i="2" s="1"/>
  <c r="DI210" i="1"/>
  <c r="DI188" i="1"/>
  <c r="DI214" i="1" s="1"/>
  <c r="BU212" i="1"/>
  <c r="BU217" i="1" s="1"/>
  <c r="BU222" i="1" s="1"/>
  <c r="AY149" i="1"/>
  <c r="AY151" i="1" s="1"/>
  <c r="H149" i="1"/>
  <c r="H151" i="1" s="1"/>
  <c r="AI149" i="1"/>
  <c r="AI151" i="1" s="1"/>
  <c r="CJ119" i="1"/>
  <c r="DU155" i="1"/>
  <c r="DU157" i="1" s="1"/>
  <c r="DU208" i="1" s="1"/>
  <c r="DU209" i="1" s="1"/>
  <c r="DU212" i="1" s="1"/>
  <c r="DU217" i="1" s="1"/>
  <c r="DU222" i="1" s="1"/>
  <c r="DU153" i="1"/>
  <c r="BP149" i="1"/>
  <c r="BP151" i="1" s="1"/>
  <c r="EY153" i="1"/>
  <c r="EY155" i="1"/>
  <c r="EY157" i="1" s="1"/>
  <c r="AL149" i="1"/>
  <c r="AL151" i="1" s="1"/>
  <c r="AN221" i="1"/>
  <c r="FZ122" i="1"/>
  <c r="CX153" i="1"/>
  <c r="CX155" i="1" s="1"/>
  <c r="CX157" i="1" s="1"/>
  <c r="CX208" i="1" s="1"/>
  <c r="CX209" i="1" s="1"/>
  <c r="F149" i="1"/>
  <c r="F151" i="1" s="1"/>
  <c r="FU153" i="1"/>
  <c r="FU155" i="1" s="1"/>
  <c r="FU157" i="1" s="1"/>
  <c r="FU208" i="1" s="1"/>
  <c r="FU209" i="1" s="1"/>
  <c r="T149" i="1"/>
  <c r="T151" i="1" s="1"/>
  <c r="X149" i="1"/>
  <c r="X151" i="1" s="1"/>
  <c r="EN209" i="1"/>
  <c r="EN212" i="1" s="1"/>
  <c r="EN217" i="1" s="1"/>
  <c r="EN222" i="1" s="1"/>
  <c r="FX149" i="1"/>
  <c r="FX151" i="1" s="1"/>
  <c r="DN153" i="1"/>
  <c r="DN155" i="1"/>
  <c r="DN157" i="1" s="1"/>
  <c r="DN208" i="1" s="1"/>
  <c r="FM149" i="1"/>
  <c r="FM151" i="1" s="1"/>
  <c r="AE149" i="1"/>
  <c r="AE151" i="1" s="1"/>
  <c r="AF209" i="1"/>
  <c r="AF212" i="1" s="1"/>
  <c r="AF217" i="1" s="1"/>
  <c r="AF222" i="1" s="1"/>
  <c r="FL149" i="1"/>
  <c r="FL151" i="1" s="1"/>
  <c r="FK188" i="1"/>
  <c r="FK214" i="1" s="1"/>
  <c r="AP209" i="1"/>
  <c r="AP212" i="1" s="1"/>
  <c r="AP217" i="1" s="1"/>
  <c r="AP222" i="1" s="1"/>
  <c r="EU188" i="1"/>
  <c r="EU214" i="1" s="1"/>
  <c r="FZ204" i="1"/>
  <c r="C213" i="1"/>
  <c r="FZ213" i="1" s="1"/>
  <c r="CL149" i="1"/>
  <c r="CL151" i="1" s="1"/>
  <c r="AQ149" i="1"/>
  <c r="AQ151" i="1" s="1"/>
  <c r="BF149" i="1"/>
  <c r="BF151" i="1" s="1"/>
  <c r="L188" i="1"/>
  <c r="L214" i="1" s="1"/>
  <c r="AW222" i="1"/>
  <c r="EX242" i="1"/>
  <c r="EX224" i="1"/>
  <c r="EI153" i="1"/>
  <c r="EI155" i="1" s="1"/>
  <c r="EI157" i="1" s="1"/>
  <c r="EI208" i="1" s="1"/>
  <c r="EI209" i="1" s="1"/>
  <c r="EH222" i="1"/>
  <c r="AJ149" i="1"/>
  <c r="AJ151" i="1" s="1"/>
  <c r="FC149" i="1"/>
  <c r="FC151" i="1" s="1"/>
  <c r="CC149" i="1"/>
  <c r="CC151" i="1" s="1"/>
  <c r="AT149" i="1"/>
  <c r="AT151" i="1" s="1"/>
  <c r="BT222" i="1"/>
  <c r="N149" i="1"/>
  <c r="N151" i="1" s="1"/>
  <c r="EU153" i="1"/>
  <c r="EU155" i="1" s="1"/>
  <c r="EU157" i="1" s="1"/>
  <c r="EU208" i="1" s="1"/>
  <c r="EU209" i="1" s="1"/>
  <c r="CT149" i="1"/>
  <c r="CT151" i="1" s="1"/>
  <c r="DE209" i="1"/>
  <c r="DE212" i="1" s="1"/>
  <c r="DE217" i="1" s="1"/>
  <c r="DE222" i="1" s="1"/>
  <c r="DK188" i="1"/>
  <c r="DK214" i="1" s="1"/>
  <c r="C113" i="2"/>
  <c r="C110" i="2"/>
  <c r="C115" i="2" s="1"/>
  <c r="C175" i="2" s="1"/>
  <c r="C179" i="2" s="1"/>
  <c r="C181" i="2" s="1"/>
  <c r="DK209" i="1"/>
  <c r="DK212" i="1" s="1"/>
  <c r="DK217" i="1" s="1"/>
  <c r="DK222" i="1" s="1"/>
  <c r="FD119" i="1"/>
  <c r="BL149" i="1"/>
  <c r="BL151" i="1" s="1"/>
  <c r="L155" i="1"/>
  <c r="L157" i="1" s="1"/>
  <c r="L208" i="1" s="1"/>
  <c r="L153" i="1"/>
  <c r="AO188" i="1"/>
  <c r="AO214" i="1" s="1"/>
  <c r="EB188" i="1"/>
  <c r="EB214" i="1" s="1"/>
  <c r="BI149" i="1"/>
  <c r="BI151" i="1" s="1"/>
  <c r="CK149" i="1"/>
  <c r="CK151" i="1" s="1"/>
  <c r="CZ188" i="1"/>
  <c r="CZ214" i="1" s="1"/>
  <c r="R188" i="1"/>
  <c r="R214" i="1" s="1"/>
  <c r="DR188" i="1"/>
  <c r="DR214" i="1" s="1"/>
  <c r="BY188" i="1"/>
  <c r="BY214" i="1" s="1"/>
  <c r="ES209" i="1"/>
  <c r="ES212" i="1" s="1"/>
  <c r="ES217" i="1" s="1"/>
  <c r="ES222" i="1" s="1"/>
  <c r="AA149" i="1"/>
  <c r="AA151" i="1" s="1"/>
  <c r="FP155" i="1"/>
  <c r="FP157" i="1" s="1"/>
  <c r="FP208" i="1" s="1"/>
  <c r="FP209" i="1" s="1"/>
  <c r="FP153" i="1"/>
  <c r="CW209" i="1"/>
  <c r="CW212" i="1" s="1"/>
  <c r="CW217" i="1" s="1"/>
  <c r="CW222" i="1" s="1"/>
  <c r="L209" i="1"/>
  <c r="L212" i="1" s="1"/>
  <c r="L217" i="1" s="1"/>
  <c r="L222" i="1" s="1"/>
  <c r="AO153" i="1"/>
  <c r="AO155" i="1" s="1"/>
  <c r="AO157" i="1" s="1"/>
  <c r="AO208" i="1" s="1"/>
  <c r="AO209" i="1" s="1"/>
  <c r="BC188" i="1"/>
  <c r="BC214" i="1" s="1"/>
  <c r="FI188" i="1"/>
  <c r="FI214" i="1" s="1"/>
  <c r="BD149" i="1"/>
  <c r="BD151" i="1" s="1"/>
  <c r="CZ153" i="1"/>
  <c r="CZ155" i="1" s="1"/>
  <c r="CZ157" i="1" s="1"/>
  <c r="CZ208" i="1" s="1"/>
  <c r="CZ209" i="1" s="1"/>
  <c r="BZ149" i="1"/>
  <c r="BZ151" i="1" s="1"/>
  <c r="Q188" i="1"/>
  <c r="Q214" i="1" s="1"/>
  <c r="R153" i="1"/>
  <c r="R155" i="1" s="1"/>
  <c r="R157" i="1" s="1"/>
  <c r="R208" i="1" s="1"/>
  <c r="R209" i="1" s="1"/>
  <c r="EK149" i="1"/>
  <c r="EK151" i="1" s="1"/>
  <c r="BJ149" i="1"/>
  <c r="BJ151" i="1" s="1"/>
  <c r="AD149" i="1"/>
  <c r="AD151" i="1" s="1"/>
  <c r="W212" i="1"/>
  <c r="W217" i="1" s="1"/>
  <c r="W222" i="1" s="1"/>
  <c r="BN188" i="1"/>
  <c r="BN214" i="1" s="1"/>
  <c r="FG149" i="1"/>
  <c r="FG151" i="1" s="1"/>
  <c r="BW149" i="1"/>
  <c r="BW151" i="1" s="1"/>
  <c r="EB153" i="1"/>
  <c r="EB155" i="1" s="1"/>
  <c r="EB157" i="1" s="1"/>
  <c r="EB208" i="1" s="1"/>
  <c r="EB209" i="1" s="1"/>
  <c r="DV149" i="1"/>
  <c r="DV151" i="1" s="1"/>
  <c r="BC153" i="1"/>
  <c r="BC155" i="1" s="1"/>
  <c r="BC157" i="1" s="1"/>
  <c r="BC208" i="1" s="1"/>
  <c r="BC209" i="1" s="1"/>
  <c r="FI153" i="1"/>
  <c r="FI155" i="1" s="1"/>
  <c r="FI157" i="1" s="1"/>
  <c r="FI208" i="1" s="1"/>
  <c r="FI209" i="1" s="1"/>
  <c r="CU222" i="1"/>
  <c r="Z149" i="1"/>
  <c r="Z151" i="1" s="1"/>
  <c r="DD149" i="1"/>
  <c r="DD151" i="1" s="1"/>
  <c r="EQ149" i="1"/>
  <c r="EQ151" i="1" s="1"/>
  <c r="FJ149" i="1"/>
  <c r="FJ151" i="1" s="1"/>
  <c r="FN188" i="1"/>
  <c r="FN214" i="1" s="1"/>
  <c r="DR153" i="1"/>
  <c r="DR155" i="1" s="1"/>
  <c r="DR157" i="1" s="1"/>
  <c r="DR208" i="1" s="1"/>
  <c r="DR209" i="1" s="1"/>
  <c r="DL188" i="1"/>
  <c r="DL214" i="1" s="1"/>
  <c r="K149" i="1"/>
  <c r="K151" i="1" s="1"/>
  <c r="BY155" i="1"/>
  <c r="BY157" i="1" s="1"/>
  <c r="BY208" i="1" s="1"/>
  <c r="BY209" i="1" s="1"/>
  <c r="BY153" i="1"/>
  <c r="AC153" i="1"/>
  <c r="AC155" i="1" s="1"/>
  <c r="AC157" i="1" s="1"/>
  <c r="AC208" i="1" s="1"/>
  <c r="AC209" i="1" s="1"/>
  <c r="AC212" i="1" s="1"/>
  <c r="AC217" i="1" s="1"/>
  <c r="AC222" i="1" s="1"/>
  <c r="C192" i="2"/>
  <c r="C248" i="2"/>
  <c r="CV209" i="1"/>
  <c r="CV212" i="1" s="1"/>
  <c r="CV217" i="1" s="1"/>
  <c r="CV222" i="1" s="1"/>
  <c r="EA149" i="1"/>
  <c r="EA151" i="1" s="1"/>
  <c r="BN153" i="1"/>
  <c r="BN155" i="1" s="1"/>
  <c r="BN157" i="1" s="1"/>
  <c r="BN208" i="1" s="1"/>
  <c r="BN209" i="1" s="1"/>
  <c r="V149" i="1"/>
  <c r="V151" i="1" s="1"/>
  <c r="AH188" i="1"/>
  <c r="AH214" i="1" s="1"/>
  <c r="Q155" i="1"/>
  <c r="Q157" i="1" s="1"/>
  <c r="Q208" i="1" s="1"/>
  <c r="Q209" i="1" s="1"/>
  <c r="Q153" i="1"/>
  <c r="AU149" i="1"/>
  <c r="AU151" i="1" s="1"/>
  <c r="DA209" i="1"/>
  <c r="DA212" i="1" s="1"/>
  <c r="DA217" i="1" s="1"/>
  <c r="DA222" i="1" s="1"/>
  <c r="BM149" i="1"/>
  <c r="BM151" i="1" s="1"/>
  <c r="DL153" i="1"/>
  <c r="DL155" i="1" s="1"/>
  <c r="DL157" i="1" s="1"/>
  <c r="DL208" i="1" s="1"/>
  <c r="DL209" i="1" s="1"/>
  <c r="AG149" i="1"/>
  <c r="AG151" i="1" s="1"/>
  <c r="AB153" i="1"/>
  <c r="AB155" i="1" s="1"/>
  <c r="AB157" i="1" s="1"/>
  <c r="AB208" i="1" s="1"/>
  <c r="AB209" i="1" s="1"/>
  <c r="AB212" i="1" s="1"/>
  <c r="AB217" i="1" s="1"/>
  <c r="AB222" i="1" s="1"/>
  <c r="FA149" i="1"/>
  <c r="FA151" i="1" s="1"/>
  <c r="FT242" i="1"/>
  <c r="FT224" i="1"/>
  <c r="I188" i="1"/>
  <c r="I214" i="1" s="1"/>
  <c r="BO188" i="1"/>
  <c r="BO214" i="1" s="1"/>
  <c r="EF188" i="1"/>
  <c r="EF214" i="1" s="1"/>
  <c r="FV188" i="1"/>
  <c r="FV214" i="1" s="1"/>
  <c r="DJ188" i="1"/>
  <c r="DJ214" i="1" s="1"/>
  <c r="DS188" i="1"/>
  <c r="DS214" i="1" s="1"/>
  <c r="AM149" i="1"/>
  <c r="AM151" i="1" s="1"/>
  <c r="DX222" i="1"/>
  <c r="AH153" i="1"/>
  <c r="AH155" i="1"/>
  <c r="AH157" i="1" s="1"/>
  <c r="AH208" i="1" s="1"/>
  <c r="AH209" i="1" s="1"/>
  <c r="O149" i="1"/>
  <c r="O151" i="1" s="1"/>
  <c r="FN153" i="1"/>
  <c r="FN155" i="1"/>
  <c r="FN157" i="1" s="1"/>
  <c r="FN208" i="1" s="1"/>
  <c r="FN209" i="1" s="1"/>
  <c r="AV149" i="1"/>
  <c r="AV151" i="1" s="1"/>
  <c r="CD212" i="1"/>
  <c r="CD217" i="1" s="1"/>
  <c r="CD222" i="1" s="1"/>
  <c r="S153" i="1"/>
  <c r="S155" i="1" s="1"/>
  <c r="S157" i="1" s="1"/>
  <c r="S208" i="1" s="1"/>
  <c r="S209" i="1" s="1"/>
  <c r="Y155" i="1"/>
  <c r="Y157" i="1" s="1"/>
  <c r="Y208" i="1" s="1"/>
  <c r="Y153" i="1"/>
  <c r="CF149" i="1"/>
  <c r="CF151" i="1" s="1"/>
  <c r="EJ188" i="1"/>
  <c r="EJ214" i="1" s="1"/>
  <c r="I153" i="1"/>
  <c r="I155" i="1"/>
  <c r="I157" i="1" s="1"/>
  <c r="I208" i="1" s="1"/>
  <c r="BO153" i="1"/>
  <c r="BO155" i="1" s="1"/>
  <c r="BO157" i="1" s="1"/>
  <c r="BO208" i="1" s="1"/>
  <c r="BO209" i="1" s="1"/>
  <c r="M188" i="1"/>
  <c r="M214" i="1" s="1"/>
  <c r="EF153" i="1"/>
  <c r="EF155" i="1"/>
  <c r="EF157" i="1" s="1"/>
  <c r="EF208" i="1" s="1"/>
  <c r="EF209" i="1" s="1"/>
  <c r="FV153" i="1"/>
  <c r="FV155" i="1" s="1"/>
  <c r="FV157" i="1" s="1"/>
  <c r="FV208" i="1" s="1"/>
  <c r="FV209" i="1" s="1"/>
  <c r="EG149" i="1"/>
  <c r="EG151" i="1" s="1"/>
  <c r="DJ153" i="1"/>
  <c r="DJ155" i="1"/>
  <c r="DJ157" i="1" s="1"/>
  <c r="DJ208" i="1" s="1"/>
  <c r="DS153" i="1"/>
  <c r="DS155" i="1" s="1"/>
  <c r="DS157" i="1" s="1"/>
  <c r="DS208" i="1" s="1"/>
  <c r="DS209" i="1" s="1"/>
  <c r="FS209" i="1"/>
  <c r="FS212" i="1" s="1"/>
  <c r="FS217" i="1" s="1"/>
  <c r="FS222" i="1" s="1"/>
  <c r="DB209" i="1"/>
  <c r="DB212" i="1" s="1"/>
  <c r="DB217" i="1" s="1"/>
  <c r="DB222" i="1" s="1"/>
  <c r="DI153" i="1"/>
  <c r="DI155" i="1" s="1"/>
  <c r="DI157" i="1" s="1"/>
  <c r="DI208" i="1" s="1"/>
  <c r="DI209" i="1" s="1"/>
  <c r="BX221" i="1"/>
  <c r="DH221" i="1"/>
  <c r="Y209" i="1"/>
  <c r="Y212" i="1" s="1"/>
  <c r="Y217" i="1" s="1"/>
  <c r="Y222" i="1" s="1"/>
  <c r="BS188" i="1"/>
  <c r="BS214" i="1" s="1"/>
  <c r="G149" i="1"/>
  <c r="G151" i="1" s="1"/>
  <c r="EJ153" i="1"/>
  <c r="EJ155" i="1" s="1"/>
  <c r="EJ157" i="1" s="1"/>
  <c r="EJ208" i="1" s="1"/>
  <c r="EJ209" i="1" s="1"/>
  <c r="I209" i="1"/>
  <c r="I212" i="1" s="1"/>
  <c r="I217" i="1" s="1"/>
  <c r="I222" i="1" s="1"/>
  <c r="CQ188" i="1"/>
  <c r="CQ214" i="1" s="1"/>
  <c r="M155" i="1"/>
  <c r="M157" i="1" s="1"/>
  <c r="M208" i="1" s="1"/>
  <c r="M209" i="1" s="1"/>
  <c r="M153" i="1"/>
  <c r="CS149" i="1"/>
  <c r="CS151" i="1" s="1"/>
  <c r="CN149" i="1"/>
  <c r="CN151" i="1" s="1"/>
  <c r="DJ209" i="1"/>
  <c r="DJ212" i="1" s="1"/>
  <c r="DJ217" i="1" s="1"/>
  <c r="DJ222" i="1" s="1"/>
  <c r="DP149" i="1"/>
  <c r="DP151" i="1" s="1"/>
  <c r="FE149" i="1"/>
  <c r="FE151" i="1" s="1"/>
  <c r="AR149" i="1"/>
  <c r="AR151" i="1" s="1"/>
  <c r="EZ149" i="1"/>
  <c r="EZ151" i="1" s="1"/>
  <c r="CY149" i="1"/>
  <c r="CY151" i="1" s="1"/>
  <c r="DM149" i="1"/>
  <c r="DM151" i="1" s="1"/>
  <c r="BG188" i="1"/>
  <c r="BG214" i="1" s="1"/>
  <c r="BS153" i="1"/>
  <c r="BS155" i="1" s="1"/>
  <c r="BS157" i="1" s="1"/>
  <c r="BS208" i="1" s="1"/>
  <c r="BS209" i="1" s="1"/>
  <c r="FW149" i="1"/>
  <c r="FW151" i="1" s="1"/>
  <c r="BH149" i="1"/>
  <c r="BH151" i="1" s="1"/>
  <c r="BB188" i="1"/>
  <c r="BB214" i="1" s="1"/>
  <c r="DO188" i="1"/>
  <c r="DO214" i="1" s="1"/>
  <c r="DW149" i="1"/>
  <c r="DW151" i="1" s="1"/>
  <c r="EL149" i="1"/>
  <c r="EL151" i="1" s="1"/>
  <c r="U149" i="1"/>
  <c r="U151" i="1" s="1"/>
  <c r="CP149" i="1"/>
  <c r="CP151" i="1" s="1"/>
  <c r="BK149" i="1"/>
  <c r="BK151" i="1" s="1"/>
  <c r="FB149" i="1"/>
  <c r="FB151" i="1" s="1"/>
  <c r="EO149" i="1"/>
  <c r="EO151" i="1" s="1"/>
  <c r="FT230" i="1"/>
  <c r="FH149" i="1"/>
  <c r="FH151" i="1" s="1"/>
  <c r="BG153" i="1"/>
  <c r="BG155" i="1" s="1"/>
  <c r="BG157" i="1" s="1"/>
  <c r="BG208" i="1" s="1"/>
  <c r="BG209" i="1" s="1"/>
  <c r="FU188" i="1"/>
  <c r="FU214" i="1" s="1"/>
  <c r="CQ153" i="1"/>
  <c r="CQ155" i="1" s="1"/>
  <c r="CQ157" i="1" s="1"/>
  <c r="CQ208" i="1" s="1"/>
  <c r="CQ209" i="1" s="1"/>
  <c r="EN322" i="1"/>
  <c r="EN321" i="1" s="1"/>
  <c r="EN188" i="1"/>
  <c r="EN214" i="1" s="1"/>
  <c r="DN188" i="1"/>
  <c r="DN214" i="1" s="1"/>
  <c r="BV149" i="1"/>
  <c r="BV151" i="1" s="1"/>
  <c r="AK149" i="1"/>
  <c r="AK151" i="1" s="1"/>
  <c r="DO153" i="1"/>
  <c r="DO155" i="1" s="1"/>
  <c r="DO157" i="1" s="1"/>
  <c r="DO208" i="1" s="1"/>
  <c r="DO209" i="1" s="1"/>
  <c r="DY212" i="1"/>
  <c r="DY217" i="1" s="1"/>
  <c r="DY222" i="1" s="1"/>
  <c r="CM188" i="1"/>
  <c r="CM214" i="1" s="1"/>
  <c r="DF188" i="1"/>
  <c r="DF214" i="1" s="1"/>
  <c r="AP188" i="1"/>
  <c r="AP214" i="1" s="1"/>
  <c r="CB149" i="1"/>
  <c r="CB151" i="1" s="1"/>
  <c r="BX119" i="1"/>
  <c r="BA149" i="1"/>
  <c r="BA151" i="1" s="1"/>
  <c r="BR149" i="1"/>
  <c r="BR151" i="1" s="1"/>
  <c r="ER221" i="1"/>
  <c r="DH162" i="1"/>
  <c r="DH163" i="1" s="1"/>
  <c r="DH164" i="1" s="1"/>
  <c r="DH210" i="1" s="1"/>
  <c r="DH151" i="1"/>
  <c r="DH123" i="1"/>
  <c r="DH207" i="1" s="1"/>
  <c r="DC209" i="1"/>
  <c r="DC212" i="1" s="1"/>
  <c r="DC217" i="1" s="1"/>
  <c r="DC222" i="1" s="1"/>
  <c r="C194" i="1"/>
  <c r="C177" i="1"/>
  <c r="C145" i="1"/>
  <c r="C147" i="1"/>
  <c r="C110" i="1"/>
  <c r="C99" i="1"/>
  <c r="FZ99" i="1" s="1"/>
  <c r="C104" i="1"/>
  <c r="FZ98" i="1"/>
  <c r="GB98" i="1" s="1"/>
  <c r="C107" i="1"/>
  <c r="C139" i="1"/>
  <c r="C141" i="1" s="1"/>
  <c r="C143" i="1" s="1"/>
  <c r="FZ143" i="1" s="1"/>
  <c r="FT232" i="1"/>
  <c r="EI188" i="1"/>
  <c r="EI214" i="1" s="1"/>
  <c r="FR212" i="1"/>
  <c r="FR217" i="1" s="1"/>
  <c r="FR222" i="1" s="1"/>
  <c r="FO149" i="1"/>
  <c r="FO151" i="1" s="1"/>
  <c r="EN153" i="1"/>
  <c r="EN155" i="1"/>
  <c r="EN157" i="1" s="1"/>
  <c r="EN208" i="1" s="1"/>
  <c r="DN209" i="1"/>
  <c r="DN212" i="1" s="1"/>
  <c r="DN217" i="1" s="1"/>
  <c r="DN222" i="1" s="1"/>
  <c r="BQ149" i="1"/>
  <c r="BQ151" i="1" s="1"/>
  <c r="BB153" i="1"/>
  <c r="BB155" i="1" s="1"/>
  <c r="BB157" i="1" s="1"/>
  <c r="BB208" i="1" s="1"/>
  <c r="BB209" i="1" s="1"/>
  <c r="EP209" i="1"/>
  <c r="EP212" i="1" s="1"/>
  <c r="EP217" i="1" s="1"/>
  <c r="EP222" i="1" s="1"/>
  <c r="EE149" i="1"/>
  <c r="EE151" i="1" s="1"/>
  <c r="CM155" i="1"/>
  <c r="CM157" i="1" s="1"/>
  <c r="CM208" i="1" s="1"/>
  <c r="CM209" i="1" s="1"/>
  <c r="CM153" i="1"/>
  <c r="DF153" i="1"/>
  <c r="DF155" i="1" s="1"/>
  <c r="DF157" i="1" s="1"/>
  <c r="DF208" i="1" s="1"/>
  <c r="DF209" i="1" s="1"/>
  <c r="AP153" i="1"/>
  <c r="AP155" i="1"/>
  <c r="AP157" i="1" s="1"/>
  <c r="AP208" i="1" s="1"/>
  <c r="FP212" i="1" l="1"/>
  <c r="FP217" i="1" s="1"/>
  <c r="FP222" i="1" s="1"/>
  <c r="FP322" i="1"/>
  <c r="FP321" i="1" s="1"/>
  <c r="BS212" i="1"/>
  <c r="BS217" i="1" s="1"/>
  <c r="BS222" i="1" s="1"/>
  <c r="BS322" i="1"/>
  <c r="BS321" i="1" s="1"/>
  <c r="M212" i="1"/>
  <c r="M217" i="1" s="1"/>
  <c r="M222" i="1" s="1"/>
  <c r="M322" i="1"/>
  <c r="M321" i="1" s="1"/>
  <c r="DS212" i="1"/>
  <c r="DS217" i="1" s="1"/>
  <c r="DS222" i="1" s="1"/>
  <c r="DS322" i="1"/>
  <c r="DS321" i="1" s="1"/>
  <c r="DL212" i="1"/>
  <c r="DL217" i="1" s="1"/>
  <c r="DL222" i="1" s="1"/>
  <c r="DL322" i="1"/>
  <c r="DL321" i="1" s="1"/>
  <c r="R212" i="1"/>
  <c r="R217" i="1" s="1"/>
  <c r="R222" i="1" s="1"/>
  <c r="R322" i="1"/>
  <c r="R321" i="1" s="1"/>
  <c r="DF212" i="1"/>
  <c r="DF217" i="1" s="1"/>
  <c r="DF222" i="1" s="1"/>
  <c r="DF322" i="1"/>
  <c r="DF321" i="1" s="1"/>
  <c r="AC242" i="1"/>
  <c r="AC224" i="1"/>
  <c r="AC232" i="1"/>
  <c r="AC233" i="1"/>
  <c r="AC230" i="1"/>
  <c r="FI212" i="1"/>
  <c r="FI217" i="1" s="1"/>
  <c r="FI222" i="1" s="1"/>
  <c r="FI322" i="1"/>
  <c r="FI321" i="1" s="1"/>
  <c r="DO212" i="1"/>
  <c r="DO217" i="1" s="1"/>
  <c r="DO222" i="1" s="1"/>
  <c r="DO322" i="1"/>
  <c r="DO321" i="1" s="1"/>
  <c r="BC212" i="1"/>
  <c r="BC217" i="1" s="1"/>
  <c r="BC222" i="1" s="1"/>
  <c r="BC322" i="1"/>
  <c r="BC321" i="1" s="1"/>
  <c r="FK212" i="1"/>
  <c r="FK217" i="1" s="1"/>
  <c r="FK222" i="1" s="1"/>
  <c r="FK322" i="1"/>
  <c r="FK321" i="1" s="1"/>
  <c r="EJ212" i="1"/>
  <c r="EJ217" i="1" s="1"/>
  <c r="EJ222" i="1" s="1"/>
  <c r="EJ322" i="1"/>
  <c r="EJ321" i="1" s="1"/>
  <c r="S212" i="1"/>
  <c r="S217" i="1" s="1"/>
  <c r="S222" i="1" s="1"/>
  <c r="S322" i="1"/>
  <c r="S321" i="1" s="1"/>
  <c r="BY212" i="1"/>
  <c r="BY217" i="1" s="1"/>
  <c r="BY222" i="1" s="1"/>
  <c r="BY322" i="1"/>
  <c r="CZ212" i="1"/>
  <c r="CZ217" i="1" s="1"/>
  <c r="CZ222" i="1" s="1"/>
  <c r="CZ322" i="1"/>
  <c r="CZ321" i="1" s="1"/>
  <c r="CM212" i="1"/>
  <c r="CM217" i="1" s="1"/>
  <c r="CM222" i="1" s="1"/>
  <c r="CM322" i="1"/>
  <c r="CM321" i="1" s="1"/>
  <c r="FU212" i="1"/>
  <c r="FU217" i="1" s="1"/>
  <c r="FU222" i="1" s="1"/>
  <c r="FU322" i="1"/>
  <c r="FU321" i="1" s="1"/>
  <c r="FV212" i="1"/>
  <c r="FV217" i="1" s="1"/>
  <c r="FV222" i="1" s="1"/>
  <c r="FV322" i="1"/>
  <c r="FV321" i="1" s="1"/>
  <c r="EB212" i="1"/>
  <c r="EB217" i="1" s="1"/>
  <c r="EB222" i="1" s="1"/>
  <c r="EB322" i="1"/>
  <c r="EB321" i="1" s="1"/>
  <c r="EI212" i="1"/>
  <c r="EI217" i="1" s="1"/>
  <c r="EI222" i="1" s="1"/>
  <c r="EI322" i="1"/>
  <c r="EI321" i="1" s="1"/>
  <c r="EF212" i="1"/>
  <c r="EF217" i="1" s="1"/>
  <c r="EF222" i="1" s="1"/>
  <c r="EF322" i="1"/>
  <c r="EF321" i="1" s="1"/>
  <c r="Q212" i="1"/>
  <c r="Q217" i="1" s="1"/>
  <c r="Q222" i="1" s="1"/>
  <c r="Q322" i="1"/>
  <c r="Q321" i="1" s="1"/>
  <c r="CX212" i="1"/>
  <c r="CX217" i="1" s="1"/>
  <c r="CX222" i="1" s="1"/>
  <c r="CX322" i="1"/>
  <c r="CX321" i="1" s="1"/>
  <c r="BB212" i="1"/>
  <c r="BB217" i="1" s="1"/>
  <c r="BB222" i="1" s="1"/>
  <c r="BB322" i="1"/>
  <c r="BB321" i="1" s="1"/>
  <c r="FN212" i="1"/>
  <c r="FN217" i="1" s="1"/>
  <c r="FN222" i="1" s="1"/>
  <c r="FN322" i="1"/>
  <c r="FN321" i="1" s="1"/>
  <c r="DR212" i="1"/>
  <c r="DR217" i="1" s="1"/>
  <c r="DR222" i="1" s="1"/>
  <c r="DR322" i="1"/>
  <c r="DR321" i="1" s="1"/>
  <c r="E212" i="1"/>
  <c r="E217" i="1" s="1"/>
  <c r="E222" i="1" s="1"/>
  <c r="E322" i="1"/>
  <c r="E321" i="1" s="1"/>
  <c r="AO212" i="1"/>
  <c r="AO217" i="1" s="1"/>
  <c r="AO222" i="1" s="1"/>
  <c r="AO322" i="1"/>
  <c r="AO321" i="1" s="1"/>
  <c r="CQ212" i="1"/>
  <c r="CQ217" i="1" s="1"/>
  <c r="CQ222" i="1" s="1"/>
  <c r="CQ322" i="1"/>
  <c r="CQ321" i="1" s="1"/>
  <c r="BO212" i="1"/>
  <c r="BO217" i="1" s="1"/>
  <c r="BO222" i="1" s="1"/>
  <c r="BO322" i="1"/>
  <c r="BO321" i="1" s="1"/>
  <c r="BN212" i="1"/>
  <c r="BN217" i="1" s="1"/>
  <c r="BN222" i="1" s="1"/>
  <c r="BN322" i="1"/>
  <c r="BN321" i="1" s="1"/>
  <c r="EU212" i="1"/>
  <c r="EU217" i="1" s="1"/>
  <c r="EU222" i="1" s="1"/>
  <c r="EU322" i="1"/>
  <c r="EU321" i="1" s="1"/>
  <c r="DI212" i="1"/>
  <c r="DI217" i="1" s="1"/>
  <c r="DI222" i="1" s="1"/>
  <c r="DI322" i="1"/>
  <c r="DI321" i="1" s="1"/>
  <c r="AH212" i="1"/>
  <c r="AH217" i="1" s="1"/>
  <c r="AH222" i="1" s="1"/>
  <c r="AH322" i="1"/>
  <c r="AH321" i="1" s="1"/>
  <c r="CI212" i="1"/>
  <c r="CI217" i="1" s="1"/>
  <c r="CI222" i="1" s="1"/>
  <c r="CI322" i="1"/>
  <c r="CI321" i="1" s="1"/>
  <c r="J212" i="1"/>
  <c r="J217" i="1" s="1"/>
  <c r="J222" i="1" s="1"/>
  <c r="J322" i="1"/>
  <c r="J321" i="1" s="1"/>
  <c r="BG212" i="1"/>
  <c r="BG217" i="1" s="1"/>
  <c r="BG222" i="1" s="1"/>
  <c r="BG322" i="1"/>
  <c r="BG321" i="1" s="1"/>
  <c r="AB242" i="1"/>
  <c r="AB244" i="1" s="1"/>
  <c r="AB224" i="1"/>
  <c r="AB233" i="1"/>
  <c r="AB232" i="1"/>
  <c r="AB230" i="1"/>
  <c r="AB234" i="1" s="1"/>
  <c r="AB238" i="1" s="1"/>
  <c r="AB243" i="1" s="1"/>
  <c r="C117" i="1"/>
  <c r="C114" i="1"/>
  <c r="AP322" i="1"/>
  <c r="AP321" i="1" s="1"/>
  <c r="BV153" i="1"/>
  <c r="BV155" i="1" s="1"/>
  <c r="BV157" i="1" s="1"/>
  <c r="BV208" i="1" s="1"/>
  <c r="BV209" i="1" s="1"/>
  <c r="BV212" i="1" s="1"/>
  <c r="BV217" i="1" s="1"/>
  <c r="BV222" i="1" s="1"/>
  <c r="AD153" i="1"/>
  <c r="AD155" i="1" s="1"/>
  <c r="AD157" i="1" s="1"/>
  <c r="AD208" i="1" s="1"/>
  <c r="AD209" i="1" s="1"/>
  <c r="AD212" i="1" s="1"/>
  <c r="AD217" i="1" s="1"/>
  <c r="AD222" i="1" s="1"/>
  <c r="BZ153" i="1"/>
  <c r="BZ155" i="1" s="1"/>
  <c r="BZ157" i="1" s="1"/>
  <c r="BZ208" i="1" s="1"/>
  <c r="BZ209" i="1" s="1"/>
  <c r="BZ212" i="1" s="1"/>
  <c r="BZ217" i="1" s="1"/>
  <c r="BZ222" i="1" s="1"/>
  <c r="DK322" i="1"/>
  <c r="DK321" i="1" s="1"/>
  <c r="AT153" i="1"/>
  <c r="AT155" i="1"/>
  <c r="AT157" i="1" s="1"/>
  <c r="AT208" i="1" s="1"/>
  <c r="AT209" i="1" s="1"/>
  <c r="AT212" i="1" s="1"/>
  <c r="AT217" i="1" s="1"/>
  <c r="AT222" i="1" s="1"/>
  <c r="EX244" i="1"/>
  <c r="FL153" i="1"/>
  <c r="FL155" i="1" s="1"/>
  <c r="FL157" i="1" s="1"/>
  <c r="FL208" i="1" s="1"/>
  <c r="FL209" i="1" s="1"/>
  <c r="FL212" i="1" s="1"/>
  <c r="FL217" i="1" s="1"/>
  <c r="FL222" i="1" s="1"/>
  <c r="FX153" i="1"/>
  <c r="FX155" i="1" s="1"/>
  <c r="FX157" i="1" s="1"/>
  <c r="FX208" i="1" s="1"/>
  <c r="FX209" i="1" s="1"/>
  <c r="FX212" i="1" s="1"/>
  <c r="FX217" i="1" s="1"/>
  <c r="FX222" i="1" s="1"/>
  <c r="AI153" i="1"/>
  <c r="AI155" i="1" s="1"/>
  <c r="AI157" i="1" s="1"/>
  <c r="AI208" i="1" s="1"/>
  <c r="AI209" i="1" s="1"/>
  <c r="AI212" i="1" s="1"/>
  <c r="AI217" i="1" s="1"/>
  <c r="AI222" i="1" s="1"/>
  <c r="CG153" i="1"/>
  <c r="CG155" i="1" s="1"/>
  <c r="CG157" i="1" s="1"/>
  <c r="CG208" i="1" s="1"/>
  <c r="CG209" i="1" s="1"/>
  <c r="CG212" i="1" s="1"/>
  <c r="CG217" i="1" s="1"/>
  <c r="CG222" i="1" s="1"/>
  <c r="CO153" i="1"/>
  <c r="CO155" i="1"/>
  <c r="CO157" i="1" s="1"/>
  <c r="CO208" i="1" s="1"/>
  <c r="CO209" i="1" s="1"/>
  <c r="CO212" i="1" s="1"/>
  <c r="CO217" i="1" s="1"/>
  <c r="CO222" i="1" s="1"/>
  <c r="D217" i="2"/>
  <c r="I40" i="2" s="1"/>
  <c r="D242" i="1"/>
  <c r="D224" i="1"/>
  <c r="D233" i="1"/>
  <c r="D230" i="1"/>
  <c r="D234" i="1" s="1"/>
  <c r="D238" i="1" s="1"/>
  <c r="D243" i="1" s="1"/>
  <c r="D232" i="1"/>
  <c r="BQ155" i="1"/>
  <c r="BQ157" i="1" s="1"/>
  <c r="BQ208" i="1" s="1"/>
  <c r="BQ209" i="1" s="1"/>
  <c r="BQ212" i="1" s="1"/>
  <c r="BQ217" i="1" s="1"/>
  <c r="BQ222" i="1" s="1"/>
  <c r="BQ153" i="1"/>
  <c r="CP153" i="1"/>
  <c r="CP155" i="1" s="1"/>
  <c r="CP157" i="1" s="1"/>
  <c r="CP208" i="1" s="1"/>
  <c r="CP209" i="1" s="1"/>
  <c r="CP212" i="1" s="1"/>
  <c r="CP217" i="1" s="1"/>
  <c r="CP222" i="1" s="1"/>
  <c r="O153" i="1"/>
  <c r="O155" i="1"/>
  <c r="O157" i="1" s="1"/>
  <c r="O208" i="1" s="1"/>
  <c r="O209" i="1" s="1"/>
  <c r="O212" i="1" s="1"/>
  <c r="O217" i="1" s="1"/>
  <c r="O222" i="1" s="1"/>
  <c r="DJ322" i="1"/>
  <c r="DJ321" i="1" s="1"/>
  <c r="BJ155" i="1"/>
  <c r="BJ157" i="1" s="1"/>
  <c r="BJ208" i="1" s="1"/>
  <c r="BJ209" i="1" s="1"/>
  <c r="BJ212" i="1" s="1"/>
  <c r="BJ217" i="1" s="1"/>
  <c r="BJ222" i="1" s="1"/>
  <c r="BJ153" i="1"/>
  <c r="CK153" i="1"/>
  <c r="CK155" i="1"/>
  <c r="CK157" i="1" s="1"/>
  <c r="CK208" i="1" s="1"/>
  <c r="CK209" i="1" s="1"/>
  <c r="CK212" i="1" s="1"/>
  <c r="CK217" i="1" s="1"/>
  <c r="CK222" i="1" s="1"/>
  <c r="BL153" i="1"/>
  <c r="BL155" i="1" s="1"/>
  <c r="BL157" i="1" s="1"/>
  <c r="BL208" i="1" s="1"/>
  <c r="BL209" i="1" s="1"/>
  <c r="BL212" i="1" s="1"/>
  <c r="BL217" i="1" s="1"/>
  <c r="BL222" i="1" s="1"/>
  <c r="CC153" i="1"/>
  <c r="CC155" i="1"/>
  <c r="CC157" i="1" s="1"/>
  <c r="CC208" i="1" s="1"/>
  <c r="CC209" i="1" s="1"/>
  <c r="CC212" i="1" s="1"/>
  <c r="CC217" i="1" s="1"/>
  <c r="CC222" i="1" s="1"/>
  <c r="AL153" i="1"/>
  <c r="AL155" i="1" s="1"/>
  <c r="AL157" i="1" s="1"/>
  <c r="AL208" i="1" s="1"/>
  <c r="AL209" i="1" s="1"/>
  <c r="AL212" i="1" s="1"/>
  <c r="AL217" i="1" s="1"/>
  <c r="AL222" i="1" s="1"/>
  <c r="DG244" i="1"/>
  <c r="AX242" i="1"/>
  <c r="AX224" i="1"/>
  <c r="AX232" i="1"/>
  <c r="AX233" i="1"/>
  <c r="AX230" i="1"/>
  <c r="AX234" i="1" s="1"/>
  <c r="AX238" i="1" s="1"/>
  <c r="AX243" i="1" s="1"/>
  <c r="AR153" i="1"/>
  <c r="AR155" i="1" s="1"/>
  <c r="AR157" i="1" s="1"/>
  <c r="AR208" i="1" s="1"/>
  <c r="AR209" i="1" s="1"/>
  <c r="AR212" i="1" s="1"/>
  <c r="AR217" i="1" s="1"/>
  <c r="AR222" i="1" s="1"/>
  <c r="CS153" i="1"/>
  <c r="CS155" i="1"/>
  <c r="CS157" i="1" s="1"/>
  <c r="CS208" i="1" s="1"/>
  <c r="CS209" i="1" s="1"/>
  <c r="CS212" i="1" s="1"/>
  <c r="CS217" i="1" s="1"/>
  <c r="CS222" i="1" s="1"/>
  <c r="BM153" i="1"/>
  <c r="BM155" i="1" s="1"/>
  <c r="BM157" i="1" s="1"/>
  <c r="BM208" i="1" s="1"/>
  <c r="BM209" i="1" s="1"/>
  <c r="BM212" i="1" s="1"/>
  <c r="BM217" i="1" s="1"/>
  <c r="BM222" i="1" s="1"/>
  <c r="C217" i="2"/>
  <c r="H40" i="2" s="1"/>
  <c r="DD155" i="1"/>
  <c r="DD157" i="1" s="1"/>
  <c r="DD208" i="1" s="1"/>
  <c r="DD209" i="1" s="1"/>
  <c r="DD212" i="1" s="1"/>
  <c r="DD217" i="1" s="1"/>
  <c r="DD222" i="1" s="1"/>
  <c r="DD153" i="1"/>
  <c r="DE242" i="1"/>
  <c r="DE224" i="1"/>
  <c r="DE232" i="1"/>
  <c r="DE233" i="1"/>
  <c r="DE230" i="1"/>
  <c r="AW242" i="1"/>
  <c r="AW224" i="1"/>
  <c r="AW230" i="1"/>
  <c r="AW234" i="1" s="1"/>
  <c r="AW238" i="1" s="1"/>
  <c r="AW243" i="1" s="1"/>
  <c r="AW233" i="1"/>
  <c r="AW232" i="1"/>
  <c r="AF242" i="1"/>
  <c r="AF224" i="1"/>
  <c r="AF232" i="1"/>
  <c r="AF230" i="1"/>
  <c r="AF233" i="1"/>
  <c r="EN242" i="1"/>
  <c r="EN224" i="1"/>
  <c r="EN233" i="1"/>
  <c r="EN230" i="1"/>
  <c r="EN232" i="1"/>
  <c r="ET153" i="1"/>
  <c r="ET155" i="1"/>
  <c r="ET157" i="1" s="1"/>
  <c r="ET208" i="1" s="1"/>
  <c r="ET209" i="1" s="1"/>
  <c r="ET212" i="1" s="1"/>
  <c r="ET217" i="1" s="1"/>
  <c r="ET222" i="1" s="1"/>
  <c r="P155" i="1"/>
  <c r="P157" i="1" s="1"/>
  <c r="P208" i="1" s="1"/>
  <c r="P209" i="1" s="1"/>
  <c r="P212" i="1" s="1"/>
  <c r="P217" i="1" s="1"/>
  <c r="P222" i="1" s="1"/>
  <c r="P153" i="1"/>
  <c r="DN242" i="1"/>
  <c r="DN224" i="1"/>
  <c r="DN233" i="1"/>
  <c r="DN232" i="1"/>
  <c r="DN230" i="1"/>
  <c r="DN322" i="1"/>
  <c r="DN321" i="1" s="1"/>
  <c r="FH153" i="1"/>
  <c r="FH155" i="1"/>
  <c r="FH157" i="1" s="1"/>
  <c r="FH208" i="1" s="1"/>
  <c r="FH209" i="1" s="1"/>
  <c r="FH212" i="1" s="1"/>
  <c r="FH217" i="1" s="1"/>
  <c r="FH222" i="1" s="1"/>
  <c r="U153" i="1"/>
  <c r="U155" i="1"/>
  <c r="U157" i="1" s="1"/>
  <c r="U208" i="1" s="1"/>
  <c r="U209" i="1" s="1"/>
  <c r="U212" i="1" s="1"/>
  <c r="U217" i="1" s="1"/>
  <c r="U222" i="1" s="1"/>
  <c r="FE155" i="1"/>
  <c r="FE157" i="1" s="1"/>
  <c r="FE208" i="1" s="1"/>
  <c r="FE209" i="1" s="1"/>
  <c r="FE212" i="1" s="1"/>
  <c r="FE217" i="1" s="1"/>
  <c r="FE222" i="1" s="1"/>
  <c r="FE153" i="1"/>
  <c r="G153" i="1"/>
  <c r="G155" i="1" s="1"/>
  <c r="G157" i="1" s="1"/>
  <c r="G208" i="1" s="1"/>
  <c r="G209" i="1" s="1"/>
  <c r="G212" i="1" s="1"/>
  <c r="G217" i="1" s="1"/>
  <c r="G222" i="1" s="1"/>
  <c r="L242" i="1"/>
  <c r="L224" i="1"/>
  <c r="L233" i="1"/>
  <c r="L232" i="1"/>
  <c r="L230" i="1"/>
  <c r="BI155" i="1"/>
  <c r="BI157" i="1" s="1"/>
  <c r="BI208" i="1" s="1"/>
  <c r="BI209" i="1" s="1"/>
  <c r="BI212" i="1" s="1"/>
  <c r="BI217" i="1" s="1"/>
  <c r="BI222" i="1" s="1"/>
  <c r="BI153" i="1"/>
  <c r="CT153" i="1"/>
  <c r="CT155" i="1" s="1"/>
  <c r="CT157" i="1" s="1"/>
  <c r="CT208" i="1" s="1"/>
  <c r="CT209" i="1" s="1"/>
  <c r="CT212" i="1" s="1"/>
  <c r="CT217" i="1" s="1"/>
  <c r="CT222" i="1" s="1"/>
  <c r="AE153" i="1"/>
  <c r="AE155" i="1"/>
  <c r="AE157" i="1" s="1"/>
  <c r="AE208" i="1" s="1"/>
  <c r="AE209" i="1" s="1"/>
  <c r="AE212" i="1" s="1"/>
  <c r="AE217" i="1" s="1"/>
  <c r="AE222" i="1" s="1"/>
  <c r="EY208" i="1"/>
  <c r="EY209" i="1" s="1"/>
  <c r="EY212" i="1" s="1"/>
  <c r="EY217" i="1" s="1"/>
  <c r="EY222" i="1" s="1"/>
  <c r="EY159" i="1"/>
  <c r="DT162" i="1"/>
  <c r="DT163" i="1" s="1"/>
  <c r="DT164" i="1" s="1"/>
  <c r="DT210" i="1" s="1"/>
  <c r="DT123" i="1"/>
  <c r="DT207" i="1" s="1"/>
  <c r="DT145" i="1"/>
  <c r="EE153" i="1"/>
  <c r="EE155" i="1" s="1"/>
  <c r="EE157" i="1" s="1"/>
  <c r="EE208" i="1" s="1"/>
  <c r="EE209" i="1" s="1"/>
  <c r="EE212" i="1" s="1"/>
  <c r="EE217" i="1" s="1"/>
  <c r="EE222" i="1" s="1"/>
  <c r="BH153" i="1"/>
  <c r="BH155" i="1" s="1"/>
  <c r="BH157" i="1" s="1"/>
  <c r="BH208" i="1" s="1"/>
  <c r="BH209" i="1" s="1"/>
  <c r="BH212" i="1" s="1"/>
  <c r="BH217" i="1" s="1"/>
  <c r="BH222" i="1" s="1"/>
  <c r="CD242" i="1"/>
  <c r="CD224" i="1"/>
  <c r="CD230" i="1"/>
  <c r="CD233" i="1"/>
  <c r="CD232" i="1"/>
  <c r="V153" i="1"/>
  <c r="V155" i="1" s="1"/>
  <c r="V157" i="1" s="1"/>
  <c r="V208" i="1" s="1"/>
  <c r="V209" i="1" s="1"/>
  <c r="V212" i="1" s="1"/>
  <c r="V217" i="1" s="1"/>
  <c r="V222" i="1" s="1"/>
  <c r="Z153" i="1"/>
  <c r="Z155" i="1" s="1"/>
  <c r="Z157" i="1" s="1"/>
  <c r="Z208" i="1" s="1"/>
  <c r="Z209" i="1" s="1"/>
  <c r="Z212" i="1" s="1"/>
  <c r="Z217" i="1" s="1"/>
  <c r="Z222" i="1" s="1"/>
  <c r="CW242" i="1"/>
  <c r="CW224" i="1"/>
  <c r="CW233" i="1"/>
  <c r="CW232" i="1"/>
  <c r="CW230" i="1"/>
  <c r="FD162" i="1"/>
  <c r="FD163" i="1" s="1"/>
  <c r="FD164" i="1" s="1"/>
  <c r="FD210" i="1" s="1"/>
  <c r="FD123" i="1"/>
  <c r="FD207" i="1" s="1"/>
  <c r="FD145" i="1"/>
  <c r="FC153" i="1"/>
  <c r="FC155" i="1" s="1"/>
  <c r="FC157" i="1" s="1"/>
  <c r="FC208" i="1" s="1"/>
  <c r="FC209" i="1" s="1"/>
  <c r="FC212" i="1" s="1"/>
  <c r="FC217" i="1" s="1"/>
  <c r="FC222" i="1" s="1"/>
  <c r="L322" i="1"/>
  <c r="L321" i="1" s="1"/>
  <c r="X153" i="1"/>
  <c r="X155" i="1"/>
  <c r="X157" i="1" s="1"/>
  <c r="X208" i="1" s="1"/>
  <c r="X209" i="1" s="1"/>
  <c r="X212" i="1" s="1"/>
  <c r="X217" i="1" s="1"/>
  <c r="X222" i="1" s="1"/>
  <c r="H153" i="1"/>
  <c r="H155" i="1"/>
  <c r="H157" i="1" s="1"/>
  <c r="H208" i="1" s="1"/>
  <c r="H209" i="1" s="1"/>
  <c r="H212" i="1" s="1"/>
  <c r="H217" i="1" s="1"/>
  <c r="H222" i="1" s="1"/>
  <c r="CR153" i="1"/>
  <c r="CR155" i="1"/>
  <c r="CR157" i="1" s="1"/>
  <c r="CR208" i="1" s="1"/>
  <c r="CR209" i="1" s="1"/>
  <c r="CR212" i="1" s="1"/>
  <c r="CR217" i="1" s="1"/>
  <c r="CR222" i="1" s="1"/>
  <c r="CA242" i="1"/>
  <c r="CA224" i="1"/>
  <c r="CA233" i="1"/>
  <c r="CA230" i="1"/>
  <c r="CA232" i="1"/>
  <c r="BE153" i="1"/>
  <c r="BE155" i="1"/>
  <c r="BE157" i="1" s="1"/>
  <c r="BE208" i="1" s="1"/>
  <c r="BE209" i="1" s="1"/>
  <c r="BE212" i="1" s="1"/>
  <c r="BE217" i="1" s="1"/>
  <c r="BE222" i="1" s="1"/>
  <c r="ER212" i="1"/>
  <c r="ER217" i="1" s="1"/>
  <c r="ER222" i="1" s="1"/>
  <c r="CE153" i="1"/>
  <c r="CE155" i="1"/>
  <c r="CE157" i="1" s="1"/>
  <c r="CE208" i="1" s="1"/>
  <c r="CE209" i="1" s="1"/>
  <c r="CE212" i="1" s="1"/>
  <c r="CE217" i="1" s="1"/>
  <c r="CE222" i="1" s="1"/>
  <c r="C181" i="1"/>
  <c r="C187" i="1"/>
  <c r="BR153" i="1"/>
  <c r="BR155" i="1" s="1"/>
  <c r="BR157" i="1" s="1"/>
  <c r="BR208" i="1" s="1"/>
  <c r="BR209" i="1" s="1"/>
  <c r="BR212" i="1" s="1"/>
  <c r="BR217" i="1" s="1"/>
  <c r="BR222" i="1" s="1"/>
  <c r="DY242" i="1"/>
  <c r="DY224" i="1"/>
  <c r="DY230" i="1"/>
  <c r="DY233" i="1"/>
  <c r="DY232" i="1"/>
  <c r="FT234" i="1"/>
  <c r="FT238" i="1" s="1"/>
  <c r="FT243" i="1" s="1"/>
  <c r="FT244" i="1" s="1"/>
  <c r="DM155" i="1"/>
  <c r="DM157" i="1" s="1"/>
  <c r="DM208" i="1" s="1"/>
  <c r="DM209" i="1" s="1"/>
  <c r="DM212" i="1" s="1"/>
  <c r="DM217" i="1" s="1"/>
  <c r="DM222" i="1" s="1"/>
  <c r="DM153" i="1"/>
  <c r="EG155" i="1"/>
  <c r="EG157" i="1" s="1"/>
  <c r="EG208" i="1" s="1"/>
  <c r="EG209" i="1" s="1"/>
  <c r="EG212" i="1" s="1"/>
  <c r="EG217" i="1" s="1"/>
  <c r="EG222" i="1" s="1"/>
  <c r="EG153" i="1"/>
  <c r="AV153" i="1"/>
  <c r="AV155" i="1" s="1"/>
  <c r="AV157" i="1" s="1"/>
  <c r="AV208" i="1" s="1"/>
  <c r="AV209" i="1" s="1"/>
  <c r="AV212" i="1" s="1"/>
  <c r="AV217" i="1" s="1"/>
  <c r="AV222" i="1" s="1"/>
  <c r="DA242" i="1"/>
  <c r="DA244" i="1" s="1"/>
  <c r="DA224" i="1"/>
  <c r="DA233" i="1"/>
  <c r="DA230" i="1"/>
  <c r="DA234" i="1" s="1"/>
  <c r="DA238" i="1" s="1"/>
  <c r="DA243" i="1" s="1"/>
  <c r="DA232" i="1"/>
  <c r="BW153" i="1"/>
  <c r="BW155" i="1"/>
  <c r="BW157" i="1" s="1"/>
  <c r="BW208" i="1" s="1"/>
  <c r="BW209" i="1" s="1"/>
  <c r="BW212" i="1" s="1"/>
  <c r="BW217" i="1" s="1"/>
  <c r="BW222" i="1" s="1"/>
  <c r="BP153" i="1"/>
  <c r="BP155" i="1"/>
  <c r="BP157" i="1" s="1"/>
  <c r="BP208" i="1" s="1"/>
  <c r="BP209" i="1" s="1"/>
  <c r="BP212" i="1" s="1"/>
  <c r="BP217" i="1" s="1"/>
  <c r="BP222" i="1" s="1"/>
  <c r="AY153" i="1"/>
  <c r="AY155" i="1"/>
  <c r="AY157" i="1" s="1"/>
  <c r="AY208" i="1" s="1"/>
  <c r="AY209" i="1" s="1"/>
  <c r="AY212" i="1" s="1"/>
  <c r="AY217" i="1" s="1"/>
  <c r="AY222" i="1" s="1"/>
  <c r="EC274" i="1"/>
  <c r="EC249" i="1"/>
  <c r="EC255" i="1" s="1"/>
  <c r="EC258" i="1" s="1"/>
  <c r="DZ153" i="1"/>
  <c r="DZ155" i="1" s="1"/>
  <c r="DZ157" i="1" s="1"/>
  <c r="DZ208" i="1" s="1"/>
  <c r="DZ209" i="1" s="1"/>
  <c r="DZ212" i="1" s="1"/>
  <c r="DZ217" i="1" s="1"/>
  <c r="DZ222" i="1" s="1"/>
  <c r="EP242" i="1"/>
  <c r="EP224" i="1"/>
  <c r="EP233" i="1"/>
  <c r="EP230" i="1"/>
  <c r="EP234" i="1" s="1"/>
  <c r="EP238" i="1" s="1"/>
  <c r="EP243" i="1" s="1"/>
  <c r="EP232" i="1"/>
  <c r="C252" i="1"/>
  <c r="C196" i="1"/>
  <c r="BA155" i="1"/>
  <c r="BA157" i="1" s="1"/>
  <c r="BA208" i="1" s="1"/>
  <c r="BA209" i="1" s="1"/>
  <c r="BA212" i="1" s="1"/>
  <c r="BA217" i="1" s="1"/>
  <c r="BA222" i="1" s="1"/>
  <c r="BA153" i="1"/>
  <c r="EO153" i="1"/>
  <c r="EO155" i="1"/>
  <c r="EO157" i="1" s="1"/>
  <c r="EO208" i="1" s="1"/>
  <c r="EO209" i="1" s="1"/>
  <c r="EO212" i="1" s="1"/>
  <c r="EO217" i="1" s="1"/>
  <c r="EO222" i="1" s="1"/>
  <c r="Y242" i="1"/>
  <c r="Y224" i="1"/>
  <c r="Y232" i="1"/>
  <c r="Y233" i="1"/>
  <c r="Y230" i="1"/>
  <c r="Y234" i="1" s="1"/>
  <c r="Y238" i="1" s="1"/>
  <c r="Y243" i="1" s="1"/>
  <c r="DX242" i="1"/>
  <c r="DX224" i="1"/>
  <c r="DX233" i="1"/>
  <c r="DX232" i="1"/>
  <c r="DX230" i="1"/>
  <c r="FA153" i="1"/>
  <c r="FA155" i="1"/>
  <c r="FA157" i="1" s="1"/>
  <c r="FA208" i="1" s="1"/>
  <c r="FA209" i="1" s="1"/>
  <c r="FA212" i="1" s="1"/>
  <c r="FA217" i="1" s="1"/>
  <c r="FA222" i="1" s="1"/>
  <c r="AU153" i="1"/>
  <c r="AU155" i="1" s="1"/>
  <c r="AU157" i="1" s="1"/>
  <c r="AU208" i="1" s="1"/>
  <c r="AU209" i="1" s="1"/>
  <c r="AU212" i="1" s="1"/>
  <c r="AU217" i="1" s="1"/>
  <c r="AU222" i="1" s="1"/>
  <c r="CU242" i="1"/>
  <c r="CU224" i="1"/>
  <c r="CU230" i="1"/>
  <c r="CU234" i="1" s="1"/>
  <c r="CU238" i="1" s="1"/>
  <c r="CU243" i="1" s="1"/>
  <c r="CU232" i="1"/>
  <c r="CU233" i="1"/>
  <c r="FG153" i="1"/>
  <c r="FG155" i="1" s="1"/>
  <c r="FG157" i="1" s="1"/>
  <c r="FG208" i="1" s="1"/>
  <c r="FG209" i="1" s="1"/>
  <c r="FG212" i="1" s="1"/>
  <c r="FG217" i="1" s="1"/>
  <c r="FG222" i="1" s="1"/>
  <c r="EK153" i="1"/>
  <c r="EK155" i="1"/>
  <c r="EK157" i="1" s="1"/>
  <c r="EK208" i="1" s="1"/>
  <c r="EK209" i="1" s="1"/>
  <c r="EK212" i="1" s="1"/>
  <c r="EK217" i="1" s="1"/>
  <c r="EK222" i="1" s="1"/>
  <c r="BD153" i="1"/>
  <c r="BD155" i="1" s="1"/>
  <c r="BD157" i="1" s="1"/>
  <c r="BD208" i="1" s="1"/>
  <c r="BD209" i="1" s="1"/>
  <c r="BD212" i="1" s="1"/>
  <c r="BD217" i="1" s="1"/>
  <c r="BD222" i="1" s="1"/>
  <c r="AJ153" i="1"/>
  <c r="AJ155" i="1" s="1"/>
  <c r="AJ157" i="1" s="1"/>
  <c r="AJ208" i="1" s="1"/>
  <c r="AJ209" i="1" s="1"/>
  <c r="AJ212" i="1" s="1"/>
  <c r="AJ217" i="1" s="1"/>
  <c r="AJ222" i="1" s="1"/>
  <c r="BF153" i="1"/>
  <c r="BF155" i="1"/>
  <c r="BF157" i="1" s="1"/>
  <c r="BF208" i="1" s="1"/>
  <c r="BF209" i="1" s="1"/>
  <c r="BF212" i="1" s="1"/>
  <c r="BF217" i="1" s="1"/>
  <c r="BF222" i="1" s="1"/>
  <c r="AP224" i="1"/>
  <c r="AP242" i="1"/>
  <c r="AP230" i="1"/>
  <c r="AP232" i="1"/>
  <c r="AP233" i="1"/>
  <c r="FM153" i="1"/>
  <c r="FM155" i="1" s="1"/>
  <c r="FM157" i="1" s="1"/>
  <c r="FM208" i="1" s="1"/>
  <c r="FM209" i="1" s="1"/>
  <c r="FM212" i="1" s="1"/>
  <c r="FM217" i="1" s="1"/>
  <c r="FM222" i="1" s="1"/>
  <c r="T153" i="1"/>
  <c r="T155" i="1"/>
  <c r="T157" i="1" s="1"/>
  <c r="T208" i="1" s="1"/>
  <c r="T209" i="1" s="1"/>
  <c r="T212" i="1" s="1"/>
  <c r="T217" i="1" s="1"/>
  <c r="T222" i="1" s="1"/>
  <c r="AN162" i="1"/>
  <c r="AN163" i="1" s="1"/>
  <c r="AN164" i="1" s="1"/>
  <c r="AN210" i="1" s="1"/>
  <c r="AN145" i="1"/>
  <c r="AN157" i="1" s="1"/>
  <c r="AN208" i="1" s="1"/>
  <c r="AN123" i="1"/>
  <c r="AN207" i="1" s="1"/>
  <c r="AN209" i="1" s="1"/>
  <c r="AN212" i="1" s="1"/>
  <c r="AN217" i="1" s="1"/>
  <c r="AN222" i="1" s="1"/>
  <c r="ED153" i="1"/>
  <c r="ED155" i="1" s="1"/>
  <c r="ED157" i="1" s="1"/>
  <c r="ED208" i="1" s="1"/>
  <c r="ED209" i="1" s="1"/>
  <c r="ED212" i="1" s="1"/>
  <c r="ED217" i="1" s="1"/>
  <c r="ED222" i="1" s="1"/>
  <c r="EV153" i="1"/>
  <c r="EV155" i="1"/>
  <c r="EV157" i="1" s="1"/>
  <c r="EV208" i="1" s="1"/>
  <c r="EV209" i="1" s="1"/>
  <c r="EV212" i="1" s="1"/>
  <c r="EV217" i="1" s="1"/>
  <c r="EV222" i="1" s="1"/>
  <c r="EW153" i="1"/>
  <c r="EW155" i="1"/>
  <c r="EW157" i="1" s="1"/>
  <c r="EW208" i="1" s="1"/>
  <c r="EW209" i="1" s="1"/>
  <c r="EW212" i="1" s="1"/>
  <c r="EW217" i="1" s="1"/>
  <c r="EW222" i="1" s="1"/>
  <c r="FO153" i="1"/>
  <c r="FO155" i="1" s="1"/>
  <c r="FO157" i="1" s="1"/>
  <c r="FO208" i="1" s="1"/>
  <c r="FO209" i="1" s="1"/>
  <c r="FO212" i="1" s="1"/>
  <c r="FO217" i="1" s="1"/>
  <c r="FO222" i="1" s="1"/>
  <c r="DC242" i="1"/>
  <c r="DC224" i="1"/>
  <c r="DC230" i="1"/>
  <c r="DC232" i="1"/>
  <c r="DC233" i="1"/>
  <c r="FW153" i="1"/>
  <c r="FW155" i="1" s="1"/>
  <c r="FW157" i="1" s="1"/>
  <c r="FW208" i="1" s="1"/>
  <c r="FW209" i="1" s="1"/>
  <c r="FW212" i="1" s="1"/>
  <c r="FW217" i="1" s="1"/>
  <c r="FW222" i="1" s="1"/>
  <c r="DP153" i="1"/>
  <c r="DP155" i="1" s="1"/>
  <c r="DP157" i="1" s="1"/>
  <c r="DP208" i="1" s="1"/>
  <c r="DP209" i="1" s="1"/>
  <c r="DP212" i="1" s="1"/>
  <c r="DP217" i="1" s="1"/>
  <c r="DP222" i="1" s="1"/>
  <c r="AM153" i="1"/>
  <c r="AM155" i="1"/>
  <c r="AM157" i="1" s="1"/>
  <c r="AM208" i="1" s="1"/>
  <c r="AM209" i="1" s="1"/>
  <c r="AM212" i="1" s="1"/>
  <c r="AM217" i="1" s="1"/>
  <c r="AM222" i="1" s="1"/>
  <c r="K153" i="1"/>
  <c r="K155" i="1"/>
  <c r="K157" i="1" s="1"/>
  <c r="K208" i="1" s="1"/>
  <c r="K209" i="1" s="1"/>
  <c r="K212" i="1" s="1"/>
  <c r="K217" i="1" s="1"/>
  <c r="K222" i="1" s="1"/>
  <c r="DK242" i="1"/>
  <c r="DK224" i="1"/>
  <c r="DK225" i="1"/>
  <c r="DK233" i="1"/>
  <c r="DK230" i="1"/>
  <c r="DK234" i="1" s="1"/>
  <c r="DK238" i="1" s="1"/>
  <c r="DK243" i="1" s="1"/>
  <c r="DK232" i="1"/>
  <c r="BU242" i="1"/>
  <c r="BU224" i="1"/>
  <c r="BU232" i="1"/>
  <c r="BU233" i="1"/>
  <c r="BU230" i="1"/>
  <c r="AZ188" i="1"/>
  <c r="AZ214" i="1" s="1"/>
  <c r="EM153" i="1"/>
  <c r="EM155" i="1"/>
  <c r="EM157" i="1" s="1"/>
  <c r="EM208" i="1" s="1"/>
  <c r="EM209" i="1" s="1"/>
  <c r="EM212" i="1" s="1"/>
  <c r="EM217" i="1" s="1"/>
  <c r="EM222" i="1" s="1"/>
  <c r="C106" i="1"/>
  <c r="C108" i="1" s="1"/>
  <c r="FZ104" i="1"/>
  <c r="BX162" i="1"/>
  <c r="BX163" i="1" s="1"/>
  <c r="BX164" i="1" s="1"/>
  <c r="BX210" i="1" s="1"/>
  <c r="BX145" i="1"/>
  <c r="BX157" i="1" s="1"/>
  <c r="BX208" i="1" s="1"/>
  <c r="BX123" i="1"/>
  <c r="BX207" i="1" s="1"/>
  <c r="BX209" i="1" s="1"/>
  <c r="FB153" i="1"/>
  <c r="FB155" i="1" s="1"/>
  <c r="FB157" i="1" s="1"/>
  <c r="FB208" i="1" s="1"/>
  <c r="FB209" i="1" s="1"/>
  <c r="FB212" i="1" s="1"/>
  <c r="FB217" i="1" s="1"/>
  <c r="FB222" i="1" s="1"/>
  <c r="EL153" i="1"/>
  <c r="EL155" i="1" s="1"/>
  <c r="EL157" i="1" s="1"/>
  <c r="EL208" i="1" s="1"/>
  <c r="EL209" i="1" s="1"/>
  <c r="EL212" i="1" s="1"/>
  <c r="EL217" i="1" s="1"/>
  <c r="EL222" i="1" s="1"/>
  <c r="CY153" i="1"/>
  <c r="CY155" i="1"/>
  <c r="CY157" i="1" s="1"/>
  <c r="CY208" i="1" s="1"/>
  <c r="CY209" i="1" s="1"/>
  <c r="CY212" i="1" s="1"/>
  <c r="CY217" i="1" s="1"/>
  <c r="CY222" i="1" s="1"/>
  <c r="CF153" i="1"/>
  <c r="CF155" i="1"/>
  <c r="CF157" i="1" s="1"/>
  <c r="CF208" i="1" s="1"/>
  <c r="CF209" i="1" s="1"/>
  <c r="CF212" i="1" s="1"/>
  <c r="CF217" i="1" s="1"/>
  <c r="CF222" i="1" s="1"/>
  <c r="EA153" i="1"/>
  <c r="EA155" i="1"/>
  <c r="EA157" i="1" s="1"/>
  <c r="EA208" i="1" s="1"/>
  <c r="EA209" i="1" s="1"/>
  <c r="EA212" i="1" s="1"/>
  <c r="EA217" i="1" s="1"/>
  <c r="EA222" i="1" s="1"/>
  <c r="FJ153" i="1"/>
  <c r="FJ155" i="1" s="1"/>
  <c r="FJ157" i="1" s="1"/>
  <c r="FJ208" i="1" s="1"/>
  <c r="FJ209" i="1" s="1"/>
  <c r="FJ212" i="1" s="1"/>
  <c r="FJ217" i="1" s="1"/>
  <c r="FJ222" i="1" s="1"/>
  <c r="AA155" i="1"/>
  <c r="AA157" i="1" s="1"/>
  <c r="AA208" i="1" s="1"/>
  <c r="AA209" i="1" s="1"/>
  <c r="AA212" i="1" s="1"/>
  <c r="AA217" i="1" s="1"/>
  <c r="AA222" i="1" s="1"/>
  <c r="AA153" i="1"/>
  <c r="N153" i="1"/>
  <c r="N155" i="1" s="1"/>
  <c r="N157" i="1" s="1"/>
  <c r="N208" i="1" s="1"/>
  <c r="N209" i="1" s="1"/>
  <c r="N212" i="1" s="1"/>
  <c r="N217" i="1" s="1"/>
  <c r="N222" i="1" s="1"/>
  <c r="EH242" i="1"/>
  <c r="EH224" i="1"/>
  <c r="EH233" i="1"/>
  <c r="EH230" i="1"/>
  <c r="EH234" i="1" s="1"/>
  <c r="EH238" i="1" s="1"/>
  <c r="EH243" i="1" s="1"/>
  <c r="EH232" i="1"/>
  <c r="AQ153" i="1"/>
  <c r="AQ155" i="1" s="1"/>
  <c r="AQ157" i="1" s="1"/>
  <c r="AQ208" i="1" s="1"/>
  <c r="AQ209" i="1" s="1"/>
  <c r="AQ212" i="1" s="1"/>
  <c r="AQ217" i="1" s="1"/>
  <c r="AQ222" i="1" s="1"/>
  <c r="AZ153" i="1"/>
  <c r="AZ155" i="1" s="1"/>
  <c r="AZ157" i="1" s="1"/>
  <c r="AZ208" i="1" s="1"/>
  <c r="AZ209" i="1" s="1"/>
  <c r="DH153" i="1"/>
  <c r="DH155" i="1"/>
  <c r="DH157" i="1" s="1"/>
  <c r="DH208" i="1" s="1"/>
  <c r="DH209" i="1" s="1"/>
  <c r="DW153" i="1"/>
  <c r="DW155" i="1"/>
  <c r="DW157" i="1" s="1"/>
  <c r="DW208" i="1" s="1"/>
  <c r="DW209" i="1" s="1"/>
  <c r="DW212" i="1" s="1"/>
  <c r="DW217" i="1" s="1"/>
  <c r="DW222" i="1" s="1"/>
  <c r="DJ224" i="1"/>
  <c r="DJ242" i="1"/>
  <c r="DJ232" i="1"/>
  <c r="DJ230" i="1"/>
  <c r="DJ233" i="1"/>
  <c r="DB242" i="1"/>
  <c r="DB224" i="1"/>
  <c r="DB230" i="1"/>
  <c r="DB234" i="1" s="1"/>
  <c r="DB238" i="1" s="1"/>
  <c r="DB243" i="1" s="1"/>
  <c r="DB232" i="1"/>
  <c r="DB233" i="1"/>
  <c r="C158" i="2"/>
  <c r="C119" i="2"/>
  <c r="C203" i="2" s="1"/>
  <c r="C147" i="2"/>
  <c r="DU224" i="1"/>
  <c r="DU242" i="1"/>
  <c r="DU233" i="1"/>
  <c r="DU232" i="1"/>
  <c r="DU230" i="1"/>
  <c r="FQ242" i="1"/>
  <c r="FQ244" i="1" s="1"/>
  <c r="FQ224" i="1"/>
  <c r="FQ232" i="1"/>
  <c r="FQ230" i="1"/>
  <c r="FQ234" i="1" s="1"/>
  <c r="FQ238" i="1" s="1"/>
  <c r="FQ243" i="1" s="1"/>
  <c r="FQ233" i="1"/>
  <c r="FR242" i="1"/>
  <c r="FR244" i="1" s="1"/>
  <c r="FR224" i="1"/>
  <c r="FR232" i="1"/>
  <c r="FR233" i="1"/>
  <c r="FR230" i="1"/>
  <c r="FR234" i="1" s="1"/>
  <c r="FR238" i="1" s="1"/>
  <c r="FR243" i="1" s="1"/>
  <c r="CB153" i="1"/>
  <c r="CB155" i="1"/>
  <c r="CB157" i="1" s="1"/>
  <c r="CB208" i="1" s="1"/>
  <c r="CB209" i="1" s="1"/>
  <c r="CB212" i="1" s="1"/>
  <c r="CB217" i="1" s="1"/>
  <c r="CB222" i="1" s="1"/>
  <c r="AK153" i="1"/>
  <c r="AK155" i="1" s="1"/>
  <c r="AK157" i="1" s="1"/>
  <c r="AK208" i="1" s="1"/>
  <c r="AK209" i="1" s="1"/>
  <c r="AK212" i="1" s="1"/>
  <c r="AK217" i="1" s="1"/>
  <c r="AK222" i="1" s="1"/>
  <c r="BK155" i="1"/>
  <c r="BK157" i="1" s="1"/>
  <c r="BK208" i="1" s="1"/>
  <c r="BK209" i="1" s="1"/>
  <c r="BK212" i="1" s="1"/>
  <c r="BK217" i="1" s="1"/>
  <c r="BK222" i="1" s="1"/>
  <c r="BK153" i="1"/>
  <c r="EZ153" i="1"/>
  <c r="EZ155" i="1"/>
  <c r="EZ157" i="1" s="1"/>
  <c r="EZ208" i="1" s="1"/>
  <c r="EZ209" i="1" s="1"/>
  <c r="EZ212" i="1" s="1"/>
  <c r="EZ217" i="1" s="1"/>
  <c r="EZ222" i="1" s="1"/>
  <c r="I242" i="1"/>
  <c r="I224" i="1"/>
  <c r="I233" i="1"/>
  <c r="I230" i="1"/>
  <c r="I234" i="1" s="1"/>
  <c r="I238" i="1" s="1"/>
  <c r="I243" i="1" s="1"/>
  <c r="I232" i="1"/>
  <c r="FS242" i="1"/>
  <c r="FS224" i="1"/>
  <c r="FS232" i="1"/>
  <c r="FS233" i="1"/>
  <c r="FS230" i="1"/>
  <c r="AG153" i="1"/>
  <c r="AG155" i="1"/>
  <c r="AG157" i="1" s="1"/>
  <c r="AG208" i="1" s="1"/>
  <c r="AG209" i="1" s="1"/>
  <c r="AG212" i="1" s="1"/>
  <c r="AG217" i="1" s="1"/>
  <c r="AG222" i="1" s="1"/>
  <c r="W242" i="1"/>
  <c r="W224" i="1"/>
  <c r="W232" i="1"/>
  <c r="W233" i="1"/>
  <c r="W230" i="1"/>
  <c r="BT242" i="1"/>
  <c r="BT244" i="1" s="1"/>
  <c r="BT224" i="1"/>
  <c r="BT233" i="1"/>
  <c r="BT230" i="1"/>
  <c r="BT234" i="1" s="1"/>
  <c r="BT238" i="1" s="1"/>
  <c r="BT243" i="1" s="1"/>
  <c r="BT232" i="1"/>
  <c r="D158" i="2"/>
  <c r="D119" i="2"/>
  <c r="D203" i="2" s="1"/>
  <c r="D147" i="2"/>
  <c r="CH153" i="1"/>
  <c r="CH155" i="1" s="1"/>
  <c r="CH157" i="1" s="1"/>
  <c r="CH208" i="1" s="1"/>
  <c r="CH209" i="1" s="1"/>
  <c r="CH212" i="1" s="1"/>
  <c r="CH217" i="1" s="1"/>
  <c r="CH222" i="1" s="1"/>
  <c r="DQ155" i="1"/>
  <c r="DQ157" i="1" s="1"/>
  <c r="DQ208" i="1" s="1"/>
  <c r="DQ209" i="1" s="1"/>
  <c r="DQ212" i="1" s="1"/>
  <c r="DQ217" i="1" s="1"/>
  <c r="DQ222" i="1" s="1"/>
  <c r="DQ153" i="1"/>
  <c r="FF153" i="1"/>
  <c r="FF155" i="1"/>
  <c r="FF157" i="1" s="1"/>
  <c r="FF208" i="1" s="1"/>
  <c r="FF209" i="1" s="1"/>
  <c r="FF212" i="1" s="1"/>
  <c r="FF217" i="1" s="1"/>
  <c r="FF222" i="1" s="1"/>
  <c r="C149" i="1"/>
  <c r="CN153" i="1"/>
  <c r="CN155" i="1" s="1"/>
  <c r="CN157" i="1" s="1"/>
  <c r="CN208" i="1" s="1"/>
  <c r="CN209" i="1" s="1"/>
  <c r="CN212" i="1" s="1"/>
  <c r="CN217" i="1" s="1"/>
  <c r="CN222" i="1" s="1"/>
  <c r="I322" i="1"/>
  <c r="I321" i="1" s="1"/>
  <c r="CV242" i="1"/>
  <c r="CV224" i="1"/>
  <c r="CV230" i="1"/>
  <c r="CV233" i="1"/>
  <c r="CV232" i="1"/>
  <c r="EQ153" i="1"/>
  <c r="EQ155" i="1"/>
  <c r="EQ157" i="1" s="1"/>
  <c r="EQ208" i="1" s="1"/>
  <c r="EQ209" i="1" s="1"/>
  <c r="EQ212" i="1" s="1"/>
  <c r="EQ217" i="1" s="1"/>
  <c r="EQ222" i="1" s="1"/>
  <c r="DV155" i="1"/>
  <c r="DV157" i="1" s="1"/>
  <c r="DV208" i="1" s="1"/>
  <c r="DV209" i="1" s="1"/>
  <c r="DV212" i="1" s="1"/>
  <c r="DV217" i="1" s="1"/>
  <c r="DV222" i="1" s="1"/>
  <c r="DV153" i="1"/>
  <c r="ES242" i="1"/>
  <c r="ES224" i="1"/>
  <c r="ES232" i="1"/>
  <c r="ES233" i="1"/>
  <c r="ES230" i="1"/>
  <c r="CL155" i="1"/>
  <c r="CL157" i="1" s="1"/>
  <c r="CL208" i="1" s="1"/>
  <c r="CL209" i="1" s="1"/>
  <c r="CL212" i="1" s="1"/>
  <c r="CL217" i="1" s="1"/>
  <c r="CL222" i="1" s="1"/>
  <c r="CL153" i="1"/>
  <c r="F153" i="1"/>
  <c r="F155" i="1" s="1"/>
  <c r="F157" i="1" s="1"/>
  <c r="F208" i="1" s="1"/>
  <c r="F209" i="1" s="1"/>
  <c r="F212" i="1" s="1"/>
  <c r="F217" i="1" s="1"/>
  <c r="F222" i="1" s="1"/>
  <c r="CJ162" i="1"/>
  <c r="CJ163" i="1" s="1"/>
  <c r="CJ164" i="1" s="1"/>
  <c r="CJ210" i="1" s="1"/>
  <c r="CJ151" i="1"/>
  <c r="CJ123" i="1"/>
  <c r="CJ207" i="1" s="1"/>
  <c r="CJ179" i="1"/>
  <c r="CJ183" i="1" s="1"/>
  <c r="CJ185" i="1" s="1"/>
  <c r="AS153" i="1"/>
  <c r="AS155" i="1"/>
  <c r="AS157" i="1" s="1"/>
  <c r="AS208" i="1" s="1"/>
  <c r="AS209" i="1" s="1"/>
  <c r="AS212" i="1" s="1"/>
  <c r="AS217" i="1" s="1"/>
  <c r="AS222" i="1" s="1"/>
  <c r="AL242" i="1" l="1"/>
  <c r="AL224" i="1"/>
  <c r="AL232" i="1"/>
  <c r="AL233" i="1"/>
  <c r="AL230" i="1"/>
  <c r="AL234" i="1" s="1"/>
  <c r="AL238" i="1" s="1"/>
  <c r="AL243" i="1" s="1"/>
  <c r="FX242" i="1"/>
  <c r="FX224" i="1"/>
  <c r="FX230" i="1"/>
  <c r="FX232" i="1"/>
  <c r="FX233" i="1"/>
  <c r="FC242" i="1"/>
  <c r="FC224" i="1"/>
  <c r="FC230" i="1"/>
  <c r="FC233" i="1"/>
  <c r="FC232" i="1"/>
  <c r="FL242" i="1"/>
  <c r="FL224" i="1"/>
  <c r="FL232" i="1"/>
  <c r="FL233" i="1"/>
  <c r="FL230" i="1"/>
  <c r="CT242" i="1"/>
  <c r="CT224" i="1"/>
  <c r="CT232" i="1"/>
  <c r="CT233" i="1"/>
  <c r="CT230" i="1"/>
  <c r="BM242" i="1"/>
  <c r="BM224" i="1"/>
  <c r="BM232" i="1"/>
  <c r="BM233" i="1"/>
  <c r="BM230" i="1"/>
  <c r="EL242" i="1"/>
  <c r="EL224" i="1"/>
  <c r="EL230" i="1"/>
  <c r="EL234" i="1" s="1"/>
  <c r="EL238" i="1" s="1"/>
  <c r="EL243" i="1" s="1"/>
  <c r="EL233" i="1"/>
  <c r="EL232" i="1"/>
  <c r="BL242" i="1"/>
  <c r="BL224" i="1"/>
  <c r="BL232" i="1"/>
  <c r="BL233" i="1"/>
  <c r="BL230" i="1"/>
  <c r="BL234" i="1" s="1"/>
  <c r="BL238" i="1" s="1"/>
  <c r="BL243" i="1" s="1"/>
  <c r="FB242" i="1"/>
  <c r="FB224" i="1"/>
  <c r="FB233" i="1"/>
  <c r="FB230" i="1"/>
  <c r="FB232" i="1"/>
  <c r="DP242" i="1"/>
  <c r="DP224" i="1"/>
  <c r="DP232" i="1"/>
  <c r="DP230" i="1"/>
  <c r="DP233" i="1"/>
  <c r="ED242" i="1"/>
  <c r="ED224" i="1"/>
  <c r="ED232" i="1"/>
  <c r="ED230" i="1"/>
  <c r="ED233" i="1"/>
  <c r="AU242" i="1"/>
  <c r="AU224" i="1"/>
  <c r="AU230" i="1"/>
  <c r="AU234" i="1" s="1"/>
  <c r="AU238" i="1" s="1"/>
  <c r="AU243" i="1" s="1"/>
  <c r="AU232" i="1"/>
  <c r="AU233" i="1"/>
  <c r="DZ242" i="1"/>
  <c r="DZ224" i="1"/>
  <c r="DZ230" i="1"/>
  <c r="DZ233" i="1"/>
  <c r="DZ232" i="1"/>
  <c r="F242" i="1"/>
  <c r="F224" i="1"/>
  <c r="F232" i="1"/>
  <c r="F233" i="1"/>
  <c r="F230" i="1"/>
  <c r="F234" i="1" s="1"/>
  <c r="F238" i="1" s="1"/>
  <c r="F243" i="1" s="1"/>
  <c r="CH242" i="1"/>
  <c r="CH224" i="1"/>
  <c r="CH232" i="1"/>
  <c r="CH233" i="1"/>
  <c r="CH230" i="1"/>
  <c r="CH234" i="1" s="1"/>
  <c r="CH238" i="1" s="1"/>
  <c r="CH243" i="1" s="1"/>
  <c r="N242" i="1"/>
  <c r="N224" i="1"/>
  <c r="N233" i="1"/>
  <c r="N230" i="1"/>
  <c r="N232" i="1"/>
  <c r="FW242" i="1"/>
  <c r="FW224" i="1"/>
  <c r="FW230" i="1"/>
  <c r="FW234" i="1" s="1"/>
  <c r="FW238" i="1" s="1"/>
  <c r="FW243" i="1" s="1"/>
  <c r="FW233" i="1"/>
  <c r="FW232" i="1"/>
  <c r="BR242" i="1"/>
  <c r="BR224" i="1"/>
  <c r="BR233" i="1"/>
  <c r="BR230" i="1"/>
  <c r="BR234" i="1" s="1"/>
  <c r="BR238" i="1" s="1"/>
  <c r="BR243" i="1" s="1"/>
  <c r="BR232" i="1"/>
  <c r="BH242" i="1"/>
  <c r="BH224" i="1"/>
  <c r="BH230" i="1"/>
  <c r="BH232" i="1"/>
  <c r="BH233" i="1"/>
  <c r="AR242" i="1"/>
  <c r="AR224" i="1"/>
  <c r="AR233" i="1"/>
  <c r="AR230" i="1"/>
  <c r="AR234" i="1" s="1"/>
  <c r="AR238" i="1" s="1"/>
  <c r="AR243" i="1" s="1"/>
  <c r="AR232" i="1"/>
  <c r="AJ242" i="1"/>
  <c r="AJ224" i="1"/>
  <c r="AJ230" i="1"/>
  <c r="AJ232" i="1"/>
  <c r="AJ233" i="1"/>
  <c r="AV242" i="1"/>
  <c r="AV224" i="1"/>
  <c r="AV230" i="1"/>
  <c r="AV232" i="1"/>
  <c r="AV233" i="1"/>
  <c r="EE242" i="1"/>
  <c r="EE224" i="1"/>
  <c r="EE230" i="1"/>
  <c r="EE234" i="1" s="1"/>
  <c r="EE238" i="1" s="1"/>
  <c r="EE243" i="1" s="1"/>
  <c r="EE233" i="1"/>
  <c r="EE232" i="1"/>
  <c r="BZ242" i="1"/>
  <c r="BZ224" i="1"/>
  <c r="BZ232" i="1"/>
  <c r="BZ233" i="1"/>
  <c r="BZ230" i="1"/>
  <c r="BD242" i="1"/>
  <c r="BD224" i="1"/>
  <c r="BD233" i="1"/>
  <c r="BD232" i="1"/>
  <c r="BD230" i="1"/>
  <c r="BD234" i="1" s="1"/>
  <c r="BD238" i="1" s="1"/>
  <c r="BD243" i="1" s="1"/>
  <c r="AD242" i="1"/>
  <c r="AD224" i="1"/>
  <c r="AD232" i="1"/>
  <c r="AD233" i="1"/>
  <c r="AD230" i="1"/>
  <c r="AD234" i="1" s="1"/>
  <c r="AD238" i="1" s="1"/>
  <c r="AD243" i="1" s="1"/>
  <c r="DH212" i="1"/>
  <c r="DH217" i="1" s="1"/>
  <c r="DH222" i="1" s="1"/>
  <c r="DH322" i="1"/>
  <c r="DH321" i="1" s="1"/>
  <c r="FJ242" i="1"/>
  <c r="FJ224" i="1"/>
  <c r="FJ230" i="1"/>
  <c r="FJ233" i="1"/>
  <c r="FJ232" i="1"/>
  <c r="BV242" i="1"/>
  <c r="BV224" i="1"/>
  <c r="BV232" i="1"/>
  <c r="BV233" i="1"/>
  <c r="BV230" i="1"/>
  <c r="BV234" i="1" s="1"/>
  <c r="BV238" i="1" s="1"/>
  <c r="BV243" i="1" s="1"/>
  <c r="AZ212" i="1"/>
  <c r="AZ217" i="1" s="1"/>
  <c r="AZ222" i="1" s="1"/>
  <c r="AZ322" i="1"/>
  <c r="AZ321" i="1" s="1"/>
  <c r="FM242" i="1"/>
  <c r="FM224" i="1"/>
  <c r="FM230" i="1"/>
  <c r="FM233" i="1"/>
  <c r="FM232" i="1"/>
  <c r="FG242" i="1"/>
  <c r="FG224" i="1"/>
  <c r="FG232" i="1"/>
  <c r="FG233" i="1"/>
  <c r="FG230" i="1"/>
  <c r="FG234" i="1" s="1"/>
  <c r="FG238" i="1" s="1"/>
  <c r="FG243" i="1" s="1"/>
  <c r="Z242" i="1"/>
  <c r="Z224" i="1"/>
  <c r="Z233" i="1"/>
  <c r="Z230" i="1"/>
  <c r="Z232" i="1"/>
  <c r="G242" i="1"/>
  <c r="G224" i="1"/>
  <c r="G233" i="1"/>
  <c r="G230" i="1"/>
  <c r="G232" i="1"/>
  <c r="CG242" i="1"/>
  <c r="CG224" i="1"/>
  <c r="CG230" i="1"/>
  <c r="CG234" i="1" s="1"/>
  <c r="CG238" i="1" s="1"/>
  <c r="CG243" i="1" s="1"/>
  <c r="CG232" i="1"/>
  <c r="CG233" i="1"/>
  <c r="CN242" i="1"/>
  <c r="CN224" i="1"/>
  <c r="CN233" i="1"/>
  <c r="CN232" i="1"/>
  <c r="CN230" i="1"/>
  <c r="AK242" i="1"/>
  <c r="AK224" i="1"/>
  <c r="AK233" i="1"/>
  <c r="AK232" i="1"/>
  <c r="AK230" i="1"/>
  <c r="AQ242" i="1"/>
  <c r="AQ224" i="1"/>
  <c r="AQ232" i="1"/>
  <c r="AQ233" i="1"/>
  <c r="AQ230" i="1"/>
  <c r="FO242" i="1"/>
  <c r="FO224" i="1"/>
  <c r="FO230" i="1"/>
  <c r="FO233" i="1"/>
  <c r="FO232" i="1"/>
  <c r="FT274" i="1"/>
  <c r="FT249" i="1"/>
  <c r="FT255" i="1" s="1"/>
  <c r="V242" i="1"/>
  <c r="V224" i="1"/>
  <c r="V233" i="1"/>
  <c r="V232" i="1"/>
  <c r="V230" i="1"/>
  <c r="CP242" i="1"/>
  <c r="CP224" i="1"/>
  <c r="CP232" i="1"/>
  <c r="CP230" i="1"/>
  <c r="CP233" i="1"/>
  <c r="AI242" i="1"/>
  <c r="AI244" i="1" s="1"/>
  <c r="AI224" i="1"/>
  <c r="AI232" i="1"/>
  <c r="AI233" i="1"/>
  <c r="AI230" i="1"/>
  <c r="AI234" i="1" s="1"/>
  <c r="AI238" i="1" s="1"/>
  <c r="AI243" i="1" s="1"/>
  <c r="FS234" i="1"/>
  <c r="FS238" i="1" s="1"/>
  <c r="FS243" i="1" s="1"/>
  <c r="FS244" i="1" s="1"/>
  <c r="H30" i="2"/>
  <c r="C159" i="2"/>
  <c r="DK244" i="1"/>
  <c r="CU244" i="1"/>
  <c r="CW234" i="1"/>
  <c r="CW238" i="1" s="1"/>
  <c r="CW243" i="1" s="1"/>
  <c r="CD234" i="1"/>
  <c r="CD238" i="1" s="1"/>
  <c r="CD243" i="1" s="1"/>
  <c r="EY242" i="1"/>
  <c r="EY244" i="1" s="1"/>
  <c r="EY224" i="1"/>
  <c r="EY232" i="1"/>
  <c r="EY233" i="1"/>
  <c r="EY230" i="1"/>
  <c r="EY234" i="1" s="1"/>
  <c r="EY238" i="1" s="1"/>
  <c r="EY243" i="1" s="1"/>
  <c r="AF234" i="1"/>
  <c r="AF238" i="1" s="1"/>
  <c r="AF243" i="1" s="1"/>
  <c r="BC242" i="1"/>
  <c r="BC224" i="1"/>
  <c r="BC233" i="1"/>
  <c r="BC232" i="1"/>
  <c r="BC230" i="1"/>
  <c r="CJ188" i="1"/>
  <c r="CJ214" i="1" s="1"/>
  <c r="BK242" i="1"/>
  <c r="BK224" i="1"/>
  <c r="BK232" i="1"/>
  <c r="BK230" i="1"/>
  <c r="BK234" i="1" s="1"/>
  <c r="BK238" i="1" s="1"/>
  <c r="BK243" i="1" s="1"/>
  <c r="BK233" i="1"/>
  <c r="K242" i="1"/>
  <c r="K224" i="1"/>
  <c r="K232" i="1"/>
  <c r="K230" i="1"/>
  <c r="K233" i="1"/>
  <c r="T242" i="1"/>
  <c r="T224" i="1"/>
  <c r="T232" i="1"/>
  <c r="T233" i="1"/>
  <c r="T230" i="1"/>
  <c r="T234" i="1" s="1"/>
  <c r="T238" i="1" s="1"/>
  <c r="T243" i="1" s="1"/>
  <c r="EP244" i="1"/>
  <c r="CE242" i="1"/>
  <c r="CE244" i="1" s="1"/>
  <c r="CE224" i="1"/>
  <c r="CE233" i="1"/>
  <c r="CE232" i="1"/>
  <c r="CE230" i="1"/>
  <c r="CE234" i="1" s="1"/>
  <c r="CE238" i="1" s="1"/>
  <c r="CE243" i="1" s="1"/>
  <c r="H242" i="1"/>
  <c r="H224" i="1"/>
  <c r="H233" i="1"/>
  <c r="H230" i="1"/>
  <c r="H232" i="1"/>
  <c r="AE242" i="1"/>
  <c r="AE224" i="1"/>
  <c r="AE233" i="1"/>
  <c r="AE232" i="1"/>
  <c r="AE230" i="1"/>
  <c r="BQ242" i="1"/>
  <c r="BQ224" i="1"/>
  <c r="BQ233" i="1"/>
  <c r="BQ230" i="1"/>
  <c r="BQ232" i="1"/>
  <c r="DI224" i="1"/>
  <c r="DI242" i="1"/>
  <c r="DI230" i="1"/>
  <c r="DI234" i="1" s="1"/>
  <c r="DI238" i="1" s="1"/>
  <c r="DI243" i="1" s="1"/>
  <c r="DI232" i="1"/>
  <c r="DI233" i="1"/>
  <c r="E242" i="1"/>
  <c r="E224" i="1"/>
  <c r="E232" i="1"/>
  <c r="E233" i="1"/>
  <c r="E230" i="1"/>
  <c r="EF242" i="1"/>
  <c r="EF224" i="1"/>
  <c r="EF230" i="1"/>
  <c r="EF232" i="1"/>
  <c r="EF233" i="1"/>
  <c r="R242" i="1"/>
  <c r="R224" i="1"/>
  <c r="R230" i="1"/>
  <c r="R232" i="1"/>
  <c r="R233" i="1"/>
  <c r="BU234" i="1"/>
  <c r="BU238" i="1" s="1"/>
  <c r="BU243" i="1" s="1"/>
  <c r="Y244" i="1"/>
  <c r="DY234" i="1"/>
  <c r="DY238" i="1" s="1"/>
  <c r="DY243" i="1" s="1"/>
  <c r="DY244" i="1" s="1"/>
  <c r="CD244" i="1"/>
  <c r="CZ242" i="1"/>
  <c r="CZ224" i="1"/>
  <c r="CZ233" i="1"/>
  <c r="CZ230" i="1"/>
  <c r="CZ232" i="1"/>
  <c r="DO242" i="1"/>
  <c r="DO224" i="1"/>
  <c r="DO232" i="1"/>
  <c r="DO233" i="1"/>
  <c r="DO230" i="1"/>
  <c r="CJ153" i="1"/>
  <c r="CJ155" i="1"/>
  <c r="CJ157" i="1" s="1"/>
  <c r="CJ208" i="1" s="1"/>
  <c r="CJ209" i="1" s="1"/>
  <c r="DV224" i="1"/>
  <c r="DV242" i="1"/>
  <c r="DV232" i="1"/>
  <c r="DV230" i="1"/>
  <c r="DV233" i="1"/>
  <c r="FF242" i="1"/>
  <c r="FF224" i="1"/>
  <c r="FF232" i="1"/>
  <c r="FF233" i="1"/>
  <c r="FF230" i="1"/>
  <c r="AA242" i="1"/>
  <c r="AA224" i="1"/>
  <c r="AA232" i="1"/>
  <c r="AA233" i="1"/>
  <c r="AA230" i="1"/>
  <c r="AM242" i="1"/>
  <c r="AM224" i="1"/>
  <c r="AM233" i="1"/>
  <c r="AM230" i="1"/>
  <c r="AM234" i="1" s="1"/>
  <c r="AM238" i="1" s="1"/>
  <c r="AM243" i="1" s="1"/>
  <c r="AM232" i="1"/>
  <c r="FA242" i="1"/>
  <c r="FA224" i="1"/>
  <c r="FA230" i="1"/>
  <c r="FA233" i="1"/>
  <c r="FA232" i="1"/>
  <c r="EO242" i="1"/>
  <c r="EO244" i="1" s="1"/>
  <c r="EO224" i="1"/>
  <c r="EO232" i="1"/>
  <c r="EO233" i="1"/>
  <c r="EO230" i="1"/>
  <c r="EO234" i="1" s="1"/>
  <c r="EO238" i="1" s="1"/>
  <c r="EO243" i="1" s="1"/>
  <c r="ER242" i="1"/>
  <c r="ER224" i="1"/>
  <c r="ER230" i="1"/>
  <c r="ER232" i="1"/>
  <c r="ER233" i="1"/>
  <c r="X242" i="1"/>
  <c r="X224" i="1"/>
  <c r="X230" i="1"/>
  <c r="X234" i="1" s="1"/>
  <c r="X238" i="1" s="1"/>
  <c r="X243" i="1" s="1"/>
  <c r="X233" i="1"/>
  <c r="X232" i="1"/>
  <c r="FE242" i="1"/>
  <c r="FE224" i="1"/>
  <c r="FE233" i="1"/>
  <c r="FE232" i="1"/>
  <c r="FE230" i="1"/>
  <c r="P242" i="1"/>
  <c r="P224" i="1"/>
  <c r="P233" i="1"/>
  <c r="P232" i="1"/>
  <c r="P230" i="1"/>
  <c r="P234" i="1" s="1"/>
  <c r="P238" i="1" s="1"/>
  <c r="P243" i="1" s="1"/>
  <c r="AF244" i="1"/>
  <c r="DD242" i="1"/>
  <c r="DD224" i="1"/>
  <c r="DD230" i="1"/>
  <c r="DD232" i="1"/>
  <c r="DD233" i="1"/>
  <c r="CK242" i="1"/>
  <c r="CK224" i="1"/>
  <c r="CK232" i="1"/>
  <c r="CK233" i="1"/>
  <c r="CK230" i="1"/>
  <c r="AB274" i="1"/>
  <c r="AB249" i="1"/>
  <c r="AB255" i="1" s="1"/>
  <c r="AB258" i="1" s="1"/>
  <c r="EU242" i="1"/>
  <c r="EU224" i="1"/>
  <c r="EU232" i="1"/>
  <c r="EU233" i="1"/>
  <c r="EU230" i="1"/>
  <c r="DR242" i="1"/>
  <c r="DR224" i="1"/>
  <c r="DR232" i="1"/>
  <c r="DR233" i="1"/>
  <c r="DR230" i="1"/>
  <c r="EI242" i="1"/>
  <c r="EI224" i="1"/>
  <c r="EI230" i="1"/>
  <c r="EI232" i="1"/>
  <c r="EI233" i="1"/>
  <c r="BY321" i="1"/>
  <c r="BY327" i="1"/>
  <c r="DL242" i="1"/>
  <c r="DL224" i="1"/>
  <c r="DL230" i="1"/>
  <c r="DL232" i="1"/>
  <c r="DL233" i="1"/>
  <c r="EQ242" i="1"/>
  <c r="EQ224" i="1"/>
  <c r="EQ232" i="1"/>
  <c r="EQ230" i="1"/>
  <c r="EQ233" i="1"/>
  <c r="BT274" i="1"/>
  <c r="BT249" i="1"/>
  <c r="BT255" i="1" s="1"/>
  <c r="BT258" i="1" s="1"/>
  <c r="CB242" i="1"/>
  <c r="CB224" i="1"/>
  <c r="CB230" i="1"/>
  <c r="CB233" i="1"/>
  <c r="CB232" i="1"/>
  <c r="FQ274" i="1"/>
  <c r="FQ249" i="1"/>
  <c r="FQ255" i="1" s="1"/>
  <c r="FQ258" i="1" s="1"/>
  <c r="BX212" i="1"/>
  <c r="BX217" i="1" s="1"/>
  <c r="BX222" i="1" s="1"/>
  <c r="EW242" i="1"/>
  <c r="EW224" i="1"/>
  <c r="EW233" i="1"/>
  <c r="EW230" i="1"/>
  <c r="EW232" i="1"/>
  <c r="EK242" i="1"/>
  <c r="EK224" i="1"/>
  <c r="EK233" i="1"/>
  <c r="EK230" i="1"/>
  <c r="EK234" i="1" s="1"/>
  <c r="EK238" i="1" s="1"/>
  <c r="EK243" i="1" s="1"/>
  <c r="EK232" i="1"/>
  <c r="EC310" i="1"/>
  <c r="EC275" i="1"/>
  <c r="EC288" i="1" s="1"/>
  <c r="EC266" i="1"/>
  <c r="EC270" i="1" s="1"/>
  <c r="DA274" i="1"/>
  <c r="DA249" i="1"/>
  <c r="DA255" i="1" s="1"/>
  <c r="DA258" i="1" s="1"/>
  <c r="BE242" i="1"/>
  <c r="BE224" i="1"/>
  <c r="BE233" i="1"/>
  <c r="BE230" i="1"/>
  <c r="BE234" i="1" s="1"/>
  <c r="BE238" i="1" s="1"/>
  <c r="BE243" i="1" s="1"/>
  <c r="BE232" i="1"/>
  <c r="CW244" i="1"/>
  <c r="U242" i="1"/>
  <c r="U224" i="1"/>
  <c r="U233" i="1"/>
  <c r="U230" i="1"/>
  <c r="U232" i="1"/>
  <c r="ET242" i="1"/>
  <c r="ET224" i="1"/>
  <c r="ET232" i="1"/>
  <c r="ET233" i="1"/>
  <c r="ET230" i="1"/>
  <c r="ET234" i="1" s="1"/>
  <c r="ET238" i="1" s="1"/>
  <c r="ET243" i="1" s="1"/>
  <c r="BY242" i="1"/>
  <c r="BY224" i="1"/>
  <c r="BY232" i="1"/>
  <c r="BY233" i="1"/>
  <c r="BY230" i="1"/>
  <c r="BY234" i="1" s="1"/>
  <c r="BY238" i="1" s="1"/>
  <c r="BY243" i="1" s="1"/>
  <c r="FI242" i="1"/>
  <c r="FI224" i="1"/>
  <c r="FI233" i="1"/>
  <c r="FI232" i="1"/>
  <c r="FI230" i="1"/>
  <c r="FI234" i="1" s="1"/>
  <c r="FI238" i="1" s="1"/>
  <c r="FI243" i="1" s="1"/>
  <c r="W234" i="1"/>
  <c r="W238" i="1" s="1"/>
  <c r="W243" i="1" s="1"/>
  <c r="W244" i="1" s="1"/>
  <c r="DU234" i="1"/>
  <c r="DU238" i="1" s="1"/>
  <c r="DU243" i="1" s="1"/>
  <c r="DU244" i="1" s="1"/>
  <c r="DB244" i="1"/>
  <c r="DX234" i="1"/>
  <c r="DX238" i="1" s="1"/>
  <c r="DX243" i="1" s="1"/>
  <c r="EC281" i="1"/>
  <c r="EC277" i="1"/>
  <c r="EC79" i="1"/>
  <c r="EC322" i="1"/>
  <c r="EC321" i="1" s="1"/>
  <c r="BG242" i="1"/>
  <c r="BG224" i="1"/>
  <c r="BG233" i="1"/>
  <c r="BG230" i="1"/>
  <c r="BG234" i="1" s="1"/>
  <c r="BG238" i="1" s="1"/>
  <c r="BG243" i="1" s="1"/>
  <c r="BG232" i="1"/>
  <c r="BN242" i="1"/>
  <c r="BN224" i="1"/>
  <c r="BN230" i="1"/>
  <c r="BN232" i="1"/>
  <c r="BN233" i="1"/>
  <c r="FN242" i="1"/>
  <c r="FN224" i="1"/>
  <c r="FN230" i="1"/>
  <c r="FN233" i="1"/>
  <c r="FN232" i="1"/>
  <c r="EB242" i="1"/>
  <c r="EB224" i="1"/>
  <c r="EB230" i="1"/>
  <c r="EB232" i="1"/>
  <c r="EB233" i="1"/>
  <c r="AC234" i="1"/>
  <c r="AC238" i="1" s="1"/>
  <c r="AC243" i="1" s="1"/>
  <c r="AC244" i="1" s="1"/>
  <c r="DS242" i="1"/>
  <c r="DS224" i="1"/>
  <c r="DS230" i="1"/>
  <c r="DS232" i="1"/>
  <c r="DS233" i="1"/>
  <c r="DQ242" i="1"/>
  <c r="DQ224" i="1"/>
  <c r="DQ230" i="1"/>
  <c r="DQ234" i="1" s="1"/>
  <c r="DQ238" i="1" s="1"/>
  <c r="DQ243" i="1" s="1"/>
  <c r="DQ232" i="1"/>
  <c r="DQ233" i="1"/>
  <c r="EA242" i="1"/>
  <c r="EA224" i="1"/>
  <c r="EA233" i="1"/>
  <c r="EA230" i="1"/>
  <c r="EA232" i="1"/>
  <c r="BU244" i="1"/>
  <c r="EV242" i="1"/>
  <c r="EV224" i="1"/>
  <c r="EV230" i="1"/>
  <c r="EV234" i="1" s="1"/>
  <c r="EV238" i="1" s="1"/>
  <c r="EV243" i="1" s="1"/>
  <c r="EV233" i="1"/>
  <c r="EV232" i="1"/>
  <c r="BA224" i="1"/>
  <c r="BA242" i="1"/>
  <c r="BA230" i="1"/>
  <c r="BA234" i="1" s="1"/>
  <c r="BA238" i="1" s="1"/>
  <c r="BA243" i="1" s="1"/>
  <c r="BA233" i="1"/>
  <c r="BA232" i="1"/>
  <c r="AY242" i="1"/>
  <c r="AY224" i="1"/>
  <c r="AY233" i="1"/>
  <c r="AY230" i="1"/>
  <c r="AY232" i="1"/>
  <c r="BI242" i="1"/>
  <c r="BI224" i="1"/>
  <c r="BI232" i="1"/>
  <c r="BI233" i="1"/>
  <c r="BI230" i="1"/>
  <c r="BI234" i="1" s="1"/>
  <c r="BI238" i="1" s="1"/>
  <c r="BI243" i="1" s="1"/>
  <c r="FH242" i="1"/>
  <c r="FH224" i="1"/>
  <c r="FH232" i="1"/>
  <c r="FH230" i="1"/>
  <c r="FH233" i="1"/>
  <c r="BJ242" i="1"/>
  <c r="BJ224" i="1"/>
  <c r="BJ232" i="1"/>
  <c r="BJ233" i="1"/>
  <c r="BJ230" i="1"/>
  <c r="D244" i="1"/>
  <c r="S242" i="1"/>
  <c r="S224" i="1"/>
  <c r="S232" i="1"/>
  <c r="S230" i="1"/>
  <c r="S233" i="1"/>
  <c r="DJ234" i="1"/>
  <c r="DJ238" i="1" s="1"/>
  <c r="DJ243" i="1" s="1"/>
  <c r="AP234" i="1"/>
  <c r="AP238" i="1" s="1"/>
  <c r="AP243" i="1" s="1"/>
  <c r="C221" i="1"/>
  <c r="FZ221" i="1" s="1"/>
  <c r="FZ196" i="1"/>
  <c r="CA234" i="1"/>
  <c r="CA238" i="1" s="1"/>
  <c r="CA243" i="1" s="1"/>
  <c r="CA244" i="1" s="1"/>
  <c r="DT149" i="1"/>
  <c r="DT151" i="1" s="1"/>
  <c r="L234" i="1"/>
  <c r="L238" i="1" s="1"/>
  <c r="L243" i="1" s="1"/>
  <c r="EN234" i="1"/>
  <c r="EN238" i="1" s="1"/>
  <c r="EN243" i="1" s="1"/>
  <c r="AX244" i="1"/>
  <c r="J242" i="1"/>
  <c r="J224" i="1"/>
  <c r="J233" i="1"/>
  <c r="J230" i="1"/>
  <c r="J232" i="1"/>
  <c r="BO242" i="1"/>
  <c r="BO224" i="1"/>
  <c r="BO233" i="1"/>
  <c r="BO230" i="1"/>
  <c r="BO232" i="1"/>
  <c r="BB224" i="1"/>
  <c r="BB242" i="1"/>
  <c r="BB232" i="1"/>
  <c r="BB233" i="1"/>
  <c r="BB230" i="1"/>
  <c r="FV242" i="1"/>
  <c r="FV224" i="1"/>
  <c r="FV232" i="1"/>
  <c r="FV233" i="1"/>
  <c r="FV230" i="1"/>
  <c r="M242" i="1"/>
  <c r="M224" i="1"/>
  <c r="M233" i="1"/>
  <c r="M232" i="1"/>
  <c r="M230" i="1"/>
  <c r="CL242" i="1"/>
  <c r="CL244" i="1" s="1"/>
  <c r="CL224" i="1"/>
  <c r="CL233" i="1"/>
  <c r="CL232" i="1"/>
  <c r="CL230" i="1"/>
  <c r="CL234" i="1" s="1"/>
  <c r="CL238" i="1" s="1"/>
  <c r="CL243" i="1" s="1"/>
  <c r="CV234" i="1"/>
  <c r="CV238" i="1" s="1"/>
  <c r="CV243" i="1" s="1"/>
  <c r="CV244" i="1" s="1"/>
  <c r="CF242" i="1"/>
  <c r="CF224" i="1"/>
  <c r="CF232" i="1"/>
  <c r="CF233" i="1"/>
  <c r="CF230" i="1"/>
  <c r="AP244" i="1"/>
  <c r="BP242" i="1"/>
  <c r="BP224" i="1"/>
  <c r="BP233" i="1"/>
  <c r="BP230" i="1"/>
  <c r="BP232" i="1"/>
  <c r="EG242" i="1"/>
  <c r="EG224" i="1"/>
  <c r="EG232" i="1"/>
  <c r="EG233" i="1"/>
  <c r="EG230" i="1"/>
  <c r="EG234" i="1" s="1"/>
  <c r="EG238" i="1" s="1"/>
  <c r="EG243" i="1" s="1"/>
  <c r="FD149" i="1"/>
  <c r="FD151" i="1" s="1"/>
  <c r="AW244" i="1"/>
  <c r="DG249" i="1"/>
  <c r="DG255" i="1" s="1"/>
  <c r="DG258" i="1" s="1"/>
  <c r="DG274" i="1"/>
  <c r="O242" i="1"/>
  <c r="O224" i="1"/>
  <c r="O233" i="1"/>
  <c r="O232" i="1"/>
  <c r="O230" i="1"/>
  <c r="FZ114" i="1"/>
  <c r="EJ242" i="1"/>
  <c r="EJ224" i="1"/>
  <c r="EJ230" i="1"/>
  <c r="EJ234" i="1" s="1"/>
  <c r="EJ238" i="1" s="1"/>
  <c r="EJ243" i="1" s="1"/>
  <c r="EJ232" i="1"/>
  <c r="EJ233" i="1"/>
  <c r="ES234" i="1"/>
  <c r="ES238" i="1" s="1"/>
  <c r="ES243" i="1" s="1"/>
  <c r="ES244" i="1" s="1"/>
  <c r="D151" i="2"/>
  <c r="D153" i="2" s="1"/>
  <c r="D204" i="2" s="1"/>
  <c r="I34" i="2" s="1"/>
  <c r="D149" i="2"/>
  <c r="I244" i="1"/>
  <c r="DJ244" i="1"/>
  <c r="C118" i="1"/>
  <c r="FZ118" i="1" s="1"/>
  <c r="FZ108" i="1"/>
  <c r="DX244" i="1"/>
  <c r="DN234" i="1"/>
  <c r="DN238" i="1" s="1"/>
  <c r="DN243" i="1" s="1"/>
  <c r="DN244" i="1" s="1"/>
  <c r="DE234" i="1"/>
  <c r="DE238" i="1" s="1"/>
  <c r="DE243" i="1" s="1"/>
  <c r="DE244" i="1" s="1"/>
  <c r="EX274" i="1"/>
  <c r="EX249" i="1"/>
  <c r="EX255" i="1" s="1"/>
  <c r="EX258" i="1" s="1"/>
  <c r="CI242" i="1"/>
  <c r="CI224" i="1"/>
  <c r="CI230" i="1"/>
  <c r="CI232" i="1"/>
  <c r="CI233" i="1"/>
  <c r="CQ242" i="1"/>
  <c r="CQ224" i="1"/>
  <c r="CQ232" i="1"/>
  <c r="CQ230" i="1"/>
  <c r="CQ233" i="1"/>
  <c r="CX242" i="1"/>
  <c r="CX244" i="1" s="1"/>
  <c r="CX224" i="1"/>
  <c r="CX232" i="1"/>
  <c r="CX233" i="1"/>
  <c r="CX230" i="1"/>
  <c r="CX234" i="1" s="1"/>
  <c r="CX238" i="1" s="1"/>
  <c r="CX243" i="1" s="1"/>
  <c r="FU242" i="1"/>
  <c r="FU224" i="1"/>
  <c r="FU233" i="1"/>
  <c r="FU230" i="1"/>
  <c r="FU232" i="1"/>
  <c r="BS242" i="1"/>
  <c r="BS244" i="1" s="1"/>
  <c r="BS224" i="1"/>
  <c r="BS230" i="1"/>
  <c r="BS234" i="1" s="1"/>
  <c r="BS238" i="1" s="1"/>
  <c r="BS243" i="1" s="1"/>
  <c r="BS232" i="1"/>
  <c r="BS233" i="1"/>
  <c r="I33" i="2"/>
  <c r="AG242" i="1"/>
  <c r="AG224" i="1"/>
  <c r="AG233" i="1"/>
  <c r="AG230" i="1"/>
  <c r="AG232" i="1"/>
  <c r="EZ242" i="1"/>
  <c r="EZ224" i="1"/>
  <c r="EZ230" i="1"/>
  <c r="EZ232" i="1"/>
  <c r="EZ233" i="1"/>
  <c r="FR274" i="1"/>
  <c r="FR249" i="1"/>
  <c r="FR255" i="1" s="1"/>
  <c r="FR258" i="1" s="1"/>
  <c r="C151" i="2"/>
  <c r="C153" i="2" s="1"/>
  <c r="C204" i="2" s="1"/>
  <c r="H34" i="2" s="1"/>
  <c r="C149" i="2"/>
  <c r="CY242" i="1"/>
  <c r="CY224" i="1"/>
  <c r="CY232" i="1"/>
  <c r="CY233" i="1"/>
  <c r="CY230" i="1"/>
  <c r="EM242" i="1"/>
  <c r="EM224" i="1"/>
  <c r="EM233" i="1"/>
  <c r="EM230" i="1"/>
  <c r="EM234" i="1" s="1"/>
  <c r="EM238" i="1" s="1"/>
  <c r="EM243" i="1" s="1"/>
  <c r="EM232" i="1"/>
  <c r="AN242" i="1"/>
  <c r="AN224" i="1"/>
  <c r="AN230" i="1"/>
  <c r="AN232" i="1"/>
  <c r="AN233" i="1"/>
  <c r="BF242" i="1"/>
  <c r="BF244" i="1" s="1"/>
  <c r="BF224" i="1"/>
  <c r="BF233" i="1"/>
  <c r="BF232" i="1"/>
  <c r="BF230" i="1"/>
  <c r="BF234" i="1" s="1"/>
  <c r="BF238" i="1" s="1"/>
  <c r="BF243" i="1" s="1"/>
  <c r="BW242" i="1"/>
  <c r="BW224" i="1"/>
  <c r="BW232" i="1"/>
  <c r="BW230" i="1"/>
  <c r="BW233" i="1"/>
  <c r="DM242" i="1"/>
  <c r="DM224" i="1"/>
  <c r="DM233" i="1"/>
  <c r="DM230" i="1"/>
  <c r="DM232" i="1"/>
  <c r="EN244" i="1"/>
  <c r="CS242" i="1"/>
  <c r="CS224" i="1"/>
  <c r="CS230" i="1"/>
  <c r="CS234" i="1" s="1"/>
  <c r="CS238" i="1" s="1"/>
  <c r="CS243" i="1" s="1"/>
  <c r="CS232" i="1"/>
  <c r="CS233" i="1"/>
  <c r="AT242" i="1"/>
  <c r="AT224" i="1"/>
  <c r="AT230" i="1"/>
  <c r="AT234" i="1" s="1"/>
  <c r="AT238" i="1" s="1"/>
  <c r="AT243" i="1" s="1"/>
  <c r="AT233" i="1"/>
  <c r="AT232" i="1"/>
  <c r="FK242" i="1"/>
  <c r="FK224" i="1"/>
  <c r="FK232" i="1"/>
  <c r="FK230" i="1"/>
  <c r="FK233" i="1"/>
  <c r="AS242" i="1"/>
  <c r="AS224" i="1"/>
  <c r="AS233" i="1"/>
  <c r="AS230" i="1"/>
  <c r="AS232" i="1"/>
  <c r="D159" i="2"/>
  <c r="I30" i="2"/>
  <c r="H33" i="2"/>
  <c r="DW242" i="1"/>
  <c r="DW224" i="1"/>
  <c r="DW232" i="1"/>
  <c r="DW230" i="1"/>
  <c r="DW233" i="1"/>
  <c r="EH244" i="1"/>
  <c r="DC234" i="1"/>
  <c r="DC238" i="1" s="1"/>
  <c r="DC243" i="1" s="1"/>
  <c r="DC244" i="1" s="1"/>
  <c r="CR242" i="1"/>
  <c r="CR244" i="1" s="1"/>
  <c r="CR224" i="1"/>
  <c r="CR232" i="1"/>
  <c r="CR233" i="1"/>
  <c r="CR230" i="1"/>
  <c r="CR234" i="1" s="1"/>
  <c r="CR238" i="1" s="1"/>
  <c r="CR243" i="1" s="1"/>
  <c r="L244" i="1"/>
  <c r="CC242" i="1"/>
  <c r="CC224" i="1"/>
  <c r="CC233" i="1"/>
  <c r="CC230" i="1"/>
  <c r="CC232" i="1"/>
  <c r="CO242" i="1"/>
  <c r="CO224" i="1"/>
  <c r="CO233" i="1"/>
  <c r="CO230" i="1"/>
  <c r="CO232" i="1"/>
  <c r="AH242" i="1"/>
  <c r="AH224" i="1"/>
  <c r="AH233" i="1"/>
  <c r="AH230" i="1"/>
  <c r="AH234" i="1" s="1"/>
  <c r="AH238" i="1" s="1"/>
  <c r="AH243" i="1" s="1"/>
  <c r="AH232" i="1"/>
  <c r="AO224" i="1"/>
  <c r="AO242" i="1"/>
  <c r="AO232" i="1"/>
  <c r="AO233" i="1"/>
  <c r="AO230" i="1"/>
  <c r="Q242" i="1"/>
  <c r="Q224" i="1"/>
  <c r="Q233" i="1"/>
  <c r="Q230" i="1"/>
  <c r="Q232" i="1"/>
  <c r="CM242" i="1"/>
  <c r="CM244" i="1" s="1"/>
  <c r="CM224" i="1"/>
  <c r="CM233" i="1"/>
  <c r="CM232" i="1"/>
  <c r="CM230" i="1"/>
  <c r="CM234" i="1" s="1"/>
  <c r="CM238" i="1" s="1"/>
  <c r="CM243" i="1" s="1"/>
  <c r="DF242" i="1"/>
  <c r="DF224" i="1"/>
  <c r="DF233" i="1"/>
  <c r="DF230" i="1"/>
  <c r="DF232" i="1"/>
  <c r="FP242" i="1"/>
  <c r="FP224" i="1"/>
  <c r="FP230" i="1"/>
  <c r="FP234" i="1" s="1"/>
  <c r="FP238" i="1" s="1"/>
  <c r="FP243" i="1" s="1"/>
  <c r="FP232" i="1"/>
  <c r="FP233" i="1"/>
  <c r="DE249" i="1" l="1"/>
  <c r="DE255" i="1" s="1"/>
  <c r="DE258" i="1" s="1"/>
  <c r="DE274" i="1"/>
  <c r="DN274" i="1"/>
  <c r="DN249" i="1"/>
  <c r="DN255" i="1" s="1"/>
  <c r="DN258" i="1" s="1"/>
  <c r="AC274" i="1"/>
  <c r="AC249" i="1"/>
  <c r="AC255" i="1" s="1"/>
  <c r="AC258" i="1" s="1"/>
  <c r="CJ212" i="1"/>
  <c r="CJ217" i="1" s="1"/>
  <c r="CJ222" i="1" s="1"/>
  <c r="CJ322" i="1"/>
  <c r="CJ321" i="1" s="1"/>
  <c r="CA274" i="1"/>
  <c r="CA249" i="1"/>
  <c r="CA255" i="1" s="1"/>
  <c r="CA258" i="1" s="1"/>
  <c r="DU249" i="1"/>
  <c r="DU255" i="1" s="1"/>
  <c r="DU258" i="1" s="1"/>
  <c r="DU274" i="1"/>
  <c r="DY274" i="1"/>
  <c r="DY249" i="1"/>
  <c r="DY255" i="1" s="1"/>
  <c r="DY258" i="1" s="1"/>
  <c r="DC274" i="1"/>
  <c r="DC249" i="1"/>
  <c r="DC255" i="1" s="1"/>
  <c r="DC258" i="1" s="1"/>
  <c r="CV274" i="1"/>
  <c r="CV249" i="1"/>
  <c r="CV255" i="1" s="1"/>
  <c r="CV258" i="1" s="1"/>
  <c r="W274" i="1"/>
  <c r="W249" i="1"/>
  <c r="W255" i="1" s="1"/>
  <c r="W258" i="1" s="1"/>
  <c r="ES249" i="1"/>
  <c r="ES255" i="1" s="1"/>
  <c r="ES258" i="1" s="1"/>
  <c r="ES274" i="1"/>
  <c r="FS274" i="1"/>
  <c r="FS249" i="1"/>
  <c r="FS255" i="1" s="1"/>
  <c r="FS258" i="1" s="1"/>
  <c r="CO234" i="1"/>
  <c r="CO238" i="1" s="1"/>
  <c r="CO243" i="1" s="1"/>
  <c r="EM244" i="1"/>
  <c r="EZ234" i="1"/>
  <c r="EZ238" i="1" s="1"/>
  <c r="EZ243" i="1" s="1"/>
  <c r="EZ244" i="1" s="1"/>
  <c r="CI244" i="1"/>
  <c r="BO234" i="1"/>
  <c r="BO238" i="1" s="1"/>
  <c r="BO243" i="1" s="1"/>
  <c r="DT153" i="1"/>
  <c r="DT155" i="1" s="1"/>
  <c r="DT157" i="1" s="1"/>
  <c r="DT208" i="1" s="1"/>
  <c r="DT209" i="1" s="1"/>
  <c r="DT212" i="1" s="1"/>
  <c r="DT217" i="1" s="1"/>
  <c r="DT222" i="1" s="1"/>
  <c r="EA234" i="1"/>
  <c r="EA238" i="1" s="1"/>
  <c r="EA243" i="1" s="1"/>
  <c r="DA310" i="1"/>
  <c r="DA275" i="1"/>
  <c r="DA288" i="1" s="1"/>
  <c r="DA266" i="1"/>
  <c r="DA270" i="1" s="1"/>
  <c r="EW234" i="1"/>
  <c r="EW238" i="1" s="1"/>
  <c r="EW243" i="1" s="1"/>
  <c r="FE234" i="1"/>
  <c r="FE238" i="1" s="1"/>
  <c r="FE243" i="1" s="1"/>
  <c r="ER234" i="1"/>
  <c r="ER238" i="1" s="1"/>
  <c r="ER243" i="1" s="1"/>
  <c r="ER244" i="1" s="1"/>
  <c r="E234" i="1"/>
  <c r="E238" i="1" s="1"/>
  <c r="E243" i="1" s="1"/>
  <c r="BK244" i="1"/>
  <c r="BZ234" i="1"/>
  <c r="BZ238" i="1" s="1"/>
  <c r="BZ243" i="1" s="1"/>
  <c r="BZ244" i="1" s="1"/>
  <c r="AV234" i="1"/>
  <c r="AV238" i="1" s="1"/>
  <c r="AV243" i="1" s="1"/>
  <c r="AR244" i="1"/>
  <c r="BL244" i="1"/>
  <c r="AO234" i="1"/>
  <c r="AO238" i="1" s="1"/>
  <c r="AO243" i="1" s="1"/>
  <c r="AO244" i="1" s="1"/>
  <c r="I31" i="2"/>
  <c r="D160" i="2"/>
  <c r="DM234" i="1"/>
  <c r="DM238" i="1" s="1"/>
  <c r="DM243" i="1" s="1"/>
  <c r="CY234" i="1"/>
  <c r="CY238" i="1" s="1"/>
  <c r="CY243" i="1" s="1"/>
  <c r="EX310" i="1"/>
  <c r="EX275" i="1"/>
  <c r="EX288" i="1" s="1"/>
  <c r="EX266" i="1"/>
  <c r="EX270" i="1" s="1"/>
  <c r="EG244" i="1"/>
  <c r="FV234" i="1"/>
  <c r="FV238" i="1" s="1"/>
  <c r="FV243" i="1" s="1"/>
  <c r="FH244" i="1"/>
  <c r="FI244" i="1"/>
  <c r="U234" i="1"/>
  <c r="U238" i="1" s="1"/>
  <c r="U243" i="1" s="1"/>
  <c r="DA281" i="1"/>
  <c r="DA277" i="1"/>
  <c r="DA79" i="1"/>
  <c r="DA322" i="1"/>
  <c r="DA321" i="1" s="1"/>
  <c r="BT310" i="1"/>
  <c r="BT275" i="1"/>
  <c r="BT288" i="1" s="1"/>
  <c r="BT266" i="1"/>
  <c r="BT270" i="1" s="1"/>
  <c r="EU234" i="1"/>
  <c r="EU238" i="1" s="1"/>
  <c r="EU243" i="1" s="1"/>
  <c r="EU244" i="1" s="1"/>
  <c r="T244" i="1"/>
  <c r="FP265" i="1"/>
  <c r="FT258" i="1"/>
  <c r="AK234" i="1"/>
  <c r="AK238" i="1" s="1"/>
  <c r="AK243" i="1" s="1"/>
  <c r="AZ242" i="1"/>
  <c r="AZ224" i="1"/>
  <c r="AZ230" i="1"/>
  <c r="AZ233" i="1"/>
  <c r="AZ232" i="1"/>
  <c r="DH242" i="1"/>
  <c r="DH224" i="1"/>
  <c r="DH230" i="1"/>
  <c r="DH234" i="1" s="1"/>
  <c r="DH238" i="1" s="1"/>
  <c r="DH243" i="1" s="1"/>
  <c r="DH233" i="1"/>
  <c r="DH232" i="1"/>
  <c r="CH244" i="1"/>
  <c r="DF244" i="1"/>
  <c r="CR274" i="1"/>
  <c r="CR249" i="1"/>
  <c r="CR255" i="1" s="1"/>
  <c r="CR258" i="1" s="1"/>
  <c r="BF274" i="1"/>
  <c r="BF249" i="1"/>
  <c r="BF255" i="1" s="1"/>
  <c r="BF258" i="1" s="1"/>
  <c r="CX274" i="1"/>
  <c r="CX249" i="1"/>
  <c r="CX255" i="1" s="1"/>
  <c r="CX258" i="1" s="1"/>
  <c r="EX281" i="1"/>
  <c r="EX79" i="1"/>
  <c r="EX322" i="1"/>
  <c r="EX321" i="1" s="1"/>
  <c r="EC311" i="1"/>
  <c r="EC318" i="1" s="1"/>
  <c r="EC279" i="1"/>
  <c r="BT281" i="1"/>
  <c r="BT79" i="1"/>
  <c r="BT322" i="1"/>
  <c r="BT321" i="1" s="1"/>
  <c r="BQ244" i="1"/>
  <c r="EY274" i="1"/>
  <c r="EY249" i="1"/>
  <c r="EY255" i="1" s="1"/>
  <c r="EY258" i="1" s="1"/>
  <c r="AI274" i="1"/>
  <c r="AI249" i="1"/>
  <c r="AI255" i="1" s="1"/>
  <c r="AI258" i="1" s="1"/>
  <c r="FT281" i="1"/>
  <c r="FT79" i="1"/>
  <c r="FT322" i="1"/>
  <c r="FT321" i="1" s="1"/>
  <c r="AV244" i="1"/>
  <c r="DP244" i="1"/>
  <c r="CO244" i="1"/>
  <c r="AS234" i="1"/>
  <c r="AS238" i="1" s="1"/>
  <c r="AS243" i="1" s="1"/>
  <c r="AS244" i="1" s="1"/>
  <c r="BS274" i="1"/>
  <c r="BS249" i="1"/>
  <c r="BS255" i="1" s="1"/>
  <c r="BS258" i="1" s="1"/>
  <c r="O244" i="1"/>
  <c r="BP234" i="1"/>
  <c r="BP238" i="1" s="1"/>
  <c r="BP243" i="1" s="1"/>
  <c r="BO244" i="1"/>
  <c r="D274" i="1"/>
  <c r="D249" i="1"/>
  <c r="D255" i="1" s="1"/>
  <c r="D258" i="1" s="1"/>
  <c r="BA244" i="1"/>
  <c r="EA244" i="1"/>
  <c r="BN234" i="1"/>
  <c r="BN238" i="1" s="1"/>
  <c r="BN243" i="1" s="1"/>
  <c r="BN244" i="1" s="1"/>
  <c r="EC260" i="1"/>
  <c r="EW244" i="1"/>
  <c r="DD234" i="1"/>
  <c r="DD238" i="1" s="1"/>
  <c r="DD243" i="1" s="1"/>
  <c r="DO244" i="1"/>
  <c r="CG244" i="1"/>
  <c r="BH234" i="1"/>
  <c r="BH238" i="1" s="1"/>
  <c r="BH243" i="1" s="1"/>
  <c r="FW244" i="1"/>
  <c r="EH274" i="1"/>
  <c r="EH249" i="1"/>
  <c r="EH255" i="1" s="1"/>
  <c r="EH258" i="1" s="1"/>
  <c r="AT244" i="1"/>
  <c r="DM244" i="1"/>
  <c r="AG234" i="1"/>
  <c r="AG238" i="1" s="1"/>
  <c r="AG243" i="1" s="1"/>
  <c r="CQ234" i="1"/>
  <c r="CQ238" i="1" s="1"/>
  <c r="CQ243" i="1" s="1"/>
  <c r="DG281" i="1"/>
  <c r="DG79" i="1"/>
  <c r="DG322" i="1"/>
  <c r="DG321" i="1" s="1"/>
  <c r="BJ234" i="1"/>
  <c r="BJ238" i="1" s="1"/>
  <c r="BJ243" i="1" s="1"/>
  <c r="U244" i="1"/>
  <c r="EC302" i="1"/>
  <c r="EC294" i="1"/>
  <c r="BX242" i="1"/>
  <c r="BX224" i="1"/>
  <c r="BX230" i="1"/>
  <c r="BX234" i="1" s="1"/>
  <c r="BX238" i="1" s="1"/>
  <c r="BX243" i="1" s="1"/>
  <c r="BX233" i="1"/>
  <c r="BX232" i="1"/>
  <c r="EQ234" i="1"/>
  <c r="EQ238" i="1" s="1"/>
  <c r="EQ243" i="1" s="1"/>
  <c r="FE244" i="1"/>
  <c r="R234" i="1"/>
  <c r="R238" i="1" s="1"/>
  <c r="R243" i="1" s="1"/>
  <c r="E244" i="1"/>
  <c r="K234" i="1"/>
  <c r="K238" i="1" s="1"/>
  <c r="K243" i="1" s="1"/>
  <c r="K244" i="1" s="1"/>
  <c r="BC234" i="1"/>
  <c r="BC238" i="1" s="1"/>
  <c r="BC243" i="1" s="1"/>
  <c r="CP234" i="1"/>
  <c r="CP238" i="1" s="1"/>
  <c r="CP243" i="1" s="1"/>
  <c r="AU244" i="1"/>
  <c r="FB234" i="1"/>
  <c r="FB238" i="1" s="1"/>
  <c r="FB243" i="1" s="1"/>
  <c r="FB244" i="1" s="1"/>
  <c r="FL234" i="1"/>
  <c r="FL238" i="1" s="1"/>
  <c r="FL243" i="1" s="1"/>
  <c r="FX234" i="1"/>
  <c r="FX238" i="1" s="1"/>
  <c r="FX243" i="1" s="1"/>
  <c r="CC234" i="1"/>
  <c r="CC238" i="1" s="1"/>
  <c r="CC243" i="1" s="1"/>
  <c r="AN234" i="1"/>
  <c r="AN238" i="1" s="1"/>
  <c r="AN243" i="1" s="1"/>
  <c r="AN244" i="1" s="1"/>
  <c r="CY244" i="1"/>
  <c r="DG310" i="1"/>
  <c r="DG275" i="1"/>
  <c r="DG288" i="1" s="1"/>
  <c r="DG266" i="1"/>
  <c r="DG270" i="1" s="1"/>
  <c r="DG260" i="1"/>
  <c r="FV244" i="1"/>
  <c r="J234" i="1"/>
  <c r="J238" i="1" s="1"/>
  <c r="J243" i="1" s="1"/>
  <c r="EB234" i="1"/>
  <c r="EB238" i="1" s="1"/>
  <c r="EB243" i="1" s="1"/>
  <c r="EB244" i="1" s="1"/>
  <c r="CW274" i="1"/>
  <c r="CW249" i="1"/>
  <c r="CW255" i="1" s="1"/>
  <c r="CW258" i="1" s="1"/>
  <c r="FQ310" i="1"/>
  <c r="FQ275" i="1"/>
  <c r="FQ288" i="1" s="1"/>
  <c r="FQ266" i="1"/>
  <c r="FQ270" i="1" s="1"/>
  <c r="EI234" i="1"/>
  <c r="EI238" i="1" s="1"/>
  <c r="EI243" i="1" s="1"/>
  <c r="EI244" i="1" s="1"/>
  <c r="DD244" i="1"/>
  <c r="AM244" i="1"/>
  <c r="DV234" i="1"/>
  <c r="DV238" i="1" s="1"/>
  <c r="DV243" i="1" s="1"/>
  <c r="CZ234" i="1"/>
  <c r="CZ238" i="1" s="1"/>
  <c r="CZ243" i="1" s="1"/>
  <c r="AE234" i="1"/>
  <c r="AE238" i="1" s="1"/>
  <c r="AE243" i="1" s="1"/>
  <c r="CU274" i="1"/>
  <c r="CU249" i="1"/>
  <c r="CU255" i="1" s="1"/>
  <c r="CU258" i="1" s="1"/>
  <c r="FO234" i="1"/>
  <c r="FO238" i="1" s="1"/>
  <c r="FO243" i="1" s="1"/>
  <c r="FO244" i="1" s="1"/>
  <c r="AK244" i="1"/>
  <c r="G234" i="1"/>
  <c r="G238" i="1" s="1"/>
  <c r="G243" i="1" s="1"/>
  <c r="AJ234" i="1"/>
  <c r="AJ238" i="1" s="1"/>
  <c r="AJ243" i="1" s="1"/>
  <c r="BH244" i="1"/>
  <c r="N234" i="1"/>
  <c r="N238" i="1" s="1"/>
  <c r="N243" i="1" s="1"/>
  <c r="EL244" i="1"/>
  <c r="DW234" i="1"/>
  <c r="DW238" i="1" s="1"/>
  <c r="DW243" i="1" s="1"/>
  <c r="BW234" i="1"/>
  <c r="BW238" i="1" s="1"/>
  <c r="BW243" i="1" s="1"/>
  <c r="FU234" i="1"/>
  <c r="FU238" i="1" s="1"/>
  <c r="FU243" i="1" s="1"/>
  <c r="FU244" i="1" s="1"/>
  <c r="AW274" i="1"/>
  <c r="AW249" i="1"/>
  <c r="AW255" i="1" s="1"/>
  <c r="AW258" i="1" s="1"/>
  <c r="BP244" i="1"/>
  <c r="BB234" i="1"/>
  <c r="BB238" i="1" s="1"/>
  <c r="BB243" i="1" s="1"/>
  <c r="BI244" i="1"/>
  <c r="DB249" i="1"/>
  <c r="DB255" i="1" s="1"/>
  <c r="DB258" i="1" s="1"/>
  <c r="DB274" i="1"/>
  <c r="BY244" i="1"/>
  <c r="FQ281" i="1"/>
  <c r="FQ79" i="1"/>
  <c r="FQ322" i="1"/>
  <c r="FQ321" i="1" s="1"/>
  <c r="AB310" i="1"/>
  <c r="AB275" i="1"/>
  <c r="AB288" i="1" s="1"/>
  <c r="AB260" i="1"/>
  <c r="AB266" i="1"/>
  <c r="AB270" i="1" s="1"/>
  <c r="AF274" i="1"/>
  <c r="AF249" i="1"/>
  <c r="AF255" i="1" s="1"/>
  <c r="AF258" i="1" s="1"/>
  <c r="AA234" i="1"/>
  <c r="AA238" i="1" s="1"/>
  <c r="AA243" i="1" s="1"/>
  <c r="R244" i="1"/>
  <c r="DK274" i="1"/>
  <c r="DK249" i="1"/>
  <c r="DK255" i="1" s="1"/>
  <c r="DK258" i="1" s="1"/>
  <c r="CN234" i="1"/>
  <c r="CN238" i="1" s="1"/>
  <c r="CN243" i="1" s="1"/>
  <c r="FG244" i="1"/>
  <c r="BV244" i="1"/>
  <c r="AD244" i="1"/>
  <c r="F244" i="1"/>
  <c r="ED234" i="1"/>
  <c r="ED238" i="1" s="1"/>
  <c r="ED243" i="1" s="1"/>
  <c r="BM234" i="1"/>
  <c r="BM238" i="1" s="1"/>
  <c r="BM243" i="1" s="1"/>
  <c r="FX244" i="1"/>
  <c r="CM274" i="1"/>
  <c r="CM249" i="1"/>
  <c r="CM255" i="1" s="1"/>
  <c r="CM258" i="1" s="1"/>
  <c r="AG244" i="1"/>
  <c r="CQ244" i="1"/>
  <c r="DX274" i="1"/>
  <c r="DX249" i="1"/>
  <c r="DX255" i="1" s="1"/>
  <c r="DX258" i="1" s="1"/>
  <c r="FD153" i="1"/>
  <c r="FD155" i="1" s="1"/>
  <c r="FD157" i="1" s="1"/>
  <c r="FD208" i="1" s="1"/>
  <c r="FD209" i="1" s="1"/>
  <c r="FD212" i="1" s="1"/>
  <c r="FD217" i="1" s="1"/>
  <c r="FD222" i="1" s="1"/>
  <c r="AP274" i="1"/>
  <c r="AP249" i="1"/>
  <c r="AP255" i="1" s="1"/>
  <c r="AP258" i="1" s="1"/>
  <c r="CL274" i="1"/>
  <c r="CL249" i="1"/>
  <c r="CL255" i="1" s="1"/>
  <c r="CL258" i="1" s="1"/>
  <c r="EQ244" i="1"/>
  <c r="AB277" i="1"/>
  <c r="AB281" i="1"/>
  <c r="AB79" i="1"/>
  <c r="AB322" i="1"/>
  <c r="AB321" i="1" s="1"/>
  <c r="EO249" i="1"/>
  <c r="EO255" i="1" s="1"/>
  <c r="EO258" i="1" s="1"/>
  <c r="EO274" i="1"/>
  <c r="DV244" i="1"/>
  <c r="CE274" i="1"/>
  <c r="CE249" i="1"/>
  <c r="CE255" i="1" s="1"/>
  <c r="CE258" i="1" s="1"/>
  <c r="C160" i="2"/>
  <c r="H31" i="2"/>
  <c r="CP244" i="1"/>
  <c r="AJ244" i="1"/>
  <c r="CC244" i="1"/>
  <c r="FK234" i="1"/>
  <c r="FK238" i="1" s="1"/>
  <c r="FK243" i="1" s="1"/>
  <c r="FK244" i="1" s="1"/>
  <c r="FR310" i="1"/>
  <c r="FR275" i="1"/>
  <c r="FR288" i="1" s="1"/>
  <c r="FR266" i="1"/>
  <c r="FR270" i="1" s="1"/>
  <c r="EJ244" i="1"/>
  <c r="CF234" i="1"/>
  <c r="CF238" i="1" s="1"/>
  <c r="CF243" i="1" s="1"/>
  <c r="CF244" i="1" s="1"/>
  <c r="M234" i="1"/>
  <c r="M238" i="1" s="1"/>
  <c r="M243" i="1" s="1"/>
  <c r="M244" i="1" s="1"/>
  <c r="J244" i="1"/>
  <c r="BJ244" i="1"/>
  <c r="AY234" i="1"/>
  <c r="AY238" i="1" s="1"/>
  <c r="AY243" i="1" s="1"/>
  <c r="DQ244" i="1"/>
  <c r="DR234" i="1"/>
  <c r="DR238" i="1" s="1"/>
  <c r="DR243" i="1" s="1"/>
  <c r="DR244" i="1" s="1"/>
  <c r="CK234" i="1"/>
  <c r="CK238" i="1" s="1"/>
  <c r="CK243" i="1" s="1"/>
  <c r="CK244" i="1" s="1"/>
  <c r="CZ244" i="1"/>
  <c r="DI244" i="1"/>
  <c r="EP274" i="1"/>
  <c r="EP249" i="1"/>
  <c r="EP255" i="1" s="1"/>
  <c r="EP258" i="1" s="1"/>
  <c r="BC244" i="1"/>
  <c r="V234" i="1"/>
  <c r="V238" i="1" s="1"/>
  <c r="V243" i="1" s="1"/>
  <c r="V244" i="1" s="1"/>
  <c r="AQ234" i="1"/>
  <c r="AQ238" i="1" s="1"/>
  <c r="AQ243" i="1" s="1"/>
  <c r="AQ244" i="1" s="1"/>
  <c r="G244" i="1"/>
  <c r="N244" i="1"/>
  <c r="FL244" i="1"/>
  <c r="FP244" i="1"/>
  <c r="Q234" i="1"/>
  <c r="Q238" i="1" s="1"/>
  <c r="Q243" i="1" s="1"/>
  <c r="Q244" i="1" s="1"/>
  <c r="L274" i="1"/>
  <c r="L249" i="1"/>
  <c r="L255" i="1" s="1"/>
  <c r="L258" i="1" s="1"/>
  <c r="DW244" i="1"/>
  <c r="CS244" i="1"/>
  <c r="BW244" i="1"/>
  <c r="FR281" i="1"/>
  <c r="FR277" i="1"/>
  <c r="FR79" i="1"/>
  <c r="FR322" i="1"/>
  <c r="FR321" i="1" s="1"/>
  <c r="D205" i="2"/>
  <c r="C119" i="1"/>
  <c r="BB244" i="1"/>
  <c r="AX274" i="1"/>
  <c r="AX249" i="1"/>
  <c r="AX255" i="1" s="1"/>
  <c r="AX258" i="1" s="1"/>
  <c r="EV244" i="1"/>
  <c r="CB234" i="1"/>
  <c r="CB238" i="1" s="1"/>
  <c r="CB243" i="1" s="1"/>
  <c r="X244" i="1"/>
  <c r="CD274" i="1"/>
  <c r="CD249" i="1"/>
  <c r="CD255" i="1" s="1"/>
  <c r="CD258" i="1" s="1"/>
  <c r="EF234" i="1"/>
  <c r="EF238" i="1" s="1"/>
  <c r="EF243" i="1" s="1"/>
  <c r="EF244" i="1" s="1"/>
  <c r="AE244" i="1"/>
  <c r="FM234" i="1"/>
  <c r="FM238" i="1" s="1"/>
  <c r="FM243" i="1" s="1"/>
  <c r="FJ234" i="1"/>
  <c r="FJ238" i="1" s="1"/>
  <c r="FJ243" i="1" s="1"/>
  <c r="EE244" i="1"/>
  <c r="DZ234" i="1"/>
  <c r="DZ238" i="1" s="1"/>
  <c r="DZ243" i="1" s="1"/>
  <c r="ED244" i="1"/>
  <c r="AH244" i="1"/>
  <c r="EN274" i="1"/>
  <c r="EN249" i="1"/>
  <c r="EN255" i="1" s="1"/>
  <c r="EN258" i="1" s="1"/>
  <c r="CI234" i="1"/>
  <c r="CI238" i="1" s="1"/>
  <c r="CI243" i="1" s="1"/>
  <c r="DJ274" i="1"/>
  <c r="DJ249" i="1"/>
  <c r="DJ255" i="1" s="1"/>
  <c r="DJ258" i="1" s="1"/>
  <c r="FH234" i="1"/>
  <c r="FH238" i="1" s="1"/>
  <c r="FH243" i="1" s="1"/>
  <c r="BU249" i="1"/>
  <c r="BU255" i="1" s="1"/>
  <c r="BU258" i="1" s="1"/>
  <c r="BU274" i="1"/>
  <c r="FN234" i="1"/>
  <c r="FN238" i="1" s="1"/>
  <c r="FN243" i="1" s="1"/>
  <c r="FN244" i="1" s="1"/>
  <c r="BG244" i="1"/>
  <c r="BE244" i="1"/>
  <c r="EK244" i="1"/>
  <c r="DL234" i="1"/>
  <c r="DL238" i="1" s="1"/>
  <c r="DL243" i="1" s="1"/>
  <c r="DL244" i="1" s="1"/>
  <c r="FA234" i="1"/>
  <c r="FA238" i="1" s="1"/>
  <c r="FA243" i="1" s="1"/>
  <c r="FA244" i="1" s="1"/>
  <c r="AA244" i="1"/>
  <c r="CN244" i="1"/>
  <c r="Z234" i="1"/>
  <c r="Z238" i="1" s="1"/>
  <c r="Z243" i="1" s="1"/>
  <c r="Z244" i="1" s="1"/>
  <c r="BR244" i="1"/>
  <c r="BM244" i="1"/>
  <c r="DF234" i="1"/>
  <c r="DF238" i="1" s="1"/>
  <c r="DF243" i="1" s="1"/>
  <c r="C205" i="2"/>
  <c r="I274" i="1"/>
  <c r="I249" i="1"/>
  <c r="I255" i="1" s="1"/>
  <c r="I258" i="1" s="1"/>
  <c r="O234" i="1"/>
  <c r="O238" i="1" s="1"/>
  <c r="O243" i="1" s="1"/>
  <c r="S234" i="1"/>
  <c r="S238" i="1" s="1"/>
  <c r="S243" i="1" s="1"/>
  <c r="S244" i="1" s="1"/>
  <c r="AY244" i="1"/>
  <c r="DS234" i="1"/>
  <c r="DS238" i="1" s="1"/>
  <c r="DS243" i="1" s="1"/>
  <c r="DS244" i="1" s="1"/>
  <c r="ET244" i="1"/>
  <c r="CB244" i="1"/>
  <c r="P244" i="1"/>
  <c r="FF234" i="1"/>
  <c r="FF238" i="1" s="1"/>
  <c r="FF243" i="1" s="1"/>
  <c r="FF244" i="1" s="1"/>
  <c r="DO234" i="1"/>
  <c r="DO238" i="1" s="1"/>
  <c r="DO243" i="1" s="1"/>
  <c r="Y274" i="1"/>
  <c r="Y249" i="1"/>
  <c r="Y255" i="1" s="1"/>
  <c r="Y258" i="1" s="1"/>
  <c r="BQ234" i="1"/>
  <c r="BQ238" i="1" s="1"/>
  <c r="BQ243" i="1" s="1"/>
  <c r="H234" i="1"/>
  <c r="H238" i="1" s="1"/>
  <c r="H243" i="1" s="1"/>
  <c r="H244" i="1" s="1"/>
  <c r="FM244" i="1"/>
  <c r="FJ244" i="1"/>
  <c r="BD244" i="1"/>
  <c r="DZ244" i="1"/>
  <c r="DP234" i="1"/>
  <c r="DP238" i="1" s="1"/>
  <c r="DP243" i="1" s="1"/>
  <c r="CT234" i="1"/>
  <c r="CT238" i="1" s="1"/>
  <c r="CT243" i="1" s="1"/>
  <c r="CT244" i="1" s="1"/>
  <c r="FC234" i="1"/>
  <c r="FC238" i="1" s="1"/>
  <c r="FC243" i="1" s="1"/>
  <c r="FC244" i="1" s="1"/>
  <c r="AL244" i="1"/>
  <c r="Q249" i="1" l="1"/>
  <c r="Q255" i="1" s="1"/>
  <c r="Q258" i="1" s="1"/>
  <c r="Q274" i="1"/>
  <c r="DR274" i="1"/>
  <c r="DR249" i="1"/>
  <c r="DR255" i="1" s="1"/>
  <c r="DR258" i="1" s="1"/>
  <c r="EI274" i="1"/>
  <c r="EI249" i="1"/>
  <c r="EI255" i="1" s="1"/>
  <c r="EI258" i="1" s="1"/>
  <c r="FC274" i="1"/>
  <c r="FC249" i="1"/>
  <c r="FC255" i="1" s="1"/>
  <c r="FC258" i="1" s="1"/>
  <c r="FF274" i="1"/>
  <c r="FF249" i="1"/>
  <c r="FF255" i="1" s="1"/>
  <c r="FF258" i="1" s="1"/>
  <c r="CT274" i="1"/>
  <c r="CT249" i="1"/>
  <c r="CT255" i="1" s="1"/>
  <c r="CT258" i="1" s="1"/>
  <c r="AN274" i="1"/>
  <c r="AN249" i="1"/>
  <c r="AN255" i="1" s="1"/>
  <c r="AN258" i="1" s="1"/>
  <c r="AS274" i="1"/>
  <c r="AS249" i="1"/>
  <c r="AS255" i="1" s="1"/>
  <c r="AS258" i="1" s="1"/>
  <c r="Z274" i="1"/>
  <c r="Z249" i="1"/>
  <c r="Z255" i="1" s="1"/>
  <c r="Z258" i="1" s="1"/>
  <c r="EF274" i="1"/>
  <c r="EF249" i="1"/>
  <c r="EF255" i="1" s="1"/>
  <c r="EF258" i="1" s="1"/>
  <c r="AQ274" i="1"/>
  <c r="AQ249" i="1"/>
  <c r="AQ255" i="1" s="1"/>
  <c r="AQ258" i="1" s="1"/>
  <c r="FO274" i="1"/>
  <c r="FO249" i="1"/>
  <c r="FO255" i="1" s="1"/>
  <c r="FO258" i="1" s="1"/>
  <c r="BN274" i="1"/>
  <c r="BN249" i="1"/>
  <c r="BN255" i="1" s="1"/>
  <c r="BN258" i="1" s="1"/>
  <c r="AO249" i="1"/>
  <c r="AO255" i="1" s="1"/>
  <c r="AO258" i="1" s="1"/>
  <c r="AO274" i="1"/>
  <c r="DS274" i="1"/>
  <c r="DS249" i="1"/>
  <c r="DS255" i="1" s="1"/>
  <c r="DS258" i="1" s="1"/>
  <c r="V274" i="1"/>
  <c r="V249" i="1"/>
  <c r="V255" i="1" s="1"/>
  <c r="V258" i="1" s="1"/>
  <c r="M274" i="1"/>
  <c r="M249" i="1"/>
  <c r="M255" i="1" s="1"/>
  <c r="M258" i="1" s="1"/>
  <c r="FA274" i="1"/>
  <c r="FA249" i="1"/>
  <c r="FA255" i="1" s="1"/>
  <c r="FA258" i="1" s="1"/>
  <c r="CF274" i="1"/>
  <c r="CF249" i="1"/>
  <c r="CF255" i="1" s="1"/>
  <c r="CF258" i="1" s="1"/>
  <c r="EB274" i="1"/>
  <c r="EB249" i="1"/>
  <c r="EB255" i="1" s="1"/>
  <c r="EB258" i="1" s="1"/>
  <c r="FB274" i="1"/>
  <c r="FB249" i="1"/>
  <c r="FB255" i="1" s="1"/>
  <c r="FB258" i="1" s="1"/>
  <c r="DT242" i="1"/>
  <c r="DT224" i="1"/>
  <c r="DT233" i="1"/>
  <c r="DT232" i="1"/>
  <c r="DT230" i="1"/>
  <c r="DT234" i="1" s="1"/>
  <c r="DT238" i="1" s="1"/>
  <c r="DT243" i="1" s="1"/>
  <c r="S274" i="1"/>
  <c r="S249" i="1"/>
  <c r="S255" i="1" s="1"/>
  <c r="S258" i="1" s="1"/>
  <c r="DL274" i="1"/>
  <c r="DL249" i="1"/>
  <c r="DL255" i="1" s="1"/>
  <c r="DL258" i="1" s="1"/>
  <c r="FD242" i="1"/>
  <c r="FD224" i="1"/>
  <c r="FD230" i="1"/>
  <c r="FD232" i="1"/>
  <c r="FD233" i="1"/>
  <c r="FU274" i="1"/>
  <c r="FU249" i="1"/>
  <c r="FU255" i="1" s="1"/>
  <c r="FU258" i="1" s="1"/>
  <c r="H274" i="1"/>
  <c r="H249" i="1"/>
  <c r="H255" i="1" s="1"/>
  <c r="H258" i="1" s="1"/>
  <c r="EU274" i="1"/>
  <c r="EU249" i="1"/>
  <c r="EU255" i="1" s="1"/>
  <c r="EU258" i="1" s="1"/>
  <c r="BZ274" i="1"/>
  <c r="BZ249" i="1"/>
  <c r="BZ255" i="1" s="1"/>
  <c r="BZ258" i="1" s="1"/>
  <c r="EZ274" i="1"/>
  <c r="EZ249" i="1"/>
  <c r="EZ255" i="1" s="1"/>
  <c r="EZ258" i="1" s="1"/>
  <c r="K274" i="1"/>
  <c r="K249" i="1"/>
  <c r="K255" i="1" s="1"/>
  <c r="K258" i="1" s="1"/>
  <c r="FN274" i="1"/>
  <c r="FN249" i="1"/>
  <c r="FN255" i="1" s="1"/>
  <c r="FN258" i="1" s="1"/>
  <c r="CK249" i="1"/>
  <c r="CK255" i="1" s="1"/>
  <c r="CK258" i="1" s="1"/>
  <c r="CK274" i="1"/>
  <c r="FK274" i="1"/>
  <c r="FK249" i="1"/>
  <c r="FK255" i="1" s="1"/>
  <c r="FK258" i="1" s="1"/>
  <c r="ER274" i="1"/>
  <c r="ER249" i="1"/>
  <c r="ER255" i="1" s="1"/>
  <c r="ER258" i="1" s="1"/>
  <c r="P274" i="1"/>
  <c r="P249" i="1"/>
  <c r="P255" i="1" s="1"/>
  <c r="P258" i="1" s="1"/>
  <c r="BM274" i="1"/>
  <c r="BM249" i="1"/>
  <c r="BM255" i="1" s="1"/>
  <c r="BM258" i="1" s="1"/>
  <c r="BU310" i="1"/>
  <c r="BU275" i="1"/>
  <c r="BU288" i="1" s="1"/>
  <c r="BU260" i="1"/>
  <c r="BU266" i="1"/>
  <c r="BU270" i="1" s="1"/>
  <c r="L281" i="1"/>
  <c r="L79" i="1"/>
  <c r="CZ274" i="1"/>
  <c r="CZ249" i="1"/>
  <c r="CZ255" i="1" s="1"/>
  <c r="CZ258" i="1" s="1"/>
  <c r="FR302" i="1"/>
  <c r="FR294" i="1"/>
  <c r="CE281" i="1"/>
  <c r="CE79" i="1"/>
  <c r="CE322" i="1"/>
  <c r="CE321" i="1" s="1"/>
  <c r="CM310" i="1"/>
  <c r="CM275" i="1"/>
  <c r="CM288" i="1" s="1"/>
  <c r="CM266" i="1"/>
  <c r="CM270" i="1" s="1"/>
  <c r="CM260" i="1"/>
  <c r="R274" i="1"/>
  <c r="R249" i="1"/>
  <c r="R255" i="1" s="1"/>
  <c r="R258" i="1" s="1"/>
  <c r="CW281" i="1"/>
  <c r="CW79" i="1"/>
  <c r="CW322" i="1"/>
  <c r="CW321" i="1" s="1"/>
  <c r="BO274" i="1"/>
  <c r="BO249" i="1"/>
  <c r="BO255" i="1" s="1"/>
  <c r="BO258" i="1" s="1"/>
  <c r="BT277" i="1"/>
  <c r="FS310" i="1"/>
  <c r="FS275" i="1"/>
  <c r="FS288" i="1" s="1"/>
  <c r="FS260" i="1"/>
  <c r="FS266" i="1"/>
  <c r="FS270" i="1" s="1"/>
  <c r="DU281" i="1"/>
  <c r="DU79" i="1"/>
  <c r="DU322" i="1"/>
  <c r="DU321" i="1" s="1"/>
  <c r="DZ274" i="1"/>
  <c r="DZ249" i="1"/>
  <c r="DZ255" i="1" s="1"/>
  <c r="DZ258" i="1" s="1"/>
  <c r="CB274" i="1"/>
  <c r="CB249" i="1"/>
  <c r="CB255" i="1" s="1"/>
  <c r="CB258" i="1" s="1"/>
  <c r="BR249" i="1"/>
  <c r="BR255" i="1" s="1"/>
  <c r="BR258" i="1" s="1"/>
  <c r="BR274" i="1"/>
  <c r="AE274" i="1"/>
  <c r="AE249" i="1"/>
  <c r="AE255" i="1" s="1"/>
  <c r="AE258" i="1" s="1"/>
  <c r="I35" i="2"/>
  <c r="DV274" i="1"/>
  <c r="DV249" i="1"/>
  <c r="DV255" i="1" s="1"/>
  <c r="DV258" i="1" s="1"/>
  <c r="CL310" i="1"/>
  <c r="CL275" i="1"/>
  <c r="CL288" i="1" s="1"/>
  <c r="CL266" i="1"/>
  <c r="CL270" i="1" s="1"/>
  <c r="CL260" i="1"/>
  <c r="CM281" i="1"/>
  <c r="CM79" i="1"/>
  <c r="DG277" i="1"/>
  <c r="CG274" i="1"/>
  <c r="CG249" i="1"/>
  <c r="CG255" i="1" s="1"/>
  <c r="CG258" i="1" s="1"/>
  <c r="CX310" i="1"/>
  <c r="CX275" i="1"/>
  <c r="CX288" i="1" s="1"/>
  <c r="CX266" i="1"/>
  <c r="CX270" i="1" s="1"/>
  <c r="CX260" i="1"/>
  <c r="T274" i="1"/>
  <c r="T249" i="1"/>
  <c r="T255" i="1" s="1"/>
  <c r="T258" i="1" s="1"/>
  <c r="FS277" i="1"/>
  <c r="FS281" i="1"/>
  <c r="FS79" i="1"/>
  <c r="FS322" i="1"/>
  <c r="FS321" i="1" s="1"/>
  <c r="DU310" i="1"/>
  <c r="DU275" i="1"/>
  <c r="DU288" i="1" s="1"/>
  <c r="DU266" i="1"/>
  <c r="DU270" i="1" s="1"/>
  <c r="DU260" i="1"/>
  <c r="BD274" i="1"/>
  <c r="BD249" i="1"/>
  <c r="BD255" i="1" s="1"/>
  <c r="BD258" i="1" s="1"/>
  <c r="ET274" i="1"/>
  <c r="ET249" i="1"/>
  <c r="ET255" i="1" s="1"/>
  <c r="ET258" i="1" s="1"/>
  <c r="DJ310" i="1"/>
  <c r="DJ275" i="1"/>
  <c r="DJ288" i="1" s="1"/>
  <c r="DJ266" i="1"/>
  <c r="DJ270" i="1" s="1"/>
  <c r="FP274" i="1"/>
  <c r="FP249" i="1"/>
  <c r="FP255" i="1" s="1"/>
  <c r="FP258" i="1" s="1"/>
  <c r="EO281" i="1"/>
  <c r="EO277" i="1"/>
  <c r="EO79" i="1"/>
  <c r="EO322" i="1"/>
  <c r="EO321" i="1" s="1"/>
  <c r="CL281" i="1"/>
  <c r="CL277" i="1"/>
  <c r="CL79" i="1"/>
  <c r="CL322" i="1"/>
  <c r="CL321" i="1" s="1"/>
  <c r="FX274" i="1"/>
  <c r="FX249" i="1"/>
  <c r="FX255" i="1" s="1"/>
  <c r="FX258" i="1" s="1"/>
  <c r="AF310" i="1"/>
  <c r="AF275" i="1"/>
  <c r="AF288" i="1" s="1"/>
  <c r="AF266" i="1"/>
  <c r="AF270" i="1" s="1"/>
  <c r="BY249" i="1"/>
  <c r="BY255" i="1" s="1"/>
  <c r="BY258" i="1" s="1"/>
  <c r="BY274" i="1"/>
  <c r="EL249" i="1"/>
  <c r="EL255" i="1" s="1"/>
  <c r="EL258" i="1" s="1"/>
  <c r="EL274" i="1"/>
  <c r="AM249" i="1"/>
  <c r="AM255" i="1" s="1"/>
  <c r="AM258" i="1" s="1"/>
  <c r="AM274" i="1"/>
  <c r="DO274" i="1"/>
  <c r="DO249" i="1"/>
  <c r="DO255" i="1" s="1"/>
  <c r="DO258" i="1" s="1"/>
  <c r="O274" i="1"/>
  <c r="O249" i="1"/>
  <c r="O255" i="1" s="1"/>
  <c r="O258" i="1" s="1"/>
  <c r="CX281" i="1"/>
  <c r="CX79" i="1"/>
  <c r="FI274" i="1"/>
  <c r="FI249" i="1"/>
  <c r="FI255" i="1" s="1"/>
  <c r="FI258" i="1" s="1"/>
  <c r="D206" i="2"/>
  <c r="I36" i="2" s="1"/>
  <c r="D184" i="2"/>
  <c r="D210" i="2" s="1"/>
  <c r="ES281" i="1"/>
  <c r="ES79" i="1"/>
  <c r="ES322" i="1"/>
  <c r="ES321" i="1" s="1"/>
  <c r="CA310" i="1"/>
  <c r="CA275" i="1"/>
  <c r="CA288" i="1" s="1"/>
  <c r="CA266" i="1"/>
  <c r="CA270" i="1" s="1"/>
  <c r="FJ274" i="1"/>
  <c r="FJ249" i="1"/>
  <c r="FJ255" i="1" s="1"/>
  <c r="FJ258" i="1" s="1"/>
  <c r="CN274" i="1"/>
  <c r="CN249" i="1"/>
  <c r="CN255" i="1" s="1"/>
  <c r="CN258" i="1" s="1"/>
  <c r="DJ281" i="1"/>
  <c r="DJ277" i="1"/>
  <c r="DJ79" i="1"/>
  <c r="CD310" i="1"/>
  <c r="CD275" i="1"/>
  <c r="CD288" i="1" s="1"/>
  <c r="CD266" i="1"/>
  <c r="CD270" i="1" s="1"/>
  <c r="CD260" i="1"/>
  <c r="FL274" i="1"/>
  <c r="FL249" i="1"/>
  <c r="FL255" i="1" s="1"/>
  <c r="FL258" i="1" s="1"/>
  <c r="DQ274" i="1"/>
  <c r="DQ249" i="1"/>
  <c r="DQ255" i="1" s="1"/>
  <c r="DQ258" i="1" s="1"/>
  <c r="CC274" i="1"/>
  <c r="CC249" i="1"/>
  <c r="CC255" i="1" s="1"/>
  <c r="CC258" i="1" s="1"/>
  <c r="EO310" i="1"/>
  <c r="EO275" i="1"/>
  <c r="EO288" i="1" s="1"/>
  <c r="EO260" i="1"/>
  <c r="EO266" i="1"/>
  <c r="EO270" i="1" s="1"/>
  <c r="AP310" i="1"/>
  <c r="AP275" i="1"/>
  <c r="AP288" i="1" s="1"/>
  <c r="AP266" i="1"/>
  <c r="AP270" i="1" s="1"/>
  <c r="AP260" i="1"/>
  <c r="AF281" i="1"/>
  <c r="AF79" i="1"/>
  <c r="AF322" i="1"/>
  <c r="AF321" i="1" s="1"/>
  <c r="DB281" i="1"/>
  <c r="DB79" i="1"/>
  <c r="DB322" i="1"/>
  <c r="DB321" i="1" s="1"/>
  <c r="DD274" i="1"/>
  <c r="DD249" i="1"/>
  <c r="DD255" i="1" s="1"/>
  <c r="DD258" i="1" s="1"/>
  <c r="AU274" i="1"/>
  <c r="AU249" i="1"/>
  <c r="AU255" i="1" s="1"/>
  <c r="AU258" i="1" s="1"/>
  <c r="BS310" i="1"/>
  <c r="BS275" i="1"/>
  <c r="BS288" i="1" s="1"/>
  <c r="BS266" i="1"/>
  <c r="BS270" i="1" s="1"/>
  <c r="AI310" i="1"/>
  <c r="AI275" i="1"/>
  <c r="AI288" i="1" s="1"/>
  <c r="AI266" i="1"/>
  <c r="AI270" i="1" s="1"/>
  <c r="AI260" i="1"/>
  <c r="DH244" i="1"/>
  <c r="BT260" i="1"/>
  <c r="ES310" i="1"/>
  <c r="ES275" i="1"/>
  <c r="ES288" i="1" s="1"/>
  <c r="ES266" i="1"/>
  <c r="ES270" i="1" s="1"/>
  <c r="CA281" i="1"/>
  <c r="CA79" i="1"/>
  <c r="CA322" i="1"/>
  <c r="CA321" i="1" s="1"/>
  <c r="FM274" i="1"/>
  <c r="FM249" i="1"/>
  <c r="FM255" i="1" s="1"/>
  <c r="FM258" i="1" s="1"/>
  <c r="AY274" i="1"/>
  <c r="AY249" i="1"/>
  <c r="AY255" i="1" s="1"/>
  <c r="AY258" i="1" s="1"/>
  <c r="AA274" i="1"/>
  <c r="AA249" i="1"/>
  <c r="AA255" i="1" s="1"/>
  <c r="AA258" i="1" s="1"/>
  <c r="CD281" i="1"/>
  <c r="CD277" i="1"/>
  <c r="CD79" i="1"/>
  <c r="CD322" i="1"/>
  <c r="CD321" i="1" s="1"/>
  <c r="N274" i="1"/>
  <c r="N249" i="1"/>
  <c r="N255" i="1" s="1"/>
  <c r="N258" i="1" s="1"/>
  <c r="AP281" i="1"/>
  <c r="AP277" i="1"/>
  <c r="AP79" i="1"/>
  <c r="AB311" i="1"/>
  <c r="AB279" i="1"/>
  <c r="DB310" i="1"/>
  <c r="DB275" i="1"/>
  <c r="DB288" i="1" s="1"/>
  <c r="DB266" i="1"/>
  <c r="DB270" i="1" s="1"/>
  <c r="DB260" i="1"/>
  <c r="BH274" i="1"/>
  <c r="BH249" i="1"/>
  <c r="BH255" i="1" s="1"/>
  <c r="BH258" i="1" s="1"/>
  <c r="FV274" i="1"/>
  <c r="FV249" i="1"/>
  <c r="FV255" i="1" s="1"/>
  <c r="FV258" i="1" s="1"/>
  <c r="BX244" i="1"/>
  <c r="BS281" i="1"/>
  <c r="BS277" i="1"/>
  <c r="BS79" i="1"/>
  <c r="AI281" i="1"/>
  <c r="AI79" i="1"/>
  <c r="AI322" i="1"/>
  <c r="AI321" i="1" s="1"/>
  <c r="BF310" i="1"/>
  <c r="BF275" i="1"/>
  <c r="BF288" i="1" s="1"/>
  <c r="BF266" i="1"/>
  <c r="BF270" i="1" s="1"/>
  <c r="BF260" i="1"/>
  <c r="BT311" i="1"/>
  <c r="BT318" i="1" s="1"/>
  <c r="BT279" i="1"/>
  <c r="W310" i="1"/>
  <c r="W275" i="1"/>
  <c r="W288" i="1" s="1"/>
  <c r="W266" i="1"/>
  <c r="W270" i="1" s="1"/>
  <c r="EN310" i="1"/>
  <c r="EN275" i="1"/>
  <c r="EN288" i="1" s="1"/>
  <c r="EN266" i="1"/>
  <c r="EN270" i="1" s="1"/>
  <c r="X274" i="1"/>
  <c r="X249" i="1"/>
  <c r="X255" i="1" s="1"/>
  <c r="X258" i="1" s="1"/>
  <c r="G274" i="1"/>
  <c r="G249" i="1"/>
  <c r="G255" i="1" s="1"/>
  <c r="G258" i="1" s="1"/>
  <c r="BJ274" i="1"/>
  <c r="BJ249" i="1"/>
  <c r="BJ255" i="1" s="1"/>
  <c r="BJ258" i="1" s="1"/>
  <c r="AJ274" i="1"/>
  <c r="AJ249" i="1"/>
  <c r="AJ255" i="1" s="1"/>
  <c r="AJ258" i="1" s="1"/>
  <c r="F274" i="1"/>
  <c r="F249" i="1"/>
  <c r="F255" i="1" s="1"/>
  <c r="F258" i="1" s="1"/>
  <c r="BI274" i="1"/>
  <c r="BI249" i="1"/>
  <c r="BI255" i="1" s="1"/>
  <c r="BI258" i="1" s="1"/>
  <c r="DM274" i="1"/>
  <c r="DM249" i="1"/>
  <c r="DM255" i="1" s="1"/>
  <c r="DM258" i="1" s="1"/>
  <c r="EW274" i="1"/>
  <c r="EW249" i="1"/>
  <c r="EW255" i="1" s="1"/>
  <c r="EW258" i="1" s="1"/>
  <c r="EY310" i="1"/>
  <c r="EY275" i="1"/>
  <c r="EY288" i="1" s="1"/>
  <c r="EY266" i="1"/>
  <c r="EY270" i="1" s="1"/>
  <c r="BF281" i="1"/>
  <c r="BF277" i="1"/>
  <c r="BF79" i="1"/>
  <c r="BF322" i="1"/>
  <c r="BF321" i="1" s="1"/>
  <c r="BT302" i="1"/>
  <c r="BT294" i="1"/>
  <c r="FH274" i="1"/>
  <c r="FH249" i="1"/>
  <c r="FH255" i="1" s="1"/>
  <c r="FH258" i="1" s="1"/>
  <c r="BL274" i="1"/>
  <c r="BL249" i="1"/>
  <c r="BL255" i="1" s="1"/>
  <c r="BL258" i="1" s="1"/>
  <c r="W281" i="1"/>
  <c r="W277" i="1"/>
  <c r="W79" i="1"/>
  <c r="W322" i="1"/>
  <c r="W321" i="1" s="1"/>
  <c r="CJ242" i="1"/>
  <c r="CJ224" i="1"/>
  <c r="CJ230" i="1"/>
  <c r="CJ233" i="1"/>
  <c r="CJ232" i="1"/>
  <c r="EN281" i="1"/>
  <c r="EN277" i="1"/>
  <c r="EN79" i="1"/>
  <c r="J274" i="1"/>
  <c r="J249" i="1"/>
  <c r="J255" i="1" s="1"/>
  <c r="J258" i="1" s="1"/>
  <c r="AD274" i="1"/>
  <c r="AD249" i="1"/>
  <c r="AD255" i="1" s="1"/>
  <c r="AD258" i="1" s="1"/>
  <c r="AB302" i="1"/>
  <c r="AB294" i="1"/>
  <c r="FQ260" i="1"/>
  <c r="DG311" i="1"/>
  <c r="DG279" i="1"/>
  <c r="AT274" i="1"/>
  <c r="AT249" i="1"/>
  <c r="AT255" i="1" s="1"/>
  <c r="AT258" i="1" s="1"/>
  <c r="CO274" i="1"/>
  <c r="CO249" i="1"/>
  <c r="CO255" i="1" s="1"/>
  <c r="CO258" i="1" s="1"/>
  <c r="EY281" i="1"/>
  <c r="EY79" i="1"/>
  <c r="EY322" i="1"/>
  <c r="EY321" i="1" s="1"/>
  <c r="CR310" i="1"/>
  <c r="CR275" i="1"/>
  <c r="CR288" i="1" s="1"/>
  <c r="CR266" i="1"/>
  <c r="CR270" i="1" s="1"/>
  <c r="AZ234" i="1"/>
  <c r="AZ238" i="1" s="1"/>
  <c r="AZ243" i="1" s="1"/>
  <c r="AR274" i="1"/>
  <c r="AR249" i="1"/>
  <c r="AR255" i="1" s="1"/>
  <c r="AR258" i="1" s="1"/>
  <c r="CV310" i="1"/>
  <c r="CV275" i="1"/>
  <c r="CV288" i="1" s="1"/>
  <c r="CV260" i="1"/>
  <c r="CV266" i="1"/>
  <c r="CV270" i="1" s="1"/>
  <c r="AC310" i="1"/>
  <c r="AC275" i="1"/>
  <c r="AC288" i="1" s="1"/>
  <c r="AC266" i="1"/>
  <c r="AC270" i="1" s="1"/>
  <c r="I310" i="1"/>
  <c r="I275" i="1"/>
  <c r="I288" i="1" s="1"/>
  <c r="I266" i="1"/>
  <c r="I270" i="1" s="1"/>
  <c r="EK274" i="1"/>
  <c r="EK249" i="1"/>
  <c r="EK255" i="1" s="1"/>
  <c r="EK258" i="1" s="1"/>
  <c r="AH274" i="1"/>
  <c r="AH249" i="1"/>
  <c r="AH255" i="1" s="1"/>
  <c r="AH258" i="1" s="1"/>
  <c r="EV274" i="1"/>
  <c r="EV249" i="1"/>
  <c r="EV255" i="1" s="1"/>
  <c r="EV258" i="1" s="1"/>
  <c r="CP274" i="1"/>
  <c r="CP249" i="1"/>
  <c r="CP255" i="1" s="1"/>
  <c r="CP258" i="1" s="1"/>
  <c r="DX310" i="1"/>
  <c r="DX275" i="1"/>
  <c r="DX288" i="1" s="1"/>
  <c r="DX266" i="1"/>
  <c r="DX270" i="1" s="1"/>
  <c r="BV274" i="1"/>
  <c r="BV249" i="1"/>
  <c r="BV255" i="1" s="1"/>
  <c r="BV258" i="1" s="1"/>
  <c r="AB318" i="1"/>
  <c r="BP274" i="1"/>
  <c r="BP249" i="1"/>
  <c r="BP255" i="1" s="1"/>
  <c r="BP258" i="1" s="1"/>
  <c r="AK274" i="1"/>
  <c r="AK249" i="1"/>
  <c r="AK255" i="1" s="1"/>
  <c r="AK258" i="1" s="1"/>
  <c r="FQ311" i="1"/>
  <c r="FQ318" i="1" s="1"/>
  <c r="FQ279" i="1"/>
  <c r="DG302" i="1"/>
  <c r="DG294" i="1"/>
  <c r="U274" i="1"/>
  <c r="U249" i="1"/>
  <c r="U255" i="1" s="1"/>
  <c r="U258" i="1" s="1"/>
  <c r="EH310" i="1"/>
  <c r="EH275" i="1"/>
  <c r="EH288" i="1" s="1"/>
  <c r="EH260" i="1"/>
  <c r="EH266" i="1"/>
  <c r="EH270" i="1" s="1"/>
  <c r="DP274" i="1"/>
  <c r="DP249" i="1"/>
  <c r="DP255" i="1" s="1"/>
  <c r="DP258" i="1" s="1"/>
  <c r="CR281" i="1"/>
  <c r="CR277" i="1"/>
  <c r="CR79" i="1"/>
  <c r="CR322" i="1"/>
  <c r="CR321" i="1" s="1"/>
  <c r="EG274" i="1"/>
  <c r="EG249" i="1"/>
  <c r="EG255" i="1" s="1"/>
  <c r="EG258" i="1" s="1"/>
  <c r="CI274" i="1"/>
  <c r="CI249" i="1"/>
  <c r="CI255" i="1" s="1"/>
  <c r="CI258" i="1" s="1"/>
  <c r="CV281" i="1"/>
  <c r="CV277" i="1"/>
  <c r="CV79" i="1"/>
  <c r="CV322" i="1"/>
  <c r="CV321" i="1" s="1"/>
  <c r="AC281" i="1"/>
  <c r="AC79" i="1"/>
  <c r="AC322" i="1"/>
  <c r="AC321" i="1" s="1"/>
  <c r="Y310" i="1"/>
  <c r="Y275" i="1"/>
  <c r="Y288" i="1" s="1"/>
  <c r="Y260" i="1"/>
  <c r="Y266" i="1"/>
  <c r="Y270" i="1" s="1"/>
  <c r="I281" i="1"/>
  <c r="I277" i="1"/>
  <c r="I79" i="1"/>
  <c r="BE274" i="1"/>
  <c r="BE249" i="1"/>
  <c r="BE255" i="1" s="1"/>
  <c r="BE258" i="1" s="1"/>
  <c r="ED274" i="1"/>
  <c r="ED249" i="1"/>
  <c r="ED255" i="1" s="1"/>
  <c r="ED258" i="1" s="1"/>
  <c r="AX310" i="1"/>
  <c r="AX260" i="1"/>
  <c r="AX275" i="1"/>
  <c r="AX288" i="1" s="1"/>
  <c r="AX266" i="1"/>
  <c r="AX270" i="1" s="1"/>
  <c r="BW249" i="1"/>
  <c r="BW255" i="1" s="1"/>
  <c r="BW258" i="1" s="1"/>
  <c r="BW274" i="1"/>
  <c r="BC274" i="1"/>
  <c r="BC249" i="1"/>
  <c r="BC255" i="1" s="1"/>
  <c r="BC258" i="1" s="1"/>
  <c r="DX281" i="1"/>
  <c r="DX277" i="1"/>
  <c r="DX79" i="1"/>
  <c r="DX322" i="1"/>
  <c r="DX321" i="1" s="1"/>
  <c r="FG274" i="1"/>
  <c r="FG249" i="1"/>
  <c r="FG255" i="1" s="1"/>
  <c r="FG258" i="1" s="1"/>
  <c r="AW310" i="1"/>
  <c r="AW275" i="1"/>
  <c r="AW288" i="1" s="1"/>
  <c r="AW266" i="1"/>
  <c r="AW270" i="1" s="1"/>
  <c r="AW260" i="1"/>
  <c r="FQ302" i="1"/>
  <c r="FQ294" i="1"/>
  <c r="DG318" i="1"/>
  <c r="E249" i="1"/>
  <c r="E255" i="1" s="1"/>
  <c r="E258" i="1" s="1"/>
  <c r="E274" i="1"/>
  <c r="EH281" i="1"/>
  <c r="EH79" i="1"/>
  <c r="EH322" i="1"/>
  <c r="EH321" i="1" s="1"/>
  <c r="EA274" i="1"/>
  <c r="EA249" i="1"/>
  <c r="EA255" i="1" s="1"/>
  <c r="EA258" i="1" s="1"/>
  <c r="AV274" i="1"/>
  <c r="AV249" i="1"/>
  <c r="AV255" i="1" s="1"/>
  <c r="AV258" i="1" s="1"/>
  <c r="BQ274" i="1"/>
  <c r="BQ249" i="1"/>
  <c r="BQ255" i="1" s="1"/>
  <c r="BQ258" i="1" s="1"/>
  <c r="DF274" i="1"/>
  <c r="DF249" i="1"/>
  <c r="DF255" i="1" s="1"/>
  <c r="DF258" i="1" s="1"/>
  <c r="AZ244" i="1"/>
  <c r="EX311" i="1"/>
  <c r="EX279" i="1"/>
  <c r="DA311" i="1"/>
  <c r="DA279" i="1"/>
  <c r="DC310" i="1"/>
  <c r="DC275" i="1"/>
  <c r="DC288" i="1" s="1"/>
  <c r="DC266" i="1"/>
  <c r="DC270" i="1" s="1"/>
  <c r="DN310" i="1"/>
  <c r="DN275" i="1"/>
  <c r="DN288" i="1" s="1"/>
  <c r="DN266" i="1"/>
  <c r="DN270" i="1" s="1"/>
  <c r="DN260" i="1"/>
  <c r="AL274" i="1"/>
  <c r="AL249" i="1"/>
  <c r="AL255" i="1" s="1"/>
  <c r="AL258" i="1" s="1"/>
  <c r="Y281" i="1"/>
  <c r="Y79" i="1"/>
  <c r="Y322" i="1"/>
  <c r="Y321" i="1" s="1"/>
  <c r="BG274" i="1"/>
  <c r="BG249" i="1"/>
  <c r="BG255" i="1" s="1"/>
  <c r="BG258" i="1" s="1"/>
  <c r="AX281" i="1"/>
  <c r="AX277" i="1"/>
  <c r="AX79" i="1"/>
  <c r="AX322" i="1"/>
  <c r="AX321" i="1" s="1"/>
  <c r="CS274" i="1"/>
  <c r="CS249" i="1"/>
  <c r="CS255" i="1" s="1"/>
  <c r="CS258" i="1" s="1"/>
  <c r="EP310" i="1"/>
  <c r="EP275" i="1"/>
  <c r="EP288" i="1" s="1"/>
  <c r="EP266" i="1"/>
  <c r="EP270" i="1" s="1"/>
  <c r="EJ274" i="1"/>
  <c r="EJ249" i="1"/>
  <c r="EJ255" i="1" s="1"/>
  <c r="EJ258" i="1" s="1"/>
  <c r="C206" i="2"/>
  <c r="H36" i="2" s="1"/>
  <c r="C184" i="2"/>
  <c r="C210" i="2" s="1"/>
  <c r="CQ274" i="1"/>
  <c r="CQ249" i="1"/>
  <c r="CQ255" i="1" s="1"/>
  <c r="CQ258" i="1" s="1"/>
  <c r="AW277" i="1"/>
  <c r="AW281" i="1"/>
  <c r="AW79" i="1"/>
  <c r="AW322" i="1"/>
  <c r="AW321" i="1" s="1"/>
  <c r="CU310" i="1"/>
  <c r="CU275" i="1"/>
  <c r="CU288" i="1" s="1"/>
  <c r="CU266" i="1"/>
  <c r="CU270" i="1" s="1"/>
  <c r="CU260" i="1"/>
  <c r="CY274" i="1"/>
  <c r="CY249" i="1"/>
  <c r="CY255" i="1" s="1"/>
  <c r="CY258" i="1" s="1"/>
  <c r="BA249" i="1"/>
  <c r="BA255" i="1" s="1"/>
  <c r="BA258" i="1" s="1"/>
  <c r="BA274" i="1"/>
  <c r="EX277" i="1"/>
  <c r="EX260" i="1"/>
  <c r="DA260" i="1"/>
  <c r="EM274" i="1"/>
  <c r="EM249" i="1"/>
  <c r="EM255" i="1" s="1"/>
  <c r="EM258" i="1" s="1"/>
  <c r="DC277" i="1"/>
  <c r="DC281" i="1"/>
  <c r="DC79" i="1"/>
  <c r="DC322" i="1"/>
  <c r="DC321" i="1" s="1"/>
  <c r="DN281" i="1"/>
  <c r="DN277" i="1"/>
  <c r="DN79" i="1"/>
  <c r="H35" i="2"/>
  <c r="C208" i="2"/>
  <c r="EE274" i="1"/>
  <c r="EE249" i="1"/>
  <c r="EE255" i="1" s="1"/>
  <c r="EE258" i="1" s="1"/>
  <c r="BB274" i="1"/>
  <c r="BB249" i="1"/>
  <c r="BB255" i="1" s="1"/>
  <c r="BB258" i="1" s="1"/>
  <c r="DW274" i="1"/>
  <c r="DW249" i="1"/>
  <c r="DW255" i="1" s="1"/>
  <c r="DW258" i="1" s="1"/>
  <c r="EP281" i="1"/>
  <c r="EP277" i="1"/>
  <c r="EP79" i="1"/>
  <c r="EP322" i="1"/>
  <c r="EP321" i="1" s="1"/>
  <c r="FR311" i="1"/>
  <c r="FR318" i="1" s="1"/>
  <c r="FR279" i="1"/>
  <c r="AG274" i="1"/>
  <c r="AG249" i="1"/>
  <c r="AG255" i="1" s="1"/>
  <c r="AG258" i="1" s="1"/>
  <c r="DK310" i="1"/>
  <c r="DK275" i="1"/>
  <c r="DK288" i="1" s="1"/>
  <c r="DK266" i="1"/>
  <c r="DK270" i="1" s="1"/>
  <c r="DK260" i="1"/>
  <c r="CU281" i="1"/>
  <c r="CU79" i="1"/>
  <c r="CU322" i="1"/>
  <c r="CU321" i="1" s="1"/>
  <c r="FE249" i="1"/>
  <c r="FE255" i="1" s="1"/>
  <c r="FE258" i="1" s="1"/>
  <c r="FE274" i="1"/>
  <c r="D310" i="1"/>
  <c r="D275" i="1"/>
  <c r="D288" i="1" s="1"/>
  <c r="D266" i="1"/>
  <c r="D270" i="1" s="1"/>
  <c r="CH274" i="1"/>
  <c r="CH249" i="1"/>
  <c r="CH255" i="1" s="1"/>
  <c r="CH258" i="1" s="1"/>
  <c r="EX294" i="1"/>
  <c r="EX302" i="1"/>
  <c r="DA302" i="1"/>
  <c r="DA294" i="1"/>
  <c r="DY310" i="1"/>
  <c r="DY275" i="1"/>
  <c r="DY288" i="1" s="1"/>
  <c r="DY266" i="1"/>
  <c r="DY270" i="1" s="1"/>
  <c r="DE281" i="1"/>
  <c r="DE277" i="1"/>
  <c r="DE79" i="1"/>
  <c r="DE322" i="1"/>
  <c r="DE321" i="1" s="1"/>
  <c r="BU277" i="1"/>
  <c r="BU281" i="1"/>
  <c r="BU79" i="1"/>
  <c r="BU322" i="1"/>
  <c r="BU321" i="1" s="1"/>
  <c r="C162" i="1"/>
  <c r="C163" i="1" s="1"/>
  <c r="C164" i="1" s="1"/>
  <c r="FZ119" i="1"/>
  <c r="FZ120" i="1" s="1"/>
  <c r="C151" i="1"/>
  <c r="C123" i="1"/>
  <c r="C179" i="1"/>
  <c r="C183" i="1" s="1"/>
  <c r="C185" i="1" s="1"/>
  <c r="L310" i="1"/>
  <c r="L275" i="1"/>
  <c r="L288" i="1" s="1"/>
  <c r="L266" i="1"/>
  <c r="L270" i="1" s="1"/>
  <c r="DI249" i="1"/>
  <c r="DI255" i="1" s="1"/>
  <c r="DI258" i="1" s="1"/>
  <c r="DI274" i="1"/>
  <c r="FR260" i="1"/>
  <c r="CE310" i="1"/>
  <c r="CE275" i="1"/>
  <c r="CE288" i="1" s="1"/>
  <c r="CE266" i="1"/>
  <c r="CE270" i="1" s="1"/>
  <c r="CE260" i="1"/>
  <c r="EQ249" i="1"/>
  <c r="EQ274" i="1"/>
  <c r="DK281" i="1"/>
  <c r="DK79" i="1"/>
  <c r="FQ277" i="1"/>
  <c r="CW310" i="1"/>
  <c r="CW275" i="1"/>
  <c r="CW288" i="1" s="1"/>
  <c r="CW266" i="1"/>
  <c r="CW270" i="1" s="1"/>
  <c r="FW274" i="1"/>
  <c r="FW249" i="1"/>
  <c r="FW255" i="1" s="1"/>
  <c r="FW258" i="1" s="1"/>
  <c r="D281" i="1"/>
  <c r="D79" i="1"/>
  <c r="FT310" i="1"/>
  <c r="FT275" i="1"/>
  <c r="FT266" i="1"/>
  <c r="FT270" i="1" s="1"/>
  <c r="EX318" i="1"/>
  <c r="BK274" i="1"/>
  <c r="BK249" i="1"/>
  <c r="BK255" i="1" s="1"/>
  <c r="BK258" i="1" s="1"/>
  <c r="DA318" i="1"/>
  <c r="DY281" i="1"/>
  <c r="DY277" i="1"/>
  <c r="DY79" i="1"/>
  <c r="DY322" i="1"/>
  <c r="DY321" i="1" s="1"/>
  <c r="DE310" i="1"/>
  <c r="DE275" i="1"/>
  <c r="DE288" i="1" s="1"/>
  <c r="DE260" i="1"/>
  <c r="DE266" i="1"/>
  <c r="DE270" i="1" s="1"/>
  <c r="D277" i="1" l="1"/>
  <c r="L260" i="1"/>
  <c r="FE281" i="1"/>
  <c r="FE277" i="1"/>
  <c r="FE79" i="1"/>
  <c r="FE322" i="1"/>
  <c r="FE321" i="1" s="1"/>
  <c r="AG310" i="1"/>
  <c r="AG275" i="1"/>
  <c r="AG288" i="1" s="1"/>
  <c r="AG266" i="1"/>
  <c r="AG270" i="1" s="1"/>
  <c r="BB310" i="1"/>
  <c r="BB275" i="1"/>
  <c r="BB288" i="1" s="1"/>
  <c r="BB266" i="1"/>
  <c r="BB270" i="1" s="1"/>
  <c r="CY310" i="1"/>
  <c r="CY275" i="1"/>
  <c r="CY288" i="1" s="1"/>
  <c r="CY266" i="1"/>
  <c r="CY270" i="1" s="1"/>
  <c r="CS281" i="1"/>
  <c r="CS79" i="1"/>
  <c r="CS322" i="1"/>
  <c r="CS321" i="1" s="1"/>
  <c r="EA310" i="1"/>
  <c r="EA275" i="1"/>
  <c r="EA288" i="1" s="1"/>
  <c r="EA266" i="1"/>
  <c r="EA270" i="1" s="1"/>
  <c r="BE310" i="1"/>
  <c r="BE275" i="1"/>
  <c r="BE288" i="1" s="1"/>
  <c r="BE260" i="1"/>
  <c r="BE266" i="1"/>
  <c r="BE270" i="1" s="1"/>
  <c r="CI281" i="1"/>
  <c r="CI79" i="1"/>
  <c r="BP281" i="1"/>
  <c r="BP79" i="1"/>
  <c r="BP322" i="1"/>
  <c r="BP321" i="1" s="1"/>
  <c r="AH310" i="1"/>
  <c r="AH275" i="1"/>
  <c r="AH288" i="1" s="1"/>
  <c r="AH266" i="1"/>
  <c r="AH270" i="1" s="1"/>
  <c r="CV311" i="1"/>
  <c r="CV279" i="1"/>
  <c r="BL281" i="1"/>
  <c r="BL79" i="1"/>
  <c r="BL322" i="1"/>
  <c r="BL321" i="1" s="1"/>
  <c r="EY311" i="1"/>
  <c r="EY279" i="1"/>
  <c r="AJ281" i="1"/>
  <c r="AJ79" i="1"/>
  <c r="AJ322" i="1"/>
  <c r="AJ321" i="1" s="1"/>
  <c r="W311" i="1"/>
  <c r="W279" i="1"/>
  <c r="BH281" i="1"/>
  <c r="BH79" i="1"/>
  <c r="BH322" i="1"/>
  <c r="BH321" i="1" s="1"/>
  <c r="N310" i="1"/>
  <c r="N318" i="1" s="1"/>
  <c r="N260" i="1"/>
  <c r="N275" i="1"/>
  <c r="N288" i="1" s="1"/>
  <c r="N266" i="1"/>
  <c r="N270" i="1" s="1"/>
  <c r="N311" i="1" s="1"/>
  <c r="AY281" i="1"/>
  <c r="AY79" i="1"/>
  <c r="AY322" i="1"/>
  <c r="AY321" i="1" s="1"/>
  <c r="AU281" i="1"/>
  <c r="AU79" i="1"/>
  <c r="AU322" i="1"/>
  <c r="AU321" i="1" s="1"/>
  <c r="CC281" i="1"/>
  <c r="CC79" i="1"/>
  <c r="CC322" i="1"/>
  <c r="CC321" i="1" s="1"/>
  <c r="AF311" i="1"/>
  <c r="AF279" i="1"/>
  <c r="ET281" i="1"/>
  <c r="ET79" i="1"/>
  <c r="ET322" i="1"/>
  <c r="ET321" i="1" s="1"/>
  <c r="CM277" i="1"/>
  <c r="AE310" i="1"/>
  <c r="AE275" i="1"/>
  <c r="AE288" i="1" s="1"/>
  <c r="AE260" i="1"/>
  <c r="AE266" i="1"/>
  <c r="AE270" i="1" s="1"/>
  <c r="CW277" i="1"/>
  <c r="BU311" i="1"/>
  <c r="BU318" i="1" s="1"/>
  <c r="BU279" i="1"/>
  <c r="CK281" i="1"/>
  <c r="CK79" i="1"/>
  <c r="CK322" i="1"/>
  <c r="CK321" i="1" s="1"/>
  <c r="H310" i="1"/>
  <c r="H275" i="1"/>
  <c r="H288" i="1" s="1"/>
  <c r="H266" i="1"/>
  <c r="H270" i="1" s="1"/>
  <c r="H260" i="1"/>
  <c r="S281" i="1"/>
  <c r="S79" i="1"/>
  <c r="FA310" i="1"/>
  <c r="FA275" i="1"/>
  <c r="FA288" i="1" s="1"/>
  <c r="FA266" i="1"/>
  <c r="FA270" i="1" s="1"/>
  <c r="FA260" i="1"/>
  <c r="FO310" i="1"/>
  <c r="FO275" i="1"/>
  <c r="FO288" i="1" s="1"/>
  <c r="FO266" i="1"/>
  <c r="FO270" i="1" s="1"/>
  <c r="CT310" i="1"/>
  <c r="CT275" i="1"/>
  <c r="CT288" i="1" s="1"/>
  <c r="CT266" i="1"/>
  <c r="CT270" i="1" s="1"/>
  <c r="L311" i="1"/>
  <c r="L279" i="1"/>
  <c r="FE310" i="1"/>
  <c r="FE275" i="1"/>
  <c r="FE288" i="1" s="1"/>
  <c r="FE266" i="1"/>
  <c r="FE270" i="1" s="1"/>
  <c r="AG281" i="1"/>
  <c r="AG277" i="1"/>
  <c r="AG79" i="1"/>
  <c r="AG322" i="1"/>
  <c r="AG321" i="1" s="1"/>
  <c r="BB277" i="1"/>
  <c r="BB281" i="1"/>
  <c r="BB79" i="1"/>
  <c r="CY281" i="1"/>
  <c r="CY277" i="1"/>
  <c r="CY79" i="1"/>
  <c r="CY322" i="1"/>
  <c r="CY321" i="1" s="1"/>
  <c r="CQ310" i="1"/>
  <c r="CQ275" i="1"/>
  <c r="CQ288" i="1" s="1"/>
  <c r="CQ266" i="1"/>
  <c r="CQ270" i="1" s="1"/>
  <c r="EA281" i="1"/>
  <c r="EA277" i="1"/>
  <c r="EA79" i="1"/>
  <c r="EA322" i="1"/>
  <c r="EA321" i="1" s="1"/>
  <c r="BE281" i="1"/>
  <c r="BE277" i="1"/>
  <c r="BE79" i="1"/>
  <c r="BE322" i="1"/>
  <c r="BE321" i="1" s="1"/>
  <c r="EG310" i="1"/>
  <c r="EG275" i="1"/>
  <c r="EG288" i="1" s="1"/>
  <c r="EG266" i="1"/>
  <c r="EG270" i="1" s="1"/>
  <c r="EH302" i="1"/>
  <c r="EH294" i="1"/>
  <c r="AH281" i="1"/>
  <c r="AH277" i="1"/>
  <c r="AH79" i="1"/>
  <c r="FH310" i="1"/>
  <c r="FH275" i="1"/>
  <c r="FH288" i="1" s="1"/>
  <c r="FH266" i="1"/>
  <c r="FH270" i="1" s="1"/>
  <c r="EY302" i="1"/>
  <c r="EY294" i="1"/>
  <c r="BJ310" i="1"/>
  <c r="BJ275" i="1"/>
  <c r="BJ288" i="1" s="1"/>
  <c r="BJ266" i="1"/>
  <c r="BJ270" i="1" s="1"/>
  <c r="W302" i="1"/>
  <c r="W294" i="1"/>
  <c r="N277" i="1"/>
  <c r="N281" i="1"/>
  <c r="N79" i="1"/>
  <c r="N322" i="1"/>
  <c r="N321" i="1" s="1"/>
  <c r="FM310" i="1"/>
  <c r="FM275" i="1"/>
  <c r="FM288" i="1" s="1"/>
  <c r="FM266" i="1"/>
  <c r="FM270" i="1" s="1"/>
  <c r="FM260" i="1"/>
  <c r="DD310" i="1"/>
  <c r="DD275" i="1"/>
  <c r="DD288" i="1" s="1"/>
  <c r="DD266" i="1"/>
  <c r="DD270" i="1" s="1"/>
  <c r="DD260" i="1"/>
  <c r="DQ310" i="1"/>
  <c r="DQ275" i="1"/>
  <c r="DQ288" i="1" s="1"/>
  <c r="DQ266" i="1"/>
  <c r="DQ270" i="1" s="1"/>
  <c r="O310" i="1"/>
  <c r="O275" i="1"/>
  <c r="O288" i="1" s="1"/>
  <c r="O266" i="1"/>
  <c r="O270" i="1" s="1"/>
  <c r="O260" i="1"/>
  <c r="AF302" i="1"/>
  <c r="AF294" i="1"/>
  <c r="BD310" i="1"/>
  <c r="BD275" i="1"/>
  <c r="BD288" i="1" s="1"/>
  <c r="BD266" i="1"/>
  <c r="BD270" i="1" s="1"/>
  <c r="BD260" i="1"/>
  <c r="T310" i="1"/>
  <c r="T275" i="1"/>
  <c r="T288" i="1" s="1"/>
  <c r="T266" i="1"/>
  <c r="T270" i="1" s="1"/>
  <c r="T260" i="1"/>
  <c r="AE277" i="1"/>
  <c r="AE281" i="1"/>
  <c r="AE79" i="1"/>
  <c r="AE322" i="1"/>
  <c r="AE321" i="1" s="1"/>
  <c r="CK310" i="1"/>
  <c r="CK275" i="1"/>
  <c r="CK288" i="1" s="1"/>
  <c r="CK260" i="1"/>
  <c r="CK266" i="1"/>
  <c r="CK270" i="1" s="1"/>
  <c r="H281" i="1"/>
  <c r="H277" i="1"/>
  <c r="H79" i="1"/>
  <c r="H322" i="1"/>
  <c r="H321" i="1" s="1"/>
  <c r="FA281" i="1"/>
  <c r="FA277" i="1"/>
  <c r="FA79" i="1"/>
  <c r="FA322" i="1"/>
  <c r="FA321" i="1" s="1"/>
  <c r="FO281" i="1"/>
  <c r="FO277" i="1"/>
  <c r="FO79" i="1"/>
  <c r="FO322" i="1"/>
  <c r="FO321" i="1" s="1"/>
  <c r="CT281" i="1"/>
  <c r="CT277" i="1"/>
  <c r="CT79" i="1"/>
  <c r="CT322" i="1"/>
  <c r="CT321" i="1" s="1"/>
  <c r="L294" i="1"/>
  <c r="L302" i="1"/>
  <c r="EE310" i="1"/>
  <c r="EE275" i="1"/>
  <c r="EE288" i="1" s="1"/>
  <c r="EE266" i="1"/>
  <c r="EE270" i="1" s="1"/>
  <c r="CQ277" i="1"/>
  <c r="CQ281" i="1"/>
  <c r="CQ79" i="1"/>
  <c r="AW311" i="1"/>
  <c r="AW279" i="1"/>
  <c r="BC310" i="1"/>
  <c r="BC275" i="1"/>
  <c r="BC288" i="1" s="1"/>
  <c r="BC266" i="1"/>
  <c r="BC270" i="1" s="1"/>
  <c r="BC311" i="1" s="1"/>
  <c r="AC277" i="1"/>
  <c r="EG281" i="1"/>
  <c r="EG277" i="1"/>
  <c r="EG79" i="1"/>
  <c r="EG322" i="1"/>
  <c r="EG321" i="1" s="1"/>
  <c r="BV310" i="1"/>
  <c r="BV275" i="1"/>
  <c r="BV288" i="1" s="1"/>
  <c r="BV260" i="1"/>
  <c r="BV266" i="1"/>
  <c r="BV270" i="1" s="1"/>
  <c r="EK310" i="1"/>
  <c r="EK275" i="1"/>
  <c r="EK288" i="1" s="1"/>
  <c r="EK266" i="1"/>
  <c r="EK270" i="1" s="1"/>
  <c r="CV302" i="1"/>
  <c r="CV294" i="1"/>
  <c r="CJ234" i="1"/>
  <c r="CJ238" i="1" s="1"/>
  <c r="CJ243" i="1" s="1"/>
  <c r="FH281" i="1"/>
  <c r="FH277" i="1"/>
  <c r="FH79" i="1"/>
  <c r="FH322" i="1"/>
  <c r="FH321" i="1" s="1"/>
  <c r="EY318" i="1"/>
  <c r="BJ277" i="1"/>
  <c r="BJ281" i="1"/>
  <c r="BJ79" i="1"/>
  <c r="BJ322" i="1"/>
  <c r="BJ321" i="1" s="1"/>
  <c r="W318" i="1"/>
  <c r="DB311" i="1"/>
  <c r="DB279" i="1"/>
  <c r="FM277" i="1"/>
  <c r="FM281" i="1"/>
  <c r="FM79" i="1"/>
  <c r="FM322" i="1"/>
  <c r="FM321" i="1" s="1"/>
  <c r="DH274" i="1"/>
  <c r="DH249" i="1"/>
  <c r="DH255" i="1" s="1"/>
  <c r="DH258" i="1" s="1"/>
  <c r="DD277" i="1"/>
  <c r="DD281" i="1"/>
  <c r="DD79" i="1"/>
  <c r="DD322" i="1"/>
  <c r="DD321" i="1" s="1"/>
  <c r="DQ281" i="1"/>
  <c r="DQ277" i="1"/>
  <c r="DQ79" i="1"/>
  <c r="DQ322" i="1"/>
  <c r="DQ321" i="1" s="1"/>
  <c r="CN310" i="1"/>
  <c r="CN275" i="1"/>
  <c r="CN288" i="1" s="1"/>
  <c r="CN266" i="1"/>
  <c r="CN270" i="1" s="1"/>
  <c r="CN260" i="1"/>
  <c r="ES277" i="1"/>
  <c r="O281" i="1"/>
  <c r="O277" i="1"/>
  <c r="O79" i="1"/>
  <c r="O322" i="1"/>
  <c r="O321" i="1" s="1"/>
  <c r="AF318" i="1"/>
  <c r="BD281" i="1"/>
  <c r="BD277" i="1"/>
  <c r="BD79" i="1"/>
  <c r="BD322" i="1"/>
  <c r="BD321" i="1" s="1"/>
  <c r="T281" i="1"/>
  <c r="T277" i="1"/>
  <c r="T79" i="1"/>
  <c r="T322" i="1"/>
  <c r="T321" i="1" s="1"/>
  <c r="BR281" i="1"/>
  <c r="BR79" i="1"/>
  <c r="BR322" i="1"/>
  <c r="BR321" i="1" s="1"/>
  <c r="FS311" i="1"/>
  <c r="FS279" i="1"/>
  <c r="BU302" i="1"/>
  <c r="BU294" i="1"/>
  <c r="FN310" i="1"/>
  <c r="FN275" i="1"/>
  <c r="FN288" i="1" s="1"/>
  <c r="FN266" i="1"/>
  <c r="FN270" i="1" s="1"/>
  <c r="FU310" i="1"/>
  <c r="FU275" i="1"/>
  <c r="FU288" i="1" s="1"/>
  <c r="FU266" i="1"/>
  <c r="FU270" i="1" s="1"/>
  <c r="M310" i="1"/>
  <c r="M275" i="1"/>
  <c r="M288" i="1" s="1"/>
  <c r="M266" i="1"/>
  <c r="M270" i="1" s="1"/>
  <c r="AQ310" i="1"/>
  <c r="AQ275" i="1"/>
  <c r="AQ288" i="1" s="1"/>
  <c r="AQ266" i="1"/>
  <c r="AQ270" i="1" s="1"/>
  <c r="AQ260" i="1"/>
  <c r="FF310" i="1"/>
  <c r="FF275" i="1"/>
  <c r="FF288" i="1" s="1"/>
  <c r="FF266" i="1"/>
  <c r="FF270" i="1" s="1"/>
  <c r="BK310" i="1"/>
  <c r="BK275" i="1"/>
  <c r="BK288" i="1" s="1"/>
  <c r="BK266" i="1"/>
  <c r="BK270" i="1" s="1"/>
  <c r="FW310" i="1"/>
  <c r="FW275" i="1"/>
  <c r="FW288" i="1" s="1"/>
  <c r="FW266" i="1"/>
  <c r="FW270" i="1" s="1"/>
  <c r="EQ281" i="1"/>
  <c r="EQ277" i="1"/>
  <c r="EQ79" i="1"/>
  <c r="EQ322" i="1"/>
  <c r="EQ321" i="1" s="1"/>
  <c r="L318" i="1"/>
  <c r="EE281" i="1"/>
  <c r="EE277" i="1"/>
  <c r="EE79" i="1"/>
  <c r="EE322" i="1"/>
  <c r="EE321" i="1" s="1"/>
  <c r="AL310" i="1"/>
  <c r="AL275" i="1"/>
  <c r="AL288" i="1" s="1"/>
  <c r="AL266" i="1"/>
  <c r="AL270" i="1" s="1"/>
  <c r="AW294" i="1"/>
  <c r="AW302" i="1"/>
  <c r="BC281" i="1"/>
  <c r="BC277" i="1"/>
  <c r="BC79" i="1"/>
  <c r="U310" i="1"/>
  <c r="U275" i="1"/>
  <c r="U288" i="1" s="1"/>
  <c r="U260" i="1"/>
  <c r="U266" i="1"/>
  <c r="U270" i="1" s="1"/>
  <c r="BV277" i="1"/>
  <c r="BV281" i="1"/>
  <c r="BV79" i="1"/>
  <c r="BV322" i="1"/>
  <c r="BV321" i="1" s="1"/>
  <c r="EK281" i="1"/>
  <c r="EK277" i="1"/>
  <c r="EK79" i="1"/>
  <c r="EK322" i="1"/>
  <c r="EK321" i="1" s="1"/>
  <c r="CV318" i="1"/>
  <c r="AD310" i="1"/>
  <c r="AD275" i="1"/>
  <c r="AD288" i="1" s="1"/>
  <c r="AD266" i="1"/>
  <c r="AD270" i="1" s="1"/>
  <c r="EW310" i="1"/>
  <c r="EW275" i="1"/>
  <c r="EW288" i="1" s="1"/>
  <c r="EW266" i="1"/>
  <c r="EW270" i="1" s="1"/>
  <c r="G310" i="1"/>
  <c r="G275" i="1"/>
  <c r="G288" i="1" s="1"/>
  <c r="G266" i="1"/>
  <c r="G270" i="1" s="1"/>
  <c r="G260" i="1"/>
  <c r="DB302" i="1"/>
  <c r="DB294" i="1"/>
  <c r="FL310" i="1"/>
  <c r="FL275" i="1"/>
  <c r="FL288" i="1" s="1"/>
  <c r="FL260" i="1"/>
  <c r="FL266" i="1"/>
  <c r="FL270" i="1" s="1"/>
  <c r="CN281" i="1"/>
  <c r="CN79" i="1"/>
  <c r="CN322" i="1"/>
  <c r="CN321" i="1" s="1"/>
  <c r="DO310" i="1"/>
  <c r="DO275" i="1"/>
  <c r="DO288" i="1" s="1"/>
  <c r="DO266" i="1"/>
  <c r="DO270" i="1" s="1"/>
  <c r="FX310" i="1"/>
  <c r="FX275" i="1"/>
  <c r="FX288" i="1" s="1"/>
  <c r="FX260" i="1"/>
  <c r="FX266" i="1"/>
  <c r="FX270" i="1" s="1"/>
  <c r="BR310" i="1"/>
  <c r="BR275" i="1"/>
  <c r="BR288" i="1" s="1"/>
  <c r="BR266" i="1"/>
  <c r="BR270" i="1" s="1"/>
  <c r="BR260" i="1"/>
  <c r="R310" i="1"/>
  <c r="R275" i="1"/>
  <c r="R288" i="1" s="1"/>
  <c r="R266" i="1"/>
  <c r="R270" i="1" s="1"/>
  <c r="FN277" i="1"/>
  <c r="FN281" i="1"/>
  <c r="FN79" i="1"/>
  <c r="FU281" i="1"/>
  <c r="FU277" i="1"/>
  <c r="FU79" i="1"/>
  <c r="M281" i="1"/>
  <c r="M277" i="1"/>
  <c r="M79" i="1"/>
  <c r="AQ277" i="1"/>
  <c r="AQ281" i="1"/>
  <c r="AQ79" i="1"/>
  <c r="AQ322" i="1"/>
  <c r="AQ321" i="1" s="1"/>
  <c r="FF281" i="1"/>
  <c r="FF277" i="1"/>
  <c r="FF79" i="1"/>
  <c r="FF322" i="1"/>
  <c r="FF321" i="1" s="1"/>
  <c r="DE311" i="1"/>
  <c r="DE279" i="1"/>
  <c r="BK281" i="1"/>
  <c r="BK277" i="1"/>
  <c r="BK79" i="1"/>
  <c r="BK322" i="1"/>
  <c r="BK321" i="1" s="1"/>
  <c r="FW281" i="1"/>
  <c r="FW79" i="1"/>
  <c r="FW322" i="1"/>
  <c r="FW321" i="1" s="1"/>
  <c r="C188" i="1"/>
  <c r="C213" i="2"/>
  <c r="C218" i="2" s="1"/>
  <c r="H38" i="2"/>
  <c r="CU311" i="1"/>
  <c r="CU279" i="1"/>
  <c r="AL281" i="1"/>
  <c r="AL277" i="1"/>
  <c r="AL79" i="1"/>
  <c r="AL322" i="1"/>
  <c r="AL321" i="1" s="1"/>
  <c r="EH277" i="1"/>
  <c r="AW318" i="1"/>
  <c r="BW281" i="1"/>
  <c r="BW79" i="1"/>
  <c r="BW322" i="1"/>
  <c r="BW321" i="1" s="1"/>
  <c r="U281" i="1"/>
  <c r="U277" i="1"/>
  <c r="U79" i="1"/>
  <c r="U322" i="1"/>
  <c r="U321" i="1" s="1"/>
  <c r="DX260" i="1"/>
  <c r="I260" i="1"/>
  <c r="AR310" i="1"/>
  <c r="AR275" i="1"/>
  <c r="AR288" i="1" s="1"/>
  <c r="AR266" i="1"/>
  <c r="AR270" i="1" s="1"/>
  <c r="AR260" i="1"/>
  <c r="EY277" i="1"/>
  <c r="AD281" i="1"/>
  <c r="AD277" i="1"/>
  <c r="AD79" i="1"/>
  <c r="AD322" i="1"/>
  <c r="AD321" i="1" s="1"/>
  <c r="CJ244" i="1"/>
  <c r="EW281" i="1"/>
  <c r="EW277" i="1"/>
  <c r="EW79" i="1"/>
  <c r="EW322" i="1"/>
  <c r="EW321" i="1" s="1"/>
  <c r="G281" i="1"/>
  <c r="G277" i="1"/>
  <c r="G79" i="1"/>
  <c r="G322" i="1"/>
  <c r="G321" i="1" s="1"/>
  <c r="DB318" i="1"/>
  <c r="AI311" i="1"/>
  <c r="AI279" i="1"/>
  <c r="AP311" i="1"/>
  <c r="AP279" i="1"/>
  <c r="FL281" i="1"/>
  <c r="FL277" i="1"/>
  <c r="FL79" i="1"/>
  <c r="FL322" i="1"/>
  <c r="FL321" i="1" s="1"/>
  <c r="FJ310" i="1"/>
  <c r="FJ275" i="1"/>
  <c r="FJ288" i="1" s="1"/>
  <c r="FJ266" i="1"/>
  <c r="FJ270" i="1" s="1"/>
  <c r="DO281" i="1"/>
  <c r="DO277" i="1"/>
  <c r="DO79" i="1"/>
  <c r="FX281" i="1"/>
  <c r="FX277" i="1"/>
  <c r="FX79" i="1"/>
  <c r="FX322" i="1"/>
  <c r="FX321" i="1" s="1"/>
  <c r="DU311" i="1"/>
  <c r="DU279" i="1"/>
  <c r="CX311" i="1"/>
  <c r="CX279" i="1"/>
  <c r="CL311" i="1"/>
  <c r="CL279" i="1"/>
  <c r="CB310" i="1"/>
  <c r="CB275" i="1"/>
  <c r="CB288" i="1" s="1"/>
  <c r="CB266" i="1"/>
  <c r="CB270" i="1" s="1"/>
  <c r="FS302" i="1"/>
  <c r="FS294" i="1"/>
  <c r="R277" i="1"/>
  <c r="R281" i="1"/>
  <c r="R79" i="1"/>
  <c r="BM310" i="1"/>
  <c r="BM275" i="1"/>
  <c r="BM288" i="1" s="1"/>
  <c r="BM266" i="1"/>
  <c r="BM270" i="1" s="1"/>
  <c r="K310" i="1"/>
  <c r="K275" i="1"/>
  <c r="K288" i="1" s="1"/>
  <c r="K266" i="1"/>
  <c r="K270" i="1" s="1"/>
  <c r="K260" i="1"/>
  <c r="V310" i="1"/>
  <c r="V275" i="1"/>
  <c r="V288" i="1" s="1"/>
  <c r="V266" i="1"/>
  <c r="V270" i="1" s="1"/>
  <c r="EF310" i="1"/>
  <c r="EF275" i="1"/>
  <c r="EF288" i="1" s="1"/>
  <c r="EF266" i="1"/>
  <c r="EF270" i="1" s="1"/>
  <c r="EF260" i="1"/>
  <c r="FC310" i="1"/>
  <c r="FC275" i="1"/>
  <c r="FC288" i="1" s="1"/>
  <c r="FC266" i="1"/>
  <c r="FC270" i="1" s="1"/>
  <c r="CW311" i="1"/>
  <c r="CW279" i="1"/>
  <c r="C207" i="1"/>
  <c r="FZ123" i="1"/>
  <c r="GB123" i="1" s="1"/>
  <c r="EM310" i="1"/>
  <c r="EM275" i="1"/>
  <c r="EM288" i="1" s="1"/>
  <c r="EM266" i="1"/>
  <c r="EM270" i="1" s="1"/>
  <c r="CU302" i="1"/>
  <c r="CU294" i="1"/>
  <c r="EJ310" i="1"/>
  <c r="EJ275" i="1"/>
  <c r="EJ288" i="1" s="1"/>
  <c r="EJ266" i="1"/>
  <c r="EJ270" i="1" s="1"/>
  <c r="AZ274" i="1"/>
  <c r="AZ249" i="1"/>
  <c r="AZ255" i="1" s="1"/>
  <c r="AZ258" i="1" s="1"/>
  <c r="FG310" i="1"/>
  <c r="FG275" i="1"/>
  <c r="FG288" i="1" s="1"/>
  <c r="FG266" i="1"/>
  <c r="FG270" i="1" s="1"/>
  <c r="BW310" i="1"/>
  <c r="BW275" i="1"/>
  <c r="BW288" i="1" s="1"/>
  <c r="BW266" i="1"/>
  <c r="BW270" i="1" s="1"/>
  <c r="DX311" i="1"/>
  <c r="DX279" i="1"/>
  <c r="I311" i="1"/>
  <c r="I318" i="1" s="1"/>
  <c r="I279" i="1"/>
  <c r="AR277" i="1"/>
  <c r="AR281" i="1"/>
  <c r="AR79" i="1"/>
  <c r="AR322" i="1"/>
  <c r="AR321" i="1" s="1"/>
  <c r="J310" i="1"/>
  <c r="J275" i="1"/>
  <c r="J288" i="1" s="1"/>
  <c r="J266" i="1"/>
  <c r="J270" i="1" s="1"/>
  <c r="J260" i="1"/>
  <c r="DM310" i="1"/>
  <c r="DM275" i="1"/>
  <c r="DM288" i="1" s="1"/>
  <c r="DM266" i="1"/>
  <c r="DM270" i="1" s="1"/>
  <c r="DM260" i="1"/>
  <c r="X310" i="1"/>
  <c r="X275" i="1"/>
  <c r="X288" i="1" s="1"/>
  <c r="X266" i="1"/>
  <c r="X270" i="1" s="1"/>
  <c r="AI302" i="1"/>
  <c r="AI294" i="1"/>
  <c r="AP302" i="1"/>
  <c r="AP294" i="1"/>
  <c r="FJ281" i="1"/>
  <c r="FJ277" i="1"/>
  <c r="FJ79" i="1"/>
  <c r="FJ322" i="1"/>
  <c r="FJ321" i="1" s="1"/>
  <c r="AM281" i="1"/>
  <c r="AM79" i="1"/>
  <c r="AM322" i="1"/>
  <c r="AM321" i="1" s="1"/>
  <c r="FP310" i="1"/>
  <c r="FP275" i="1"/>
  <c r="FP288" i="1" s="1"/>
  <c r="FP266" i="1"/>
  <c r="FP270" i="1" s="1"/>
  <c r="DU302" i="1"/>
  <c r="DU294" i="1"/>
  <c r="CX302" i="1"/>
  <c r="CX294" i="1"/>
  <c r="CL302" i="1"/>
  <c r="CL294" i="1"/>
  <c r="CB281" i="1"/>
  <c r="CB277" i="1"/>
  <c r="CB79" i="1"/>
  <c r="CB322" i="1"/>
  <c r="CB321" i="1" s="1"/>
  <c r="FS318" i="1"/>
  <c r="CZ310" i="1"/>
  <c r="CZ275" i="1"/>
  <c r="CZ288" i="1" s="1"/>
  <c r="CZ266" i="1"/>
  <c r="CZ270" i="1" s="1"/>
  <c r="CZ260" i="1"/>
  <c r="BM281" i="1"/>
  <c r="BM79" i="1"/>
  <c r="BM322" i="1"/>
  <c r="BM321" i="1" s="1"/>
  <c r="K277" i="1"/>
  <c r="K281" i="1"/>
  <c r="K79" i="1"/>
  <c r="K322" i="1"/>
  <c r="K321" i="1" s="1"/>
  <c r="DT244" i="1"/>
  <c r="V277" i="1"/>
  <c r="V281" i="1"/>
  <c r="V79" i="1"/>
  <c r="V322" i="1"/>
  <c r="V321" i="1" s="1"/>
  <c r="EF281" i="1"/>
  <c r="EF79" i="1"/>
  <c r="FC281" i="1"/>
  <c r="FC277" i="1"/>
  <c r="FC79" i="1"/>
  <c r="FC322" i="1"/>
  <c r="FC321" i="1" s="1"/>
  <c r="DE294" i="1"/>
  <c r="DE302" i="1"/>
  <c r="FT260" i="1"/>
  <c r="CW260" i="1"/>
  <c r="CE311" i="1"/>
  <c r="CE279" i="1"/>
  <c r="C153" i="1"/>
  <c r="C155" i="1" s="1"/>
  <c r="C157" i="1" s="1"/>
  <c r="CH310" i="1"/>
  <c r="CH275" i="1"/>
  <c r="CH288" i="1" s="1"/>
  <c r="CH266" i="1"/>
  <c r="CH270" i="1" s="1"/>
  <c r="CU277" i="1"/>
  <c r="EM277" i="1"/>
  <c r="EM281" i="1"/>
  <c r="EM79" i="1"/>
  <c r="EM322" i="1"/>
  <c r="EM321" i="1" s="1"/>
  <c r="CU318" i="1"/>
  <c r="EJ277" i="1"/>
  <c r="EJ281" i="1"/>
  <c r="EJ79" i="1"/>
  <c r="DN311" i="1"/>
  <c r="DN279" i="1"/>
  <c r="DF310" i="1"/>
  <c r="DF275" i="1"/>
  <c r="DF288" i="1" s="1"/>
  <c r="DF260" i="1"/>
  <c r="DF266" i="1"/>
  <c r="DF270" i="1" s="1"/>
  <c r="FG281" i="1"/>
  <c r="FG277" i="1"/>
  <c r="FG79" i="1"/>
  <c r="FG322" i="1"/>
  <c r="FG321" i="1" s="1"/>
  <c r="AX311" i="1"/>
  <c r="AX279" i="1"/>
  <c r="DX294" i="1"/>
  <c r="DX302" i="1"/>
  <c r="I302" i="1"/>
  <c r="I294" i="1"/>
  <c r="CO310" i="1"/>
  <c r="CO275" i="1"/>
  <c r="CO288" i="1" s="1"/>
  <c r="CO266" i="1"/>
  <c r="CO270" i="1" s="1"/>
  <c r="J281" i="1"/>
  <c r="J277" i="1"/>
  <c r="J79" i="1"/>
  <c r="DM281" i="1"/>
  <c r="DM79" i="1"/>
  <c r="DM322" i="1"/>
  <c r="DM321" i="1" s="1"/>
  <c r="X281" i="1"/>
  <c r="X277" i="1"/>
  <c r="X79" i="1"/>
  <c r="X322" i="1"/>
  <c r="X321" i="1" s="1"/>
  <c r="BF311" i="1"/>
  <c r="BF279" i="1"/>
  <c r="CA277" i="1"/>
  <c r="AI318" i="1"/>
  <c r="DB277" i="1"/>
  <c r="AP318" i="1"/>
  <c r="CD311" i="1"/>
  <c r="CD279" i="1"/>
  <c r="CA260" i="1"/>
  <c r="FI310" i="1"/>
  <c r="FI275" i="1"/>
  <c r="FI288" i="1" s="1"/>
  <c r="FI266" i="1"/>
  <c r="FI270" i="1" s="1"/>
  <c r="AM310" i="1"/>
  <c r="AM275" i="1"/>
  <c r="AM288" i="1" s="1"/>
  <c r="AM266" i="1"/>
  <c r="AM270" i="1" s="1"/>
  <c r="AM260" i="1"/>
  <c r="FP277" i="1"/>
  <c r="FP281" i="1"/>
  <c r="FP79" i="1"/>
  <c r="DU318" i="1"/>
  <c r="CX318" i="1"/>
  <c r="CL318" i="1"/>
  <c r="DZ310" i="1"/>
  <c r="DZ275" i="1"/>
  <c r="DZ288" i="1" s="1"/>
  <c r="DZ266" i="1"/>
  <c r="DZ270" i="1" s="1"/>
  <c r="DZ260" i="1"/>
  <c r="CM311" i="1"/>
  <c r="CM279" i="1"/>
  <c r="CZ281" i="1"/>
  <c r="CZ277" i="1"/>
  <c r="CZ79" i="1"/>
  <c r="P310" i="1"/>
  <c r="P275" i="1"/>
  <c r="P288" i="1" s="1"/>
  <c r="P266" i="1"/>
  <c r="P270" i="1" s="1"/>
  <c r="EZ310" i="1"/>
  <c r="EZ275" i="1"/>
  <c r="EZ288" i="1" s="1"/>
  <c r="EZ266" i="1"/>
  <c r="EZ270" i="1" s="1"/>
  <c r="FD234" i="1"/>
  <c r="FD238" i="1" s="1"/>
  <c r="FD243" i="1" s="1"/>
  <c r="FB310" i="1"/>
  <c r="FB275" i="1"/>
  <c r="FB288" i="1" s="1"/>
  <c r="FB266" i="1"/>
  <c r="FB270" i="1" s="1"/>
  <c r="FB260" i="1"/>
  <c r="DS310" i="1"/>
  <c r="DS275" i="1"/>
  <c r="DS288" i="1" s="1"/>
  <c r="DS266" i="1"/>
  <c r="DS270" i="1" s="1"/>
  <c r="Z310" i="1"/>
  <c r="Z275" i="1"/>
  <c r="Z288" i="1" s="1"/>
  <c r="Z266" i="1"/>
  <c r="Z270" i="1" s="1"/>
  <c r="EI310" i="1"/>
  <c r="EI275" i="1"/>
  <c r="EI288" i="1" s="1"/>
  <c r="EI266" i="1"/>
  <c r="EI270" i="1" s="1"/>
  <c r="EI260" i="1"/>
  <c r="DE318" i="1"/>
  <c r="FT311" i="1"/>
  <c r="FT279" i="1"/>
  <c r="CW302" i="1"/>
  <c r="CW294" i="1"/>
  <c r="CE302" i="1"/>
  <c r="CE294" i="1"/>
  <c r="CH281" i="1"/>
  <c r="CH79" i="1"/>
  <c r="CH322" i="1"/>
  <c r="CH321" i="1" s="1"/>
  <c r="EP260" i="1"/>
  <c r="BG310" i="1"/>
  <c r="BG275" i="1"/>
  <c r="BG288" i="1" s="1"/>
  <c r="BG266" i="1"/>
  <c r="BG270" i="1" s="1"/>
  <c r="BG260" i="1"/>
  <c r="DN302" i="1"/>
  <c r="DN294" i="1"/>
  <c r="DF277" i="1"/>
  <c r="DF281" i="1"/>
  <c r="DF79" i="1"/>
  <c r="AX302" i="1"/>
  <c r="AX294" i="1"/>
  <c r="Y311" i="1"/>
  <c r="Y279" i="1"/>
  <c r="DX318" i="1"/>
  <c r="CO281" i="1"/>
  <c r="CO79" i="1"/>
  <c r="CO322" i="1"/>
  <c r="CO321" i="1" s="1"/>
  <c r="BI310" i="1"/>
  <c r="BI275" i="1"/>
  <c r="BI288" i="1" s="1"/>
  <c r="BI266" i="1"/>
  <c r="BI270" i="1" s="1"/>
  <c r="EN260" i="1"/>
  <c r="BF302" i="1"/>
  <c r="BF294" i="1"/>
  <c r="BS260" i="1"/>
  <c r="EO311" i="1"/>
  <c r="EO318" i="1" s="1"/>
  <c r="EO279" i="1"/>
  <c r="CD302" i="1"/>
  <c r="CD294" i="1"/>
  <c r="CA311" i="1"/>
  <c r="CA279" i="1"/>
  <c r="FI281" i="1"/>
  <c r="FI79" i="1"/>
  <c r="EL281" i="1"/>
  <c r="EL79" i="1"/>
  <c r="EL322" i="1"/>
  <c r="EL321" i="1" s="1"/>
  <c r="DJ260" i="1"/>
  <c r="CG310" i="1"/>
  <c r="CG275" i="1"/>
  <c r="CG288" i="1" s="1"/>
  <c r="CG266" i="1"/>
  <c r="CG270" i="1" s="1"/>
  <c r="DV310" i="1"/>
  <c r="DV275" i="1"/>
  <c r="DV288" i="1" s="1"/>
  <c r="DV260" i="1"/>
  <c r="DV266" i="1"/>
  <c r="DV270" i="1" s="1"/>
  <c r="DZ281" i="1"/>
  <c r="DZ277" i="1"/>
  <c r="DZ79" i="1"/>
  <c r="DZ322" i="1"/>
  <c r="DZ321" i="1" s="1"/>
  <c r="BO310" i="1"/>
  <c r="BO275" i="1"/>
  <c r="BO288" i="1" s="1"/>
  <c r="BO266" i="1"/>
  <c r="BO270" i="1" s="1"/>
  <c r="BO260" i="1"/>
  <c r="CM302" i="1"/>
  <c r="CM294" i="1"/>
  <c r="P281" i="1"/>
  <c r="P277" i="1"/>
  <c r="P79" i="1"/>
  <c r="P322" i="1"/>
  <c r="P321" i="1" s="1"/>
  <c r="EZ277" i="1"/>
  <c r="EZ281" i="1"/>
  <c r="EZ79" i="1"/>
  <c r="EZ322" i="1"/>
  <c r="EZ321" i="1" s="1"/>
  <c r="FB277" i="1"/>
  <c r="FB281" i="1"/>
  <c r="FB79" i="1"/>
  <c r="FB322" i="1"/>
  <c r="FB321" i="1" s="1"/>
  <c r="DS281" i="1"/>
  <c r="DS277" i="1"/>
  <c r="DS79" i="1"/>
  <c r="Z277" i="1"/>
  <c r="Z281" i="1"/>
  <c r="Z79" i="1"/>
  <c r="Z322" i="1"/>
  <c r="Z321" i="1" s="1"/>
  <c r="EI277" i="1"/>
  <c r="EI281" i="1"/>
  <c r="EI79" i="1"/>
  <c r="FT288" i="1"/>
  <c r="FT277" i="1"/>
  <c r="CW318" i="1"/>
  <c r="CE318" i="1"/>
  <c r="C210" i="1"/>
  <c r="FZ164" i="1"/>
  <c r="GB164" i="1" s="1"/>
  <c r="D311" i="1"/>
  <c r="D279" i="1"/>
  <c r="EP311" i="1"/>
  <c r="EP279" i="1"/>
  <c r="BG277" i="1"/>
  <c r="BG281" i="1"/>
  <c r="BG79" i="1"/>
  <c r="DN318" i="1"/>
  <c r="BQ310" i="1"/>
  <c r="BQ275" i="1"/>
  <c r="BQ288" i="1" s="1"/>
  <c r="BQ266" i="1"/>
  <c r="BQ270" i="1" s="1"/>
  <c r="E281" i="1"/>
  <c r="E277" i="1"/>
  <c r="E79" i="1"/>
  <c r="CP310" i="1"/>
  <c r="CP275" i="1"/>
  <c r="CP288" i="1" s="1"/>
  <c r="CP266" i="1"/>
  <c r="CP270" i="1" s="1"/>
  <c r="AC311" i="1"/>
  <c r="AC279" i="1"/>
  <c r="CR311" i="1"/>
  <c r="CR279" i="1"/>
  <c r="AT310" i="1"/>
  <c r="AT275" i="1"/>
  <c r="AT288" i="1" s="1"/>
  <c r="AT266" i="1"/>
  <c r="AT270" i="1" s="1"/>
  <c r="BI281" i="1"/>
  <c r="BI277" i="1"/>
  <c r="BI79" i="1"/>
  <c r="BI322" i="1"/>
  <c r="BI321" i="1" s="1"/>
  <c r="EN311" i="1"/>
  <c r="EN279" i="1"/>
  <c r="BF318" i="1"/>
  <c r="BX274" i="1"/>
  <c r="BX249" i="1"/>
  <c r="BX255" i="1" s="1"/>
  <c r="BX258" i="1" s="1"/>
  <c r="BS311" i="1"/>
  <c r="BS279" i="1"/>
  <c r="CD318" i="1"/>
  <c r="CA302" i="1"/>
  <c r="CA294" i="1"/>
  <c r="EL310" i="1"/>
  <c r="EL275" i="1"/>
  <c r="EL288" i="1" s="1"/>
  <c r="EL266" i="1"/>
  <c r="EL270" i="1" s="1"/>
  <c r="DJ311" i="1"/>
  <c r="DJ279" i="1"/>
  <c r="CG281" i="1"/>
  <c r="CG277" i="1"/>
  <c r="CG79" i="1"/>
  <c r="CG322" i="1"/>
  <c r="CG321" i="1" s="1"/>
  <c r="DV281" i="1"/>
  <c r="DV79" i="1"/>
  <c r="DV322" i="1"/>
  <c r="DV321" i="1" s="1"/>
  <c r="BO281" i="1"/>
  <c r="BO277" i="1"/>
  <c r="BO79" i="1"/>
  <c r="CM318" i="1"/>
  <c r="ER310" i="1"/>
  <c r="ER275" i="1"/>
  <c r="ER288" i="1" s="1"/>
  <c r="ER266" i="1"/>
  <c r="ER270" i="1" s="1"/>
  <c r="BZ310" i="1"/>
  <c r="BZ275" i="1"/>
  <c r="BZ288" i="1" s="1"/>
  <c r="BZ266" i="1"/>
  <c r="BZ270" i="1" s="1"/>
  <c r="FD244" i="1"/>
  <c r="EB310" i="1"/>
  <c r="EB275" i="1"/>
  <c r="EB288" i="1" s="1"/>
  <c r="EB266" i="1"/>
  <c r="EB270" i="1" s="1"/>
  <c r="AO281" i="1"/>
  <c r="AO79" i="1"/>
  <c r="AS310" i="1"/>
  <c r="AS275" i="1"/>
  <c r="AS288" i="1" s="1"/>
  <c r="AS260" i="1"/>
  <c r="AS266" i="1"/>
  <c r="AS270" i="1" s="1"/>
  <c r="DR310" i="1"/>
  <c r="DR275" i="1"/>
  <c r="DR288" i="1" s="1"/>
  <c r="DR266" i="1"/>
  <c r="DR270" i="1" s="1"/>
  <c r="FT318" i="1"/>
  <c r="DY260" i="1"/>
  <c r="D260" i="1"/>
  <c r="DK311" i="1"/>
  <c r="DK318" i="1" s="1"/>
  <c r="DK279" i="1"/>
  <c r="EP302" i="1"/>
  <c r="EP294" i="1"/>
  <c r="DC260" i="1"/>
  <c r="BQ281" i="1"/>
  <c r="BQ277" i="1"/>
  <c r="BQ79" i="1"/>
  <c r="BQ322" i="1"/>
  <c r="BQ321" i="1" s="1"/>
  <c r="E310" i="1"/>
  <c r="E275" i="1"/>
  <c r="E288" i="1" s="1"/>
  <c r="E260" i="1"/>
  <c r="E266" i="1"/>
  <c r="E270" i="1" s="1"/>
  <c r="AX318" i="1"/>
  <c r="Y302" i="1"/>
  <c r="Y294" i="1"/>
  <c r="DP310" i="1"/>
  <c r="DP275" i="1"/>
  <c r="DP288" i="1" s="1"/>
  <c r="DP266" i="1"/>
  <c r="DP270" i="1" s="1"/>
  <c r="DP260" i="1"/>
  <c r="AK310" i="1"/>
  <c r="AK275" i="1"/>
  <c r="AK288" i="1" s="1"/>
  <c r="AK260" i="1"/>
  <c r="AK266" i="1"/>
  <c r="AK270" i="1" s="1"/>
  <c r="CP281" i="1"/>
  <c r="CP79" i="1"/>
  <c r="CP322" i="1"/>
  <c r="CP321" i="1" s="1"/>
  <c r="AC260" i="1"/>
  <c r="CR260" i="1"/>
  <c r="AT281" i="1"/>
  <c r="AT277" i="1"/>
  <c r="AT79" i="1"/>
  <c r="AT322" i="1"/>
  <c r="AT321" i="1" s="1"/>
  <c r="F310" i="1"/>
  <c r="F275" i="1"/>
  <c r="F288" i="1" s="1"/>
  <c r="F266" i="1"/>
  <c r="F270" i="1" s="1"/>
  <c r="EN294" i="1"/>
  <c r="EN302" i="1"/>
  <c r="FV310" i="1"/>
  <c r="FV275" i="1"/>
  <c r="FV288" i="1" s="1"/>
  <c r="FV260" i="1"/>
  <c r="FV266" i="1"/>
  <c r="FV270" i="1" s="1"/>
  <c r="AA310" i="1"/>
  <c r="AA275" i="1"/>
  <c r="AA288" i="1" s="1"/>
  <c r="AA266" i="1"/>
  <c r="AA270" i="1" s="1"/>
  <c r="ES260" i="1"/>
  <c r="BS302" i="1"/>
  <c r="BS294" i="1"/>
  <c r="EO302" i="1"/>
  <c r="EO294" i="1"/>
  <c r="CA318" i="1"/>
  <c r="CX277" i="1"/>
  <c r="BY281" i="1"/>
  <c r="BY79" i="1"/>
  <c r="DJ302" i="1"/>
  <c r="DJ294" i="1"/>
  <c r="ER281" i="1"/>
  <c r="ER277" i="1"/>
  <c r="ER79" i="1"/>
  <c r="ER322" i="1"/>
  <c r="ER321" i="1" s="1"/>
  <c r="BZ281" i="1"/>
  <c r="BZ79" i="1"/>
  <c r="BZ322" i="1"/>
  <c r="BZ321" i="1" s="1"/>
  <c r="DL310" i="1"/>
  <c r="DL275" i="1"/>
  <c r="DL288" i="1" s="1"/>
  <c r="DL260" i="1"/>
  <c r="DL266" i="1"/>
  <c r="DL270" i="1" s="1"/>
  <c r="EB281" i="1"/>
  <c r="EB79" i="1"/>
  <c r="AO310" i="1"/>
  <c r="AO275" i="1"/>
  <c r="AO288" i="1" s="1"/>
  <c r="AO260" i="1"/>
  <c r="AO266" i="1"/>
  <c r="AO270" i="1" s="1"/>
  <c r="AS281" i="1"/>
  <c r="AS277" i="1"/>
  <c r="AS79" i="1"/>
  <c r="AS322" i="1"/>
  <c r="AS321" i="1" s="1"/>
  <c r="DR277" i="1"/>
  <c r="DR281" i="1"/>
  <c r="DR79" i="1"/>
  <c r="DI281" i="1"/>
  <c r="DI79" i="1"/>
  <c r="DY311" i="1"/>
  <c r="DY318" i="1" s="1"/>
  <c r="DY279" i="1"/>
  <c r="D302" i="1"/>
  <c r="D294" i="1"/>
  <c r="DK302" i="1"/>
  <c r="DK294" i="1"/>
  <c r="DW310" i="1"/>
  <c r="DW275" i="1"/>
  <c r="DW288" i="1" s="1"/>
  <c r="DW266" i="1"/>
  <c r="DW270" i="1" s="1"/>
  <c r="DW260" i="1"/>
  <c r="BA281" i="1"/>
  <c r="BA79" i="1"/>
  <c r="BA322" i="1"/>
  <c r="BA321" i="1" s="1"/>
  <c r="EP318" i="1"/>
  <c r="DC311" i="1"/>
  <c r="DC318" i="1" s="1"/>
  <c r="DC279" i="1"/>
  <c r="AV310" i="1"/>
  <c r="AV275" i="1"/>
  <c r="AV288" i="1" s="1"/>
  <c r="AV266" i="1"/>
  <c r="AV270" i="1" s="1"/>
  <c r="ED310" i="1"/>
  <c r="ED275" i="1"/>
  <c r="ED288" i="1" s="1"/>
  <c r="ED266" i="1"/>
  <c r="ED270" i="1" s="1"/>
  <c r="Y318" i="1"/>
  <c r="DP281" i="1"/>
  <c r="DP79" i="1"/>
  <c r="DP322" i="1"/>
  <c r="DP321" i="1" s="1"/>
  <c r="AK277" i="1"/>
  <c r="AK281" i="1"/>
  <c r="AK79" i="1"/>
  <c r="AK322" i="1"/>
  <c r="AK321" i="1" s="1"/>
  <c r="EV310" i="1"/>
  <c r="EV275" i="1"/>
  <c r="EV288" i="1" s="1"/>
  <c r="EV260" i="1"/>
  <c r="EV266" i="1"/>
  <c r="EV270" i="1" s="1"/>
  <c r="AC302" i="1"/>
  <c r="AC294" i="1"/>
  <c r="CR294" i="1"/>
  <c r="CR302" i="1"/>
  <c r="F277" i="1"/>
  <c r="F281" i="1"/>
  <c r="F79" i="1"/>
  <c r="F322" i="1"/>
  <c r="F321" i="1" s="1"/>
  <c r="EN318" i="1"/>
  <c r="FV281" i="1"/>
  <c r="FV79" i="1"/>
  <c r="AA281" i="1"/>
  <c r="AA277" i="1"/>
  <c r="AA79" i="1"/>
  <c r="AA322" i="1"/>
  <c r="AA321" i="1" s="1"/>
  <c r="ES311" i="1"/>
  <c r="ES318" i="1" s="1"/>
  <c r="ES279" i="1"/>
  <c r="BS318" i="1"/>
  <c r="BY310" i="1"/>
  <c r="BY275" i="1"/>
  <c r="BY288" i="1" s="1"/>
  <c r="BY266" i="1"/>
  <c r="BY270" i="1" s="1"/>
  <c r="DJ318" i="1"/>
  <c r="FK310" i="1"/>
  <c r="FK275" i="1"/>
  <c r="FK288" i="1" s="1"/>
  <c r="FK266" i="1"/>
  <c r="FK270" i="1" s="1"/>
  <c r="FK260" i="1"/>
  <c r="EU310" i="1"/>
  <c r="EU275" i="1"/>
  <c r="EU288" i="1" s="1"/>
  <c r="EU266" i="1"/>
  <c r="EU270" i="1" s="1"/>
  <c r="EU260" i="1"/>
  <c r="DL281" i="1"/>
  <c r="DL277" i="1"/>
  <c r="DL79" i="1"/>
  <c r="CF310" i="1"/>
  <c r="CF275" i="1"/>
  <c r="CF288" i="1" s="1"/>
  <c r="CF266" i="1"/>
  <c r="CF270" i="1" s="1"/>
  <c r="BN310" i="1"/>
  <c r="BN275" i="1"/>
  <c r="BN288" i="1" s="1"/>
  <c r="BN266" i="1"/>
  <c r="BN270" i="1" s="1"/>
  <c r="AN310" i="1"/>
  <c r="AN275" i="1"/>
  <c r="AN288" i="1" s="1"/>
  <c r="AN266" i="1"/>
  <c r="AN270" i="1" s="1"/>
  <c r="AN260" i="1"/>
  <c r="Q281" i="1"/>
  <c r="Q79" i="1"/>
  <c r="DK277" i="1"/>
  <c r="DI310" i="1"/>
  <c r="DI275" i="1"/>
  <c r="DI288" i="1" s="1"/>
  <c r="DI266" i="1"/>
  <c r="DI270" i="1" s="1"/>
  <c r="DY302" i="1"/>
  <c r="DY294" i="1"/>
  <c r="D318" i="1"/>
  <c r="DW281" i="1"/>
  <c r="DW79" i="1"/>
  <c r="DW322" i="1"/>
  <c r="DW321" i="1" s="1"/>
  <c r="BA310" i="1"/>
  <c r="BA275" i="1"/>
  <c r="BA288" i="1" s="1"/>
  <c r="BA260" i="1"/>
  <c r="BA266" i="1"/>
  <c r="BA270" i="1" s="1"/>
  <c r="CS310" i="1"/>
  <c r="CS275" i="1"/>
  <c r="CS288" i="1" s="1"/>
  <c r="CS260" i="1"/>
  <c r="CS266" i="1"/>
  <c r="CS270" i="1" s="1"/>
  <c r="Y277" i="1"/>
  <c r="DC302" i="1"/>
  <c r="DC294" i="1"/>
  <c r="AV281" i="1"/>
  <c r="AV277" i="1"/>
  <c r="AV79" i="1"/>
  <c r="AV322" i="1"/>
  <c r="AV321" i="1" s="1"/>
  <c r="ED281" i="1"/>
  <c r="ED79" i="1"/>
  <c r="ED322" i="1"/>
  <c r="ED321" i="1" s="1"/>
  <c r="CI310" i="1"/>
  <c r="CI275" i="1"/>
  <c r="CI288" i="1" s="1"/>
  <c r="CI266" i="1"/>
  <c r="CI270" i="1" s="1"/>
  <c r="CI260" i="1"/>
  <c r="EH311" i="1"/>
  <c r="EH318" i="1" s="1"/>
  <c r="EH279" i="1"/>
  <c r="BP310" i="1"/>
  <c r="BP275" i="1"/>
  <c r="BP288" i="1" s="1"/>
  <c r="BP266" i="1"/>
  <c r="BP270" i="1" s="1"/>
  <c r="EV281" i="1"/>
  <c r="EV79" i="1"/>
  <c r="EV322" i="1"/>
  <c r="EV321" i="1" s="1"/>
  <c r="AC318" i="1"/>
  <c r="CR318" i="1"/>
  <c r="BL310" i="1"/>
  <c r="BL275" i="1"/>
  <c r="BL288" i="1" s="1"/>
  <c r="BL266" i="1"/>
  <c r="BL270" i="1" s="1"/>
  <c r="BL260" i="1"/>
  <c r="EY260" i="1"/>
  <c r="AJ310" i="1"/>
  <c r="AJ275" i="1"/>
  <c r="AJ288" i="1" s="1"/>
  <c r="AJ266" i="1"/>
  <c r="AJ270" i="1" s="1"/>
  <c r="AJ260" i="1"/>
  <c r="W260" i="1"/>
  <c r="AI277" i="1"/>
  <c r="BH310" i="1"/>
  <c r="BH275" i="1"/>
  <c r="BH288" i="1" s="1"/>
  <c r="BH266" i="1"/>
  <c r="BH270" i="1" s="1"/>
  <c r="AY310" i="1"/>
  <c r="AY266" i="1"/>
  <c r="AY270" i="1" s="1"/>
  <c r="AY275" i="1"/>
  <c r="AY288" i="1" s="1"/>
  <c r="ES302" i="1"/>
  <c r="ES294" i="1"/>
  <c r="AU310" i="1"/>
  <c r="AU275" i="1"/>
  <c r="AU288" i="1" s="1"/>
  <c r="AU266" i="1"/>
  <c r="AU270" i="1" s="1"/>
  <c r="AU260" i="1"/>
  <c r="AF277" i="1"/>
  <c r="CC310" i="1"/>
  <c r="CC275" i="1"/>
  <c r="CC288" i="1" s="1"/>
  <c r="CC260" i="1"/>
  <c r="CC266" i="1"/>
  <c r="CC270" i="1" s="1"/>
  <c r="AF260" i="1"/>
  <c r="ET310" i="1"/>
  <c r="ET275" i="1"/>
  <c r="ET288" i="1" s="1"/>
  <c r="ET260" i="1"/>
  <c r="ET266" i="1"/>
  <c r="ET270" i="1" s="1"/>
  <c r="D208" i="2"/>
  <c r="DU277" i="1"/>
  <c r="CE277" i="1"/>
  <c r="L277" i="1"/>
  <c r="FK281" i="1"/>
  <c r="FK79" i="1"/>
  <c r="EU281" i="1"/>
  <c r="EU277" i="1"/>
  <c r="EU79" i="1"/>
  <c r="S310" i="1"/>
  <c r="S275" i="1"/>
  <c r="S288" i="1" s="1"/>
  <c r="S266" i="1"/>
  <c r="S270" i="1" s="1"/>
  <c r="S260" i="1"/>
  <c r="CF281" i="1"/>
  <c r="CF277" i="1"/>
  <c r="CF79" i="1"/>
  <c r="CF322" i="1"/>
  <c r="CF321" i="1" s="1"/>
  <c r="BN277" i="1"/>
  <c r="BN281" i="1"/>
  <c r="BN79" i="1"/>
  <c r="AN281" i="1"/>
  <c r="AN277" i="1"/>
  <c r="AN79" i="1"/>
  <c r="AN322" i="1"/>
  <c r="AN321" i="1" s="1"/>
  <c r="Q310" i="1"/>
  <c r="Q275" i="1"/>
  <c r="Q288" i="1" s="1"/>
  <c r="Q266" i="1"/>
  <c r="Q270" i="1" s="1"/>
  <c r="C208" i="1" l="1"/>
  <c r="FZ208" i="1" s="1"/>
  <c r="FZ157" i="1"/>
  <c r="GB157" i="1" s="1"/>
  <c r="AY311" i="1"/>
  <c r="AY318" i="1" s="1"/>
  <c r="AY279" i="1"/>
  <c r="BN311" i="1"/>
  <c r="BN318" i="1" s="1"/>
  <c r="BN279" i="1"/>
  <c r="BY302" i="1"/>
  <c r="BY294" i="1"/>
  <c r="ED302" i="1"/>
  <c r="ED294" i="1"/>
  <c r="BY277" i="1"/>
  <c r="AA302" i="1"/>
  <c r="AA294" i="1"/>
  <c r="DR311" i="1"/>
  <c r="DR318" i="1" s="1"/>
  <c r="DR279" i="1"/>
  <c r="EB311" i="1"/>
  <c r="EB279" i="1"/>
  <c r="BQ311" i="1"/>
  <c r="BQ318" i="1" s="1"/>
  <c r="BQ279" i="1"/>
  <c r="BI311" i="1"/>
  <c r="BI279" i="1"/>
  <c r="CH277" i="1"/>
  <c r="EI302" i="1"/>
  <c r="EI294" i="1"/>
  <c r="FB294" i="1"/>
  <c r="FB302" i="1"/>
  <c r="FI311" i="1"/>
  <c r="FI279" i="1"/>
  <c r="DF318" i="1"/>
  <c r="CZ302" i="1"/>
  <c r="CZ294" i="1"/>
  <c r="X311" i="1"/>
  <c r="X279" i="1"/>
  <c r="BW311" i="1"/>
  <c r="BW318" i="1" s="1"/>
  <c r="BW279" i="1"/>
  <c r="EJ318" i="1"/>
  <c r="FC311" i="1"/>
  <c r="FC279" i="1"/>
  <c r="FJ311" i="1"/>
  <c r="FJ279" i="1"/>
  <c r="EW311" i="1"/>
  <c r="EW279" i="1"/>
  <c r="FF302" i="1"/>
  <c r="FF294" i="1"/>
  <c r="FU302" i="1"/>
  <c r="FU294" i="1"/>
  <c r="BR277" i="1"/>
  <c r="EE302" i="1"/>
  <c r="EE294" i="1"/>
  <c r="DD294" i="1"/>
  <c r="DD302" i="1"/>
  <c r="CQ311" i="1"/>
  <c r="CQ279" i="1"/>
  <c r="FA302" i="1"/>
  <c r="FA294" i="1"/>
  <c r="CC277" i="1"/>
  <c r="BH277" i="1"/>
  <c r="AG302" i="1"/>
  <c r="AG294" i="1"/>
  <c r="S311" i="1"/>
  <c r="S279" i="1"/>
  <c r="CC302" i="1"/>
  <c r="CC294" i="1"/>
  <c r="BP311" i="1"/>
  <c r="BP318" i="1" s="1"/>
  <c r="BP279" i="1"/>
  <c r="ED277" i="1"/>
  <c r="DW277" i="1"/>
  <c r="BN302" i="1"/>
  <c r="BN294" i="1"/>
  <c r="EU311" i="1"/>
  <c r="EU279" i="1"/>
  <c r="BY318" i="1"/>
  <c r="BA277" i="1"/>
  <c r="AA318" i="1"/>
  <c r="DR294" i="1"/>
  <c r="DR302" i="1"/>
  <c r="EB260" i="1"/>
  <c r="BQ302" i="1"/>
  <c r="BQ294" i="1"/>
  <c r="BI260" i="1"/>
  <c r="FB318" i="1"/>
  <c r="FI302" i="1"/>
  <c r="FI294" i="1"/>
  <c r="X260" i="1"/>
  <c r="BW302" i="1"/>
  <c r="BW294" i="1"/>
  <c r="FC302" i="1"/>
  <c r="FC294" i="1"/>
  <c r="K311" i="1"/>
  <c r="K318" i="1" s="1"/>
  <c r="K279" i="1"/>
  <c r="FJ260" i="1"/>
  <c r="AR311" i="1"/>
  <c r="AR279" i="1"/>
  <c r="FX302" i="1"/>
  <c r="FX294" i="1"/>
  <c r="FL311" i="1"/>
  <c r="FL279" i="1"/>
  <c r="EW302" i="1"/>
  <c r="EW294" i="1"/>
  <c r="FF318" i="1"/>
  <c r="CN311" i="1"/>
  <c r="CN279" i="1"/>
  <c r="BV302" i="1"/>
  <c r="BV294" i="1"/>
  <c r="BC302" i="1"/>
  <c r="BC294" i="1"/>
  <c r="DD318" i="1"/>
  <c r="CQ302" i="1"/>
  <c r="CQ294" i="1"/>
  <c r="AY277" i="1"/>
  <c r="BE302" i="1"/>
  <c r="BE294" i="1"/>
  <c r="S302" i="1"/>
  <c r="S294" i="1"/>
  <c r="CC318" i="1"/>
  <c r="BH260" i="1"/>
  <c r="BL311" i="1"/>
  <c r="BL318" i="1" s="1"/>
  <c r="BL279" i="1"/>
  <c r="BP260" i="1"/>
  <c r="CS311" i="1"/>
  <c r="CS279" i="1"/>
  <c r="EU302" i="1"/>
  <c r="EU294" i="1"/>
  <c r="FV277" i="1"/>
  <c r="AV260" i="1"/>
  <c r="FV311" i="1"/>
  <c r="FV318" i="1" s="1"/>
  <c r="FV279" i="1"/>
  <c r="EB302" i="1"/>
  <c r="EB294" i="1"/>
  <c r="CP260" i="1"/>
  <c r="BI294" i="1"/>
  <c r="BI302" i="1"/>
  <c r="Z311" i="1"/>
  <c r="Z279" i="1"/>
  <c r="FI318" i="1"/>
  <c r="X294" i="1"/>
  <c r="X302" i="1"/>
  <c r="FC260" i="1"/>
  <c r="K302" i="1"/>
  <c r="K294" i="1"/>
  <c r="FJ302" i="1"/>
  <c r="FJ294" i="1"/>
  <c r="AR302" i="1"/>
  <c r="AR294" i="1"/>
  <c r="EW318" i="1"/>
  <c r="FW260" i="1"/>
  <c r="FN311" i="1"/>
  <c r="FN279" i="1"/>
  <c r="CN302" i="1"/>
  <c r="CN294" i="1"/>
  <c r="BC318" i="1"/>
  <c r="BJ311" i="1"/>
  <c r="BJ279" i="1"/>
  <c r="CQ318" i="1"/>
  <c r="CT311" i="1"/>
  <c r="CT279" i="1"/>
  <c r="CK277" i="1"/>
  <c r="BL277" i="1"/>
  <c r="BP277" i="1"/>
  <c r="CY311" i="1"/>
  <c r="CY279" i="1"/>
  <c r="Q260" i="1"/>
  <c r="S318" i="1"/>
  <c r="BH311" i="1"/>
  <c r="BH318" i="1" s="1"/>
  <c r="BH279" i="1"/>
  <c r="BL302" i="1"/>
  <c r="BL294" i="1"/>
  <c r="BP302" i="1"/>
  <c r="BP294" i="1"/>
  <c r="CF260" i="1"/>
  <c r="EU318" i="1"/>
  <c r="AV311" i="1"/>
  <c r="AV279" i="1"/>
  <c r="DL311" i="1"/>
  <c r="DL279" i="1"/>
  <c r="AK311" i="1"/>
  <c r="AK318" i="1" s="1"/>
  <c r="AK279" i="1"/>
  <c r="E311" i="1"/>
  <c r="E279" i="1"/>
  <c r="AS311" i="1"/>
  <c r="AS279" i="1"/>
  <c r="EB318" i="1"/>
  <c r="CP311" i="1"/>
  <c r="CP279" i="1"/>
  <c r="BI318" i="1"/>
  <c r="BG311" i="1"/>
  <c r="BG279" i="1"/>
  <c r="Z260" i="1"/>
  <c r="EZ260" i="1"/>
  <c r="FP260" i="1"/>
  <c r="X318" i="1"/>
  <c r="FG260" i="1"/>
  <c r="EM260" i="1"/>
  <c r="FC318" i="1"/>
  <c r="CB260" i="1"/>
  <c r="FJ318" i="1"/>
  <c r="AR318" i="1"/>
  <c r="R260" i="1"/>
  <c r="DO260" i="1"/>
  <c r="FL302" i="1"/>
  <c r="FL294" i="1"/>
  <c r="AD260" i="1"/>
  <c r="FW311" i="1"/>
  <c r="FW279" i="1"/>
  <c r="AQ311" i="1"/>
  <c r="AQ279" i="1"/>
  <c r="FN260" i="1"/>
  <c r="CN318" i="1"/>
  <c r="O311" i="1"/>
  <c r="O279" i="1"/>
  <c r="FM311" i="1"/>
  <c r="FM318" i="1" s="1"/>
  <c r="FM279" i="1"/>
  <c r="BJ260" i="1"/>
  <c r="CT260" i="1"/>
  <c r="S277" i="1"/>
  <c r="ET277" i="1"/>
  <c r="EA311" i="1"/>
  <c r="EA279" i="1"/>
  <c r="CY260" i="1"/>
  <c r="Q311" i="1"/>
  <c r="Q279" i="1"/>
  <c r="BH302" i="1"/>
  <c r="BH294" i="1"/>
  <c r="CS302" i="1"/>
  <c r="CS294" i="1"/>
  <c r="CF311" i="1"/>
  <c r="CF279" i="1"/>
  <c r="AV294" i="1"/>
  <c r="AV302" i="1"/>
  <c r="FV302" i="1"/>
  <c r="FV294" i="1"/>
  <c r="FD274" i="1"/>
  <c r="FD249" i="1"/>
  <c r="FD255" i="1" s="1"/>
  <c r="FD258" i="1" s="1"/>
  <c r="CP302" i="1"/>
  <c r="CP294" i="1"/>
  <c r="BG302" i="1"/>
  <c r="BG294" i="1"/>
  <c r="Z302" i="1"/>
  <c r="Z294" i="1"/>
  <c r="EZ311" i="1"/>
  <c r="EZ279" i="1"/>
  <c r="CH311" i="1"/>
  <c r="CH279" i="1"/>
  <c r="FP311" i="1"/>
  <c r="FP279" i="1"/>
  <c r="FG311" i="1"/>
  <c r="FG318" i="1" s="1"/>
  <c r="FG279" i="1"/>
  <c r="EM311" i="1"/>
  <c r="EM279" i="1"/>
  <c r="BM311" i="1"/>
  <c r="BM279" i="1"/>
  <c r="CB311" i="1"/>
  <c r="CB318" i="1" s="1"/>
  <c r="CB279" i="1"/>
  <c r="CJ249" i="1"/>
  <c r="CJ255" i="1" s="1"/>
  <c r="CJ258" i="1" s="1"/>
  <c r="CJ274" i="1"/>
  <c r="R311" i="1"/>
  <c r="R279" i="1"/>
  <c r="DO311" i="1"/>
  <c r="DO318" i="1" s="1"/>
  <c r="DO279" i="1"/>
  <c r="FL318" i="1"/>
  <c r="AD311" i="1"/>
  <c r="AD279" i="1"/>
  <c r="FW302" i="1"/>
  <c r="FW294" i="1"/>
  <c r="AQ302" i="1"/>
  <c r="AQ294" i="1"/>
  <c r="FN302" i="1"/>
  <c r="FN294" i="1"/>
  <c r="DH310" i="1"/>
  <c r="DH275" i="1"/>
  <c r="DH288" i="1" s="1"/>
  <c r="DH266" i="1"/>
  <c r="DH270" i="1" s="1"/>
  <c r="T311" i="1"/>
  <c r="T279" i="1"/>
  <c r="O294" i="1"/>
  <c r="O302" i="1"/>
  <c r="FM302" i="1"/>
  <c r="FM294" i="1"/>
  <c r="BJ294" i="1"/>
  <c r="BJ302" i="1"/>
  <c r="CT302" i="1"/>
  <c r="CT294" i="1"/>
  <c r="EA260" i="1"/>
  <c r="CY302" i="1"/>
  <c r="CY294" i="1"/>
  <c r="Q302" i="1"/>
  <c r="Q294" i="1"/>
  <c r="D213" i="2"/>
  <c r="D218" i="2" s="1"/>
  <c r="I38" i="2"/>
  <c r="AU311" i="1"/>
  <c r="AU279" i="1"/>
  <c r="CS318" i="1"/>
  <c r="Q277" i="1"/>
  <c r="CF302" i="1"/>
  <c r="CF294" i="1"/>
  <c r="FK311" i="1"/>
  <c r="FK279" i="1"/>
  <c r="EV311" i="1"/>
  <c r="EV318" i="1" s="1"/>
  <c r="EV279" i="1"/>
  <c r="DP277" i="1"/>
  <c r="AV318" i="1"/>
  <c r="DW311" i="1"/>
  <c r="DW279" i="1"/>
  <c r="DI277" i="1"/>
  <c r="DL302" i="1"/>
  <c r="DL294" i="1"/>
  <c r="AK294" i="1"/>
  <c r="AK302" i="1"/>
  <c r="E302" i="1"/>
  <c r="E294" i="1"/>
  <c r="AS302" i="1"/>
  <c r="AS294" i="1"/>
  <c r="BZ260" i="1"/>
  <c r="CP318" i="1"/>
  <c r="DV311" i="1"/>
  <c r="DV279" i="1"/>
  <c r="EL277" i="1"/>
  <c r="BG318" i="1"/>
  <c r="Z318" i="1"/>
  <c r="EZ302" i="1"/>
  <c r="EZ294" i="1"/>
  <c r="CO260" i="1"/>
  <c r="CH260" i="1"/>
  <c r="FP302" i="1"/>
  <c r="FP294" i="1"/>
  <c r="DM311" i="1"/>
  <c r="DM279" i="1"/>
  <c r="FG302" i="1"/>
  <c r="FG294" i="1"/>
  <c r="EM302" i="1"/>
  <c r="EM294" i="1"/>
  <c r="EF311" i="1"/>
  <c r="EF279" i="1"/>
  <c r="BM260" i="1"/>
  <c r="CB302" i="1"/>
  <c r="CB294" i="1"/>
  <c r="BW277" i="1"/>
  <c r="R302" i="1"/>
  <c r="R294" i="1"/>
  <c r="DO302" i="1"/>
  <c r="DO294" i="1"/>
  <c r="AD302" i="1"/>
  <c r="AD294" i="1"/>
  <c r="FW318" i="1"/>
  <c r="AQ318" i="1"/>
  <c r="FN318" i="1"/>
  <c r="DH281" i="1"/>
  <c r="DH277" i="1"/>
  <c r="DH79" i="1"/>
  <c r="CK311" i="1"/>
  <c r="CK279" i="1"/>
  <c r="T302" i="1"/>
  <c r="T294" i="1"/>
  <c r="O318" i="1"/>
  <c r="BJ318" i="1"/>
  <c r="CT318" i="1"/>
  <c r="N294" i="1"/>
  <c r="N302" i="1"/>
  <c r="EA302" i="1"/>
  <c r="EA294" i="1"/>
  <c r="CY318" i="1"/>
  <c r="Q318" i="1"/>
  <c r="ET311" i="1"/>
  <c r="ET318" i="1" s="1"/>
  <c r="ET279" i="1"/>
  <c r="AU302" i="1"/>
  <c r="AU294" i="1"/>
  <c r="BA311" i="1"/>
  <c r="BA318" i="1" s="1"/>
  <c r="BA279" i="1"/>
  <c r="CF318" i="1"/>
  <c r="FK302" i="1"/>
  <c r="FK294" i="1"/>
  <c r="DW294" i="1"/>
  <c r="DW302" i="1"/>
  <c r="AO311" i="1"/>
  <c r="AO318" i="1" s="1"/>
  <c r="AO279" i="1"/>
  <c r="DL318" i="1"/>
  <c r="E318" i="1"/>
  <c r="AS318" i="1"/>
  <c r="BZ311" i="1"/>
  <c r="BZ318" i="1" s="1"/>
  <c r="BZ279" i="1"/>
  <c r="AT260" i="1"/>
  <c r="FT302" i="1"/>
  <c r="FT307" i="1" s="1"/>
  <c r="FT294" i="1"/>
  <c r="DS260" i="1"/>
  <c r="EZ318" i="1"/>
  <c r="CO311" i="1"/>
  <c r="CO279" i="1"/>
  <c r="CH302" i="1"/>
  <c r="CH294" i="1"/>
  <c r="FP318" i="1"/>
  <c r="DM302" i="1"/>
  <c r="DM294" i="1"/>
  <c r="EM318" i="1"/>
  <c r="EF302" i="1"/>
  <c r="EF294" i="1"/>
  <c r="BM302" i="1"/>
  <c r="BM294" i="1"/>
  <c r="H41" i="2"/>
  <c r="C238" i="2"/>
  <c r="C220" i="2"/>
  <c r="C229" i="2"/>
  <c r="C228" i="2"/>
  <c r="C226" i="2"/>
  <c r="C230" i="2" s="1"/>
  <c r="C234" i="2" s="1"/>
  <c r="C239" i="2" s="1"/>
  <c r="H42" i="2" s="1"/>
  <c r="R318" i="1"/>
  <c r="AD318" i="1"/>
  <c r="BK260" i="1"/>
  <c r="M260" i="1"/>
  <c r="T318" i="1"/>
  <c r="DQ260" i="1"/>
  <c r="FO311" i="1"/>
  <c r="FO318" i="1" s="1"/>
  <c r="FO279" i="1"/>
  <c r="AJ277" i="1"/>
  <c r="EA318" i="1"/>
  <c r="BB311" i="1"/>
  <c r="BB279" i="1"/>
  <c r="FK318" i="1"/>
  <c r="EV302" i="1"/>
  <c r="EV294" i="1"/>
  <c r="DW318" i="1"/>
  <c r="BZ302" i="1"/>
  <c r="BZ294" i="1"/>
  <c r="BX310" i="1"/>
  <c r="BX275" i="1"/>
  <c r="BX288" i="1" s="1"/>
  <c r="BX266" i="1"/>
  <c r="BX270" i="1" s="1"/>
  <c r="AT311" i="1"/>
  <c r="AT318" i="1" s="1"/>
  <c r="AT279" i="1"/>
  <c r="DV294" i="1"/>
  <c r="DV302" i="1"/>
  <c r="DS311" i="1"/>
  <c r="DS279" i="1"/>
  <c r="P311" i="1"/>
  <c r="P318" i="1" s="1"/>
  <c r="P279" i="1"/>
  <c r="CO302" i="1"/>
  <c r="CO294" i="1"/>
  <c r="CH318" i="1"/>
  <c r="DM318" i="1"/>
  <c r="AZ310" i="1"/>
  <c r="AZ275" i="1"/>
  <c r="AZ288" i="1" s="1"/>
  <c r="AZ266" i="1"/>
  <c r="AZ270" i="1" s="1"/>
  <c r="EF318" i="1"/>
  <c r="BM318" i="1"/>
  <c r="C214" i="1"/>
  <c r="FZ188" i="1"/>
  <c r="AL311" i="1"/>
  <c r="AL318" i="1" s="1"/>
  <c r="AL279" i="1"/>
  <c r="BK311" i="1"/>
  <c r="BK279" i="1"/>
  <c r="M311" i="1"/>
  <c r="M279" i="1"/>
  <c r="EK311" i="1"/>
  <c r="EK318" i="1" s="1"/>
  <c r="EK279" i="1"/>
  <c r="CK302" i="1"/>
  <c r="CK294" i="1"/>
  <c r="DQ311" i="1"/>
  <c r="DQ318" i="1" s="1"/>
  <c r="DQ279" i="1"/>
  <c r="EG311" i="1"/>
  <c r="EG318" i="1" s="1"/>
  <c r="EG279" i="1"/>
  <c r="FO260" i="1"/>
  <c r="AU277" i="1"/>
  <c r="BB260" i="1"/>
  <c r="ET302" i="1"/>
  <c r="ET294" i="1"/>
  <c r="CI311" i="1"/>
  <c r="CI318" i="1" s="1"/>
  <c r="CI279" i="1"/>
  <c r="BA302" i="1"/>
  <c r="BA294" i="1"/>
  <c r="DI311" i="1"/>
  <c r="DI279" i="1"/>
  <c r="AN311" i="1"/>
  <c r="AN279" i="1"/>
  <c r="AO302" i="1"/>
  <c r="AO294" i="1"/>
  <c r="F311" i="1"/>
  <c r="F318" i="1" s="1"/>
  <c r="F279" i="1"/>
  <c r="DP311" i="1"/>
  <c r="DP279" i="1"/>
  <c r="BX277" i="1"/>
  <c r="BX281" i="1"/>
  <c r="BX79" i="1"/>
  <c r="BX322" i="1"/>
  <c r="BX321" i="1" s="1"/>
  <c r="AT302" i="1"/>
  <c r="AT294" i="1"/>
  <c r="BO311" i="1"/>
  <c r="BO279" i="1"/>
  <c r="DV318" i="1"/>
  <c r="DS302" i="1"/>
  <c r="DS294" i="1"/>
  <c r="P260" i="1"/>
  <c r="DZ311" i="1"/>
  <c r="DZ279" i="1"/>
  <c r="AM311" i="1"/>
  <c r="AM279" i="1"/>
  <c r="CO318" i="1"/>
  <c r="BM277" i="1"/>
  <c r="AZ281" i="1"/>
  <c r="AZ277" i="1"/>
  <c r="AZ79" i="1"/>
  <c r="V260" i="1"/>
  <c r="BR311" i="1"/>
  <c r="BR318" i="1" s="1"/>
  <c r="BR279" i="1"/>
  <c r="G311" i="1"/>
  <c r="G318" i="1" s="1"/>
  <c r="G279" i="1"/>
  <c r="U311" i="1"/>
  <c r="U279" i="1"/>
  <c r="AL260" i="1"/>
  <c r="BK294" i="1"/>
  <c r="BK302" i="1"/>
  <c r="M302" i="1"/>
  <c r="M294" i="1"/>
  <c r="EK260" i="1"/>
  <c r="CK318" i="1"/>
  <c r="BD311" i="1"/>
  <c r="BD279" i="1"/>
  <c r="DQ302" i="1"/>
  <c r="DQ294" i="1"/>
  <c r="FH260" i="1"/>
  <c r="EG260" i="1"/>
  <c r="FE260" i="1"/>
  <c r="FO302" i="1"/>
  <c r="FO294" i="1"/>
  <c r="H311" i="1"/>
  <c r="H279" i="1"/>
  <c r="AE311" i="1"/>
  <c r="AE318" i="1" s="1"/>
  <c r="AE279" i="1"/>
  <c r="AH260" i="1"/>
  <c r="CI277" i="1"/>
  <c r="BB302" i="1"/>
  <c r="BB294" i="1"/>
  <c r="AJ311" i="1"/>
  <c r="AJ279" i="1"/>
  <c r="EV277" i="1"/>
  <c r="CI302" i="1"/>
  <c r="CI294" i="1"/>
  <c r="DI260" i="1"/>
  <c r="AN302" i="1"/>
  <c r="AN294" i="1"/>
  <c r="BZ277" i="1"/>
  <c r="F260" i="1"/>
  <c r="DP302" i="1"/>
  <c r="DP294" i="1"/>
  <c r="ER260" i="1"/>
  <c r="DV277" i="1"/>
  <c r="EL260" i="1"/>
  <c r="BO302" i="1"/>
  <c r="BO294" i="1"/>
  <c r="CG260" i="1"/>
  <c r="CO277" i="1"/>
  <c r="DS318" i="1"/>
  <c r="P302" i="1"/>
  <c r="P294" i="1"/>
  <c r="DZ302" i="1"/>
  <c r="DZ294" i="1"/>
  <c r="AM302" i="1"/>
  <c r="AM294" i="1"/>
  <c r="DM277" i="1"/>
  <c r="DF311" i="1"/>
  <c r="DF279" i="1"/>
  <c r="DT274" i="1"/>
  <c r="DT249" i="1"/>
  <c r="DT255" i="1" s="1"/>
  <c r="DT258" i="1" s="1"/>
  <c r="J311" i="1"/>
  <c r="J279" i="1"/>
  <c r="EJ260" i="1"/>
  <c r="C209" i="1"/>
  <c r="FZ207" i="1"/>
  <c r="V311" i="1"/>
  <c r="V318" i="1" s="1"/>
  <c r="V279" i="1"/>
  <c r="BR302" i="1"/>
  <c r="BR294" i="1"/>
  <c r="G302" i="1"/>
  <c r="G294" i="1"/>
  <c r="AL302" i="1"/>
  <c r="AL294" i="1"/>
  <c r="BK318" i="1"/>
  <c r="M318" i="1"/>
  <c r="EK294" i="1"/>
  <c r="EK302" i="1"/>
  <c r="BD302" i="1"/>
  <c r="BD294" i="1"/>
  <c r="FH311" i="1"/>
  <c r="FH279" i="1"/>
  <c r="EG302" i="1"/>
  <c r="EG294" i="1"/>
  <c r="FE311" i="1"/>
  <c r="FE279" i="1"/>
  <c r="H302" i="1"/>
  <c r="H294" i="1"/>
  <c r="AH311" i="1"/>
  <c r="AH279" i="1"/>
  <c r="BB318" i="1"/>
  <c r="AU318" i="1"/>
  <c r="FK277" i="1"/>
  <c r="AY260" i="1"/>
  <c r="AJ294" i="1"/>
  <c r="AJ302" i="1"/>
  <c r="DI302" i="1"/>
  <c r="DI294" i="1"/>
  <c r="AN318" i="1"/>
  <c r="BY311" i="1"/>
  <c r="BY279" i="1"/>
  <c r="ED311" i="1"/>
  <c r="ED318" i="1" s="1"/>
  <c r="ED279" i="1"/>
  <c r="AA311" i="1"/>
  <c r="AA279" i="1"/>
  <c r="F302" i="1"/>
  <c r="F294" i="1"/>
  <c r="DP318" i="1"/>
  <c r="AO277" i="1"/>
  <c r="ER311" i="1"/>
  <c r="ER318" i="1" s="1"/>
  <c r="ER279" i="1"/>
  <c r="EL311" i="1"/>
  <c r="EL318" i="1" s="1"/>
  <c r="EL279" i="1"/>
  <c r="BO318" i="1"/>
  <c r="CG311" i="1"/>
  <c r="CG318" i="1" s="1"/>
  <c r="CG279" i="1"/>
  <c r="DZ318" i="1"/>
  <c r="AM318" i="1"/>
  <c r="AM277" i="1"/>
  <c r="J302" i="1"/>
  <c r="J294" i="1"/>
  <c r="EJ311" i="1"/>
  <c r="EJ279" i="1"/>
  <c r="V302" i="1"/>
  <c r="V294" i="1"/>
  <c r="U302" i="1"/>
  <c r="U294" i="1"/>
  <c r="FF311" i="1"/>
  <c r="FF279" i="1"/>
  <c r="FU311" i="1"/>
  <c r="FU318" i="1" s="1"/>
  <c r="FU279" i="1"/>
  <c r="EE311" i="1"/>
  <c r="EE318" i="1" s="1"/>
  <c r="EE279" i="1"/>
  <c r="BD318" i="1"/>
  <c r="FH302" i="1"/>
  <c r="FH294" i="1"/>
  <c r="FE302" i="1"/>
  <c r="FE294" i="1"/>
  <c r="H318" i="1"/>
  <c r="AE302" i="1"/>
  <c r="AE294" i="1"/>
  <c r="AH294" i="1"/>
  <c r="AH302" i="1"/>
  <c r="CS277" i="1"/>
  <c r="AG311" i="1"/>
  <c r="AG318" i="1" s="1"/>
  <c r="AG279" i="1"/>
  <c r="CC311" i="1"/>
  <c r="CC279" i="1"/>
  <c r="AY302" i="1"/>
  <c r="AY294" i="1"/>
  <c r="AJ318" i="1"/>
  <c r="DI318" i="1"/>
  <c r="BN260" i="1"/>
  <c r="BY260" i="1"/>
  <c r="ED260" i="1"/>
  <c r="EB277" i="1"/>
  <c r="AA260" i="1"/>
  <c r="CP277" i="1"/>
  <c r="DR260" i="1"/>
  <c r="ER302" i="1"/>
  <c r="ER294" i="1"/>
  <c r="EL302" i="1"/>
  <c r="EL294" i="1"/>
  <c r="BQ260" i="1"/>
  <c r="CG302" i="1"/>
  <c r="CG294" i="1"/>
  <c r="FI277" i="1"/>
  <c r="EI311" i="1"/>
  <c r="EI318" i="1" s="1"/>
  <c r="EI279" i="1"/>
  <c r="FB311" i="1"/>
  <c r="FB279" i="1"/>
  <c r="FI260" i="1"/>
  <c r="DF302" i="1"/>
  <c r="DF294" i="1"/>
  <c r="EF277" i="1"/>
  <c r="CZ311" i="1"/>
  <c r="CZ318" i="1" s="1"/>
  <c r="CZ279" i="1"/>
  <c r="J318" i="1"/>
  <c r="BW260" i="1"/>
  <c r="EJ302" i="1"/>
  <c r="EJ294" i="1"/>
  <c r="FW277" i="1"/>
  <c r="FX311" i="1"/>
  <c r="FX318" i="1" s="1"/>
  <c r="FX279" i="1"/>
  <c r="CN277" i="1"/>
  <c r="EW260" i="1"/>
  <c r="U318" i="1"/>
  <c r="FF260" i="1"/>
  <c r="FU260" i="1"/>
  <c r="BV311" i="1"/>
  <c r="BV318" i="1" s="1"/>
  <c r="BV279" i="1"/>
  <c r="BC260" i="1"/>
  <c r="EE260" i="1"/>
  <c r="DD311" i="1"/>
  <c r="DD279" i="1"/>
  <c r="FH318" i="1"/>
  <c r="CQ260" i="1"/>
  <c r="FE318" i="1"/>
  <c r="FA311" i="1"/>
  <c r="FA318" i="1" s="1"/>
  <c r="FA279" i="1"/>
  <c r="AH318" i="1"/>
  <c r="BE311" i="1"/>
  <c r="BE318" i="1" s="1"/>
  <c r="BE279" i="1"/>
  <c r="AG260" i="1"/>
  <c r="DH311" i="1" l="1"/>
  <c r="DH318" i="1" s="1"/>
  <c r="DH279" i="1"/>
  <c r="DH260" i="1"/>
  <c r="DH302" i="1"/>
  <c r="DH294" i="1"/>
  <c r="AZ311" i="1"/>
  <c r="AZ279" i="1"/>
  <c r="FZ209" i="1"/>
  <c r="C212" i="1"/>
  <c r="C217" i="1" s="1"/>
  <c r="C222" i="1" s="1"/>
  <c r="C322" i="1"/>
  <c r="AZ260" i="1"/>
  <c r="AZ302" i="1"/>
  <c r="AZ294" i="1"/>
  <c r="CJ281" i="1"/>
  <c r="CJ277" i="1"/>
  <c r="CJ79" i="1"/>
  <c r="AZ318" i="1"/>
  <c r="CJ310" i="1"/>
  <c r="CJ275" i="1"/>
  <c r="CJ288" i="1" s="1"/>
  <c r="CJ266" i="1"/>
  <c r="CJ270" i="1" s="1"/>
  <c r="CJ260" i="1"/>
  <c r="FD310" i="1"/>
  <c r="FD275" i="1"/>
  <c r="FD288" i="1" s="1"/>
  <c r="FD266" i="1"/>
  <c r="FD270" i="1" s="1"/>
  <c r="C240" i="2"/>
  <c r="I41" i="2"/>
  <c r="D238" i="2"/>
  <c r="D220" i="2"/>
  <c r="D229" i="2"/>
  <c r="D228" i="2"/>
  <c r="D226" i="2"/>
  <c r="D230" i="2" s="1"/>
  <c r="D234" i="2" s="1"/>
  <c r="D239" i="2" s="1"/>
  <c r="I42" i="2" s="1"/>
  <c r="FD281" i="1"/>
  <c r="FD277" i="1"/>
  <c r="FD79" i="1"/>
  <c r="FD322" i="1"/>
  <c r="FD321" i="1" s="1"/>
  <c r="DT310" i="1"/>
  <c r="DT275" i="1"/>
  <c r="DT288" i="1" s="1"/>
  <c r="DT266" i="1"/>
  <c r="DT270" i="1" s="1"/>
  <c r="BX311" i="1"/>
  <c r="BX318" i="1" s="1"/>
  <c r="BX279" i="1"/>
  <c r="DT281" i="1"/>
  <c r="DT79" i="1"/>
  <c r="DT322" i="1"/>
  <c r="DT321" i="1" s="1"/>
  <c r="BX260" i="1"/>
  <c r="BX302" i="1"/>
  <c r="BX294" i="1"/>
  <c r="FD260" i="1" l="1"/>
  <c r="C321" i="1"/>
  <c r="FZ322" i="1"/>
  <c r="GA321" i="1" s="1"/>
  <c r="GA322" i="1" s="1"/>
  <c r="FD302" i="1"/>
  <c r="FD294" i="1"/>
  <c r="FD311" i="1"/>
  <c r="FD279" i="1"/>
  <c r="DT260" i="1"/>
  <c r="FD318" i="1"/>
  <c r="DT311" i="1"/>
  <c r="DT318" i="1" s="1"/>
  <c r="DT279" i="1"/>
  <c r="C242" i="1"/>
  <c r="C224" i="1"/>
  <c r="FZ222" i="1"/>
  <c r="FZ224" i="1" s="1"/>
  <c r="C233" i="1"/>
  <c r="C230" i="1"/>
  <c r="C234" i="1" s="1"/>
  <c r="C238" i="1" s="1"/>
  <c r="C232" i="1"/>
  <c r="DT302" i="1"/>
  <c r="DT294" i="1"/>
  <c r="CJ311" i="1"/>
  <c r="CJ318" i="1" s="1"/>
  <c r="CJ279" i="1"/>
  <c r="DT277" i="1"/>
  <c r="D240" i="2"/>
  <c r="CJ302" i="1"/>
  <c r="CJ294" i="1"/>
  <c r="C245" i="2"/>
  <c r="C251" i="2" s="1"/>
  <c r="C254" i="2" s="1"/>
  <c r="C270" i="2"/>
  <c r="C273" i="2" l="1"/>
  <c r="H43" i="2"/>
  <c r="C277" i="2"/>
  <c r="H51" i="2" s="1"/>
  <c r="C271" i="2"/>
  <c r="H46" i="2"/>
  <c r="C262" i="2"/>
  <c r="C266" i="2" s="1"/>
  <c r="C275" i="2" s="1"/>
  <c r="H50" i="2" s="1"/>
  <c r="C243" i="1"/>
  <c r="FZ243" i="1" s="1"/>
  <c r="FZ238" i="1"/>
  <c r="C35" i="1"/>
  <c r="D245" i="2"/>
  <c r="D251" i="2" s="1"/>
  <c r="D254" i="2" s="1"/>
  <c r="D270" i="2"/>
  <c r="FZ242" i="1"/>
  <c r="C256" i="2" l="1"/>
  <c r="C284" i="2"/>
  <c r="H47" i="2"/>
  <c r="C244" i="1"/>
  <c r="I43" i="2"/>
  <c r="D277" i="2"/>
  <c r="I51" i="2" s="1"/>
  <c r="D271" i="2"/>
  <c r="D273" i="2" s="1"/>
  <c r="I46" i="2"/>
  <c r="D262" i="2"/>
  <c r="D266" i="2" s="1"/>
  <c r="D275" i="2" s="1"/>
  <c r="I50" i="2" s="1"/>
  <c r="H49" i="2"/>
  <c r="I49" i="2" l="1"/>
  <c r="D284" i="2"/>
  <c r="I47" i="2"/>
  <c r="C249" i="1"/>
  <c r="C274" i="1"/>
  <c r="FZ244" i="1"/>
  <c r="GB244" i="1" s="1"/>
  <c r="C290" i="2"/>
  <c r="C298" i="2"/>
  <c r="H62" i="2" s="1"/>
  <c r="D256" i="2"/>
  <c r="C281" i="1" l="1"/>
  <c r="FZ274" i="1"/>
  <c r="C79" i="1"/>
  <c r="FZ79" i="1" s="1"/>
  <c r="FZ249" i="1"/>
  <c r="C255" i="1"/>
  <c r="C258" i="1" s="1"/>
  <c r="D290" i="2"/>
  <c r="D298" i="2"/>
  <c r="I62" i="2" s="1"/>
  <c r="C310" i="1" l="1"/>
  <c r="C275" i="1"/>
  <c r="C266" i="1"/>
  <c r="C260" i="1" s="1"/>
  <c r="FZ260" i="1" s="1"/>
  <c r="FZ258" i="1"/>
  <c r="FZ281" i="1"/>
  <c r="GD274" i="1"/>
  <c r="GE275" i="1" s="1"/>
  <c r="GB274" i="1"/>
  <c r="A279" i="2" l="1"/>
  <c r="CV297" i="1"/>
  <c r="AZ297" i="1"/>
  <c r="BX297" i="1"/>
  <c r="C297" i="1"/>
  <c r="ER297" i="1"/>
  <c r="FP297" i="1"/>
  <c r="D297" i="1"/>
  <c r="AB297" i="1"/>
  <c r="FS297" i="1"/>
  <c r="DT297" i="1"/>
  <c r="EL297" i="1"/>
  <c r="BF297" i="1"/>
  <c r="AK297" i="1"/>
  <c r="S297" i="1"/>
  <c r="FU297" i="1"/>
  <c r="AO297" i="1"/>
  <c r="BE297" i="1"/>
  <c r="H297" i="1"/>
  <c r="CE297" i="1"/>
  <c r="DO297" i="1"/>
  <c r="BN297" i="1"/>
  <c r="DS297" i="1"/>
  <c r="EB297" i="1"/>
  <c r="BH297" i="1"/>
  <c r="AI297" i="1"/>
  <c r="DI297" i="1"/>
  <c r="AJ297" i="1"/>
  <c r="AY297" i="1"/>
  <c r="CT297" i="1"/>
  <c r="BI297" i="1"/>
  <c r="CF297" i="1"/>
  <c r="DR297" i="1"/>
  <c r="CU297" i="1"/>
  <c r="CR297" i="1"/>
  <c r="DB297" i="1"/>
  <c r="EF297" i="1"/>
  <c r="BV297" i="1"/>
  <c r="EQ297" i="1"/>
  <c r="CA297" i="1"/>
  <c r="AN297" i="1"/>
  <c r="G297" i="1"/>
  <c r="DW297" i="1"/>
  <c r="CH297" i="1"/>
  <c r="DE297" i="1"/>
  <c r="ES297" i="1"/>
  <c r="CM297" i="1"/>
  <c r="DY297" i="1"/>
  <c r="CL297" i="1"/>
  <c r="FA297" i="1"/>
  <c r="EG297" i="1"/>
  <c r="BB297" i="1"/>
  <c r="EE297" i="1"/>
  <c r="FE297" i="1"/>
  <c r="DU297" i="1"/>
  <c r="ED297" i="1"/>
  <c r="CC297" i="1"/>
  <c r="FM297" i="1"/>
  <c r="DZ297" i="1"/>
  <c r="FX297" i="1"/>
  <c r="DQ297" i="1"/>
  <c r="DL297" i="1"/>
  <c r="CW297" i="1"/>
  <c r="BA297" i="1"/>
  <c r="ET297" i="1"/>
  <c r="AF297" i="1"/>
  <c r="FT297" i="1"/>
  <c r="FQ297" i="1"/>
  <c r="EM297" i="1"/>
  <c r="BZ297" i="1"/>
  <c r="BR297" i="1"/>
  <c r="DX297" i="1"/>
  <c r="DV297" i="1"/>
  <c r="DK297" i="1"/>
  <c r="CG297" i="1"/>
  <c r="E297" i="1"/>
  <c r="BT297" i="1"/>
  <c r="EZ297" i="1"/>
  <c r="AL297" i="1"/>
  <c r="FR297" i="1"/>
  <c r="DD297" i="1"/>
  <c r="CY297" i="1"/>
  <c r="W297" i="1"/>
  <c r="EU297" i="1"/>
  <c r="M297" i="1"/>
  <c r="Q297" i="1"/>
  <c r="DC297" i="1"/>
  <c r="V297" i="1"/>
  <c r="BC297" i="1"/>
  <c r="FH297" i="1"/>
  <c r="FF297" i="1"/>
  <c r="BQ297" i="1"/>
  <c r="P297" i="1"/>
  <c r="AC297" i="1"/>
  <c r="EW297" i="1"/>
  <c r="CB297" i="1"/>
  <c r="AE297" i="1"/>
  <c r="FC297" i="1"/>
  <c r="AD297" i="1"/>
  <c r="EA297" i="1"/>
  <c r="AS297" i="1"/>
  <c r="CI297" i="1"/>
  <c r="BS297" i="1"/>
  <c r="AR297" i="1"/>
  <c r="EY297" i="1"/>
  <c r="CK297" i="1"/>
  <c r="BK297" i="1"/>
  <c r="AT297" i="1"/>
  <c r="AQ297" i="1"/>
  <c r="L297" i="1"/>
  <c r="BM297" i="1"/>
  <c r="BP297" i="1"/>
  <c r="DP297" i="1"/>
  <c r="FO297" i="1"/>
  <c r="FG297" i="1"/>
  <c r="DM297" i="1"/>
  <c r="DH297" i="1"/>
  <c r="DA297" i="1"/>
  <c r="K297" i="1"/>
  <c r="DN297" i="1"/>
  <c r="FL297" i="1"/>
  <c r="BW297" i="1"/>
  <c r="EX297" i="1"/>
  <c r="EV297" i="1"/>
  <c r="F297" i="1"/>
  <c r="CJ297" i="1"/>
  <c r="O297" i="1"/>
  <c r="EP297" i="1"/>
  <c r="DG297" i="1"/>
  <c r="CO297" i="1"/>
  <c r="AH297" i="1"/>
  <c r="AG297" i="1"/>
  <c r="Z297" i="1"/>
  <c r="Y297" i="1"/>
  <c r="FK297" i="1"/>
  <c r="FN297" i="1"/>
  <c r="I297" i="1"/>
  <c r="EI297" i="1"/>
  <c r="N297" i="1"/>
  <c r="FI297" i="1"/>
  <c r="DJ297" i="1"/>
  <c r="CD297" i="1"/>
  <c r="AU297" i="1"/>
  <c r="BJ297" i="1"/>
  <c r="EN297" i="1"/>
  <c r="CN297" i="1"/>
  <c r="AM297" i="1"/>
  <c r="FW297" i="1"/>
  <c r="EK297" i="1"/>
  <c r="CQ297" i="1"/>
  <c r="DF297" i="1"/>
  <c r="CZ297" i="1"/>
  <c r="J297" i="1"/>
  <c r="BL297" i="1"/>
  <c r="FV297" i="1"/>
  <c r="BD297" i="1"/>
  <c r="FD297" i="1"/>
  <c r="U297" i="1"/>
  <c r="AV297" i="1"/>
  <c r="CS297" i="1"/>
  <c r="BU297" i="1"/>
  <c r="R297" i="1"/>
  <c r="CX297" i="1"/>
  <c r="FJ297" i="1"/>
  <c r="BG297" i="1"/>
  <c r="AP297" i="1"/>
  <c r="CP297" i="1"/>
  <c r="EH297" i="1"/>
  <c r="T297" i="1"/>
  <c r="EC297" i="1"/>
  <c r="BO297" i="1"/>
  <c r="AX297" i="1"/>
  <c r="BY297" i="1"/>
  <c r="AW297" i="1"/>
  <c r="EO297" i="1"/>
  <c r="EJ297" i="1"/>
  <c r="AA297" i="1"/>
  <c r="FB297" i="1"/>
  <c r="X297" i="1"/>
  <c r="EC291" i="1"/>
  <c r="EC306" i="1" s="1"/>
  <c r="EC284" i="1"/>
  <c r="EC287" i="1" s="1"/>
  <c r="FQ291" i="1"/>
  <c r="FQ306" i="1" s="1"/>
  <c r="DA291" i="1"/>
  <c r="DA306" i="1" s="1"/>
  <c r="AP291" i="1"/>
  <c r="AP306" i="1" s="1"/>
  <c r="EN291" i="1"/>
  <c r="EN306" i="1" s="1"/>
  <c r="AW291" i="1"/>
  <c r="AW306" i="1" s="1"/>
  <c r="L291" i="1"/>
  <c r="L306" i="1" s="1"/>
  <c r="DE291" i="1"/>
  <c r="DE306" i="1" s="1"/>
  <c r="BS291" i="1"/>
  <c r="BS306" i="1" s="1"/>
  <c r="CR291" i="1"/>
  <c r="CR306" i="1" s="1"/>
  <c r="DA284" i="1"/>
  <c r="DA287" i="1" s="1"/>
  <c r="CW291" i="1"/>
  <c r="CW306" i="1" s="1"/>
  <c r="AF291" i="1"/>
  <c r="AF306" i="1" s="1"/>
  <c r="FR284" i="1"/>
  <c r="FR287" i="1" s="1"/>
  <c r="AB284" i="1"/>
  <c r="AB287" i="1" s="1"/>
  <c r="DY291" i="1"/>
  <c r="DY306" i="1" s="1"/>
  <c r="FS291" i="1"/>
  <c r="FS306" i="1" s="1"/>
  <c r="EO284" i="1"/>
  <c r="EO287" i="1" s="1"/>
  <c r="AX284" i="1"/>
  <c r="AX287" i="1" s="1"/>
  <c r="CD284" i="1"/>
  <c r="CD287" i="1" s="1"/>
  <c r="DM291" i="1"/>
  <c r="DM306" i="1" s="1"/>
  <c r="DF291" i="1"/>
  <c r="DF306" i="1" s="1"/>
  <c r="FM291" i="1"/>
  <c r="FM306" i="1" s="1"/>
  <c r="O291" i="1"/>
  <c r="O306" i="1" s="1"/>
  <c r="EQ291" i="1"/>
  <c r="EQ306" i="1" s="1"/>
  <c r="CR284" i="1"/>
  <c r="CR287" i="1" s="1"/>
  <c r="E291" i="1"/>
  <c r="E306" i="1" s="1"/>
  <c r="AV291" i="1"/>
  <c r="AV306" i="1" s="1"/>
  <c r="BU284" i="1"/>
  <c r="BU287" i="1" s="1"/>
  <c r="CT291" i="1"/>
  <c r="CT306" i="1" s="1"/>
  <c r="EG291" i="1"/>
  <c r="EG306" i="1" s="1"/>
  <c r="FQ284" i="1"/>
  <c r="FQ287" i="1" s="1"/>
  <c r="AW284" i="1"/>
  <c r="AW287" i="1" s="1"/>
  <c r="BJ291" i="1"/>
  <c r="BJ306" i="1" s="1"/>
  <c r="DQ291" i="1"/>
  <c r="DQ306" i="1" s="1"/>
  <c r="FU291" i="1"/>
  <c r="FU306" i="1" s="1"/>
  <c r="EP284" i="1"/>
  <c r="EP287" i="1" s="1"/>
  <c r="FS284" i="1"/>
  <c r="FS287" i="1" s="1"/>
  <c r="EU291" i="1"/>
  <c r="EU306" i="1" s="1"/>
  <c r="BV291" i="1"/>
  <c r="BV306" i="1" s="1"/>
  <c r="DE284" i="1"/>
  <c r="DE287" i="1" s="1"/>
  <c r="DN284" i="1"/>
  <c r="DN287" i="1" s="1"/>
  <c r="DG284" i="1"/>
  <c r="DG287" i="1" s="1"/>
  <c r="S291" i="1"/>
  <c r="S306" i="1" s="1"/>
  <c r="FA273" i="1"/>
  <c r="FJ291" i="1"/>
  <c r="FJ306" i="1" s="1"/>
  <c r="BM291" i="1"/>
  <c r="BM306" i="1" s="1"/>
  <c r="FC291" i="1"/>
  <c r="FC306" i="1" s="1"/>
  <c r="BT284" i="1"/>
  <c r="BT287" i="1" s="1"/>
  <c r="AP284" i="1"/>
  <c r="AP287" i="1" s="1"/>
  <c r="BL291" i="1"/>
  <c r="BL306" i="1" s="1"/>
  <c r="W284" i="1"/>
  <c r="W287" i="1" s="1"/>
  <c r="Z291" i="1"/>
  <c r="Z306" i="1" s="1"/>
  <c r="CG291" i="1"/>
  <c r="CG306" i="1" s="1"/>
  <c r="AH291" i="1"/>
  <c r="AH306" i="1" s="1"/>
  <c r="J291" i="1"/>
  <c r="J306" i="1" s="1"/>
  <c r="X291" i="1"/>
  <c r="X306" i="1" s="1"/>
  <c r="BF284" i="1"/>
  <c r="BF287" i="1" s="1"/>
  <c r="EX284" i="1"/>
  <c r="EX287" i="1" s="1"/>
  <c r="AT291" i="1"/>
  <c r="AT306" i="1" s="1"/>
  <c r="AY291" i="1"/>
  <c r="AY306" i="1" s="1"/>
  <c r="H291" i="1"/>
  <c r="H306" i="1" s="1"/>
  <c r="BS284" i="1"/>
  <c r="BS287" i="1" s="1"/>
  <c r="BA291" i="1"/>
  <c r="BA306" i="1" s="1"/>
  <c r="DD291" i="1"/>
  <c r="DD306" i="1" s="1"/>
  <c r="M291" i="1"/>
  <c r="M306" i="1" s="1"/>
  <c r="AL291" i="1"/>
  <c r="AL306" i="1" s="1"/>
  <c r="CV284" i="1"/>
  <c r="CV287" i="1" s="1"/>
  <c r="CL284" i="1"/>
  <c r="CL287" i="1" s="1"/>
  <c r="DX284" i="1"/>
  <c r="DX287" i="1" s="1"/>
  <c r="DJ284" i="1"/>
  <c r="DJ287" i="1" s="1"/>
  <c r="BB291" i="1"/>
  <c r="BB306" i="1" s="1"/>
  <c r="BE291" i="1"/>
  <c r="BE306" i="1" s="1"/>
  <c r="DY284" i="1"/>
  <c r="DY287" i="1" s="1"/>
  <c r="CS291" i="1"/>
  <c r="CS306" i="1" s="1"/>
  <c r="DC284" i="1"/>
  <c r="DC287" i="1" s="1"/>
  <c r="CN291" i="1"/>
  <c r="CN306" i="1" s="1"/>
  <c r="I284" i="1"/>
  <c r="I287" i="1" s="1"/>
  <c r="EN284" i="1"/>
  <c r="EN287" i="1" s="1"/>
  <c r="F291" i="1"/>
  <c r="F306" i="1" s="1"/>
  <c r="AE284" i="1"/>
  <c r="AE287" i="1" s="1"/>
  <c r="DZ284" i="1"/>
  <c r="DZ287" i="1" s="1"/>
  <c r="FO284" i="1"/>
  <c r="FO287" i="1" s="1"/>
  <c r="DD284" i="1"/>
  <c r="DD287" i="1" s="1"/>
  <c r="CY284" i="1"/>
  <c r="CY287" i="1" s="1"/>
  <c r="FA284" i="1"/>
  <c r="FA287" i="1" s="1"/>
  <c r="DO284" i="1"/>
  <c r="DO287" i="1" s="1"/>
  <c r="CF284" i="1"/>
  <c r="CF287" i="1" s="1"/>
  <c r="AA284" i="1"/>
  <c r="AA287" i="1" s="1"/>
  <c r="EY284" i="1"/>
  <c r="EY287" i="1" s="1"/>
  <c r="O284" i="1"/>
  <c r="O287" i="1" s="1"/>
  <c r="BN284" i="1"/>
  <c r="BN287" i="1" s="1"/>
  <c r="AG284" i="1"/>
  <c r="AG287" i="1" s="1"/>
  <c r="AI284" i="1"/>
  <c r="AI287" i="1" s="1"/>
  <c r="FL284" i="1"/>
  <c r="FL287" i="1" s="1"/>
  <c r="EH284" i="1"/>
  <c r="EH287" i="1" s="1"/>
  <c r="F284" i="1"/>
  <c r="F287" i="1" s="1"/>
  <c r="AL284" i="1"/>
  <c r="AL287" i="1" s="1"/>
  <c r="AQ284" i="1"/>
  <c r="AQ287" i="1" s="1"/>
  <c r="EQ284" i="1"/>
  <c r="EQ287" i="1" s="1"/>
  <c r="H284" i="1"/>
  <c r="H287" i="1" s="1"/>
  <c r="L284" i="1"/>
  <c r="L287" i="1" s="1"/>
  <c r="CU284" i="1"/>
  <c r="CU287" i="1" s="1"/>
  <c r="G284" i="1"/>
  <c r="G287" i="1" s="1"/>
  <c r="CE284" i="1"/>
  <c r="CE287" i="1" s="1"/>
  <c r="AS284" i="1"/>
  <c r="AS287" i="1" s="1"/>
  <c r="DU284" i="1"/>
  <c r="DU287" i="1" s="1"/>
  <c r="EU284" i="1"/>
  <c r="EU287" i="1" s="1"/>
  <c r="FE284" i="1"/>
  <c r="FE287" i="1" s="1"/>
  <c r="V284" i="1"/>
  <c r="V287" i="1" s="1"/>
  <c r="E284" i="1"/>
  <c r="E287" i="1" s="1"/>
  <c r="DK284" i="1"/>
  <c r="DK287" i="1" s="1"/>
  <c r="CZ284" i="1"/>
  <c r="CZ287" i="1" s="1"/>
  <c r="BC284" i="1"/>
  <c r="BC287" i="1" s="1"/>
  <c r="AH284" i="1"/>
  <c r="AH287" i="1" s="1"/>
  <c r="X284" i="1"/>
  <c r="X287" i="1" s="1"/>
  <c r="AF284" i="1"/>
  <c r="AF287" i="1" s="1"/>
  <c r="BO284" i="1"/>
  <c r="BO287" i="1" s="1"/>
  <c r="T284" i="1"/>
  <c r="T287" i="1" s="1"/>
  <c r="AV284" i="1"/>
  <c r="AV287" i="1" s="1"/>
  <c r="DS284" i="1"/>
  <c r="DS287" i="1" s="1"/>
  <c r="FC284" i="1"/>
  <c r="FC287" i="1" s="1"/>
  <c r="CQ284" i="1"/>
  <c r="CQ287" i="1" s="1"/>
  <c r="R284" i="1"/>
  <c r="R287" i="1" s="1"/>
  <c r="CG284" i="1"/>
  <c r="CG287" i="1" s="1"/>
  <c r="FP284" i="1"/>
  <c r="FP287" i="1" s="1"/>
  <c r="DQ284" i="1"/>
  <c r="DQ287" i="1" s="1"/>
  <c r="AC284" i="1"/>
  <c r="AC287" i="1" s="1"/>
  <c r="D284" i="1"/>
  <c r="D287" i="1" s="1"/>
  <c r="EW284" i="1"/>
  <c r="EW287" i="1" s="1"/>
  <c r="ER284" i="1"/>
  <c r="ER287" i="1" s="1"/>
  <c r="BE284" i="1"/>
  <c r="BE287" i="1" s="1"/>
  <c r="BG284" i="1"/>
  <c r="BG287" i="1" s="1"/>
  <c r="CT284" i="1"/>
  <c r="CT287" i="1" s="1"/>
  <c r="DF284" i="1"/>
  <c r="DF287" i="1" s="1"/>
  <c r="U284" i="1"/>
  <c r="U287" i="1" s="1"/>
  <c r="FF284" i="1"/>
  <c r="FF287" i="1" s="1"/>
  <c r="CW284" i="1"/>
  <c r="CW287" i="1" s="1"/>
  <c r="BQ284" i="1"/>
  <c r="BQ287" i="1" s="1"/>
  <c r="N284" i="1"/>
  <c r="N287" i="1" s="1"/>
  <c r="CM284" i="1"/>
  <c r="CM287" i="1" s="1"/>
  <c r="J284" i="1"/>
  <c r="J287" i="1" s="1"/>
  <c r="CX284" i="1"/>
  <c r="CX287" i="1" s="1"/>
  <c r="FJ284" i="1"/>
  <c r="FJ287" i="1" s="1"/>
  <c r="FG284" i="1"/>
  <c r="FG287" i="1" s="1"/>
  <c r="BV284" i="1"/>
  <c r="BV287" i="1" s="1"/>
  <c r="EA284" i="1"/>
  <c r="EA287" i="1" s="1"/>
  <c r="FM284" i="1"/>
  <c r="FM287" i="1" s="1"/>
  <c r="EK284" i="1"/>
  <c r="EK287" i="1" s="1"/>
  <c r="BD284" i="1"/>
  <c r="BD287" i="1" s="1"/>
  <c r="Y284" i="1"/>
  <c r="Y287" i="1" s="1"/>
  <c r="K284" i="1"/>
  <c r="K287" i="1" s="1"/>
  <c r="BI284" i="1"/>
  <c r="BI287" i="1" s="1"/>
  <c r="AT284" i="1"/>
  <c r="AT287" i="1" s="1"/>
  <c r="FB284" i="1"/>
  <c r="FB287" i="1" s="1"/>
  <c r="Z284" i="1"/>
  <c r="Z287" i="1" s="1"/>
  <c r="AR284" i="1"/>
  <c r="AR287" i="1" s="1"/>
  <c r="EJ284" i="1"/>
  <c r="EJ287" i="1" s="1"/>
  <c r="EE284" i="1"/>
  <c r="EE287" i="1" s="1"/>
  <c r="BJ284" i="1"/>
  <c r="BJ287" i="1" s="1"/>
  <c r="BB284" i="1"/>
  <c r="BB287" i="1" s="1"/>
  <c r="BK284" i="1"/>
  <c r="BK287" i="1" s="1"/>
  <c r="AK284" i="1"/>
  <c r="AK287" i="1" s="1"/>
  <c r="FH284" i="1"/>
  <c r="FH287" i="1" s="1"/>
  <c r="FT284" i="1"/>
  <c r="FT287" i="1" s="1"/>
  <c r="EI284" i="1"/>
  <c r="EI287" i="1" s="1"/>
  <c r="EM284" i="1"/>
  <c r="EM287" i="1" s="1"/>
  <c r="M284" i="1"/>
  <c r="M287" i="1" s="1"/>
  <c r="FX284" i="1"/>
  <c r="FX287" i="1" s="1"/>
  <c r="CB284" i="1"/>
  <c r="CB287" i="1" s="1"/>
  <c r="FU284" i="1"/>
  <c r="FU287" i="1" s="1"/>
  <c r="DL284" i="1"/>
  <c r="DL287" i="1" s="1"/>
  <c r="EZ284" i="1"/>
  <c r="EZ287" i="1" s="1"/>
  <c r="CA284" i="1"/>
  <c r="CA287" i="1" s="1"/>
  <c r="FN284" i="1"/>
  <c r="FN287" i="1" s="1"/>
  <c r="P284" i="1"/>
  <c r="P287" i="1" s="1"/>
  <c r="DB284" i="1"/>
  <c r="DB287" i="1" s="1"/>
  <c r="AD284" i="1"/>
  <c r="AD287" i="1" s="1"/>
  <c r="EG284" i="1"/>
  <c r="EG287" i="1" s="1"/>
  <c r="AN284" i="1"/>
  <c r="AN287" i="1" s="1"/>
  <c r="DR284" i="1"/>
  <c r="DR287" i="1" s="1"/>
  <c r="ES284" i="1"/>
  <c r="ES287" i="1" s="1"/>
  <c r="CP284" i="1"/>
  <c r="CP287" i="1" s="1"/>
  <c r="DI284" i="1"/>
  <c r="DI287" i="1" s="1"/>
  <c r="BR284" i="1"/>
  <c r="BR287" i="1" s="1"/>
  <c r="DP284" i="1"/>
  <c r="DP287" i="1" s="1"/>
  <c r="FW284" i="1"/>
  <c r="FW287" i="1" s="1"/>
  <c r="BW284" i="1"/>
  <c r="BW287" i="1" s="1"/>
  <c r="FD291" i="1"/>
  <c r="FD306" i="1" s="1"/>
  <c r="DM284" i="1"/>
  <c r="DM287" i="1" s="1"/>
  <c r="DV284" i="1"/>
  <c r="DV287" i="1" s="1"/>
  <c r="BA284" i="1"/>
  <c r="BA287" i="1" s="1"/>
  <c r="EL284" i="1"/>
  <c r="EL287" i="1" s="1"/>
  <c r="FI284" i="1"/>
  <c r="FI287" i="1" s="1"/>
  <c r="BZ284" i="1"/>
  <c r="BZ287" i="1" s="1"/>
  <c r="S284" i="1"/>
  <c r="S287" i="1" s="1"/>
  <c r="BY284" i="1"/>
  <c r="BY287" i="1" s="1"/>
  <c r="AO284" i="1"/>
  <c r="AO287" i="1" s="1"/>
  <c r="FK284" i="1"/>
  <c r="FK287" i="1" s="1"/>
  <c r="AJ284" i="1"/>
  <c r="AJ287" i="1" s="1"/>
  <c r="ET284" i="1"/>
  <c r="ET287" i="1" s="1"/>
  <c r="BP284" i="1"/>
  <c r="BP287" i="1" s="1"/>
  <c r="DW284" i="1"/>
  <c r="DW287" i="1" s="1"/>
  <c r="AY284" i="1"/>
  <c r="AY287" i="1" s="1"/>
  <c r="CJ291" i="1"/>
  <c r="CJ306" i="1" s="1"/>
  <c r="BH284" i="1"/>
  <c r="BH287" i="1" s="1"/>
  <c r="CC284" i="1"/>
  <c r="CC287" i="1" s="1"/>
  <c r="DH284" i="1"/>
  <c r="DH287" i="1" s="1"/>
  <c r="AM284" i="1"/>
  <c r="AM287" i="1" s="1"/>
  <c r="BX284" i="1"/>
  <c r="BX287" i="1" s="1"/>
  <c r="AU284" i="1"/>
  <c r="AU287" i="1" s="1"/>
  <c r="EB284" i="1"/>
  <c r="EB287" i="1" s="1"/>
  <c r="CO284" i="1"/>
  <c r="CO287" i="1" s="1"/>
  <c r="AZ284" i="1"/>
  <c r="AZ287" i="1" s="1"/>
  <c r="Q284" i="1"/>
  <c r="Q287" i="1" s="1"/>
  <c r="CS284" i="1"/>
  <c r="CS287" i="1" s="1"/>
  <c r="CK284" i="1"/>
  <c r="CK287" i="1" s="1"/>
  <c r="CN284" i="1"/>
  <c r="CN287" i="1" s="1"/>
  <c r="FV284" i="1"/>
  <c r="FV287" i="1" s="1"/>
  <c r="BM284" i="1"/>
  <c r="BM287" i="1" s="1"/>
  <c r="EV284" i="1"/>
  <c r="EV287" i="1" s="1"/>
  <c r="CH284" i="1"/>
  <c r="CH287" i="1" s="1"/>
  <c r="CI284" i="1"/>
  <c r="CI287" i="1" s="1"/>
  <c r="BL284" i="1"/>
  <c r="BL287" i="1" s="1"/>
  <c r="EF284" i="1"/>
  <c r="EF287" i="1" s="1"/>
  <c r="ED284" i="1"/>
  <c r="ED287" i="1" s="1"/>
  <c r="FD284" i="1"/>
  <c r="FD287" i="1" s="1"/>
  <c r="CJ284" i="1"/>
  <c r="CJ287" i="1" s="1"/>
  <c r="DT284" i="1"/>
  <c r="DT287" i="1" s="1"/>
  <c r="GB322" i="1"/>
  <c r="C270" i="1"/>
  <c r="FZ266" i="1"/>
  <c r="C288" i="1"/>
  <c r="FZ275" i="1"/>
  <c r="GB275" i="1" s="1"/>
  <c r="C277" i="1"/>
  <c r="CI290" i="1" l="1"/>
  <c r="EW296" i="1"/>
  <c r="EW299" i="1" s="1"/>
  <c r="EW301" i="1" s="1"/>
  <c r="EW293" i="1"/>
  <c r="EW290" i="1"/>
  <c r="EW304" i="1" s="1"/>
  <c r="AS291" i="1"/>
  <c r="AS306" i="1" s="1"/>
  <c r="CH290" i="1"/>
  <c r="N290" i="1"/>
  <c r="EV296" i="1"/>
  <c r="EV299" i="1" s="1"/>
  <c r="EV301" i="1" s="1"/>
  <c r="EV293" i="1"/>
  <c r="EV290" i="1"/>
  <c r="X296" i="1"/>
  <c r="X299" i="1" s="1"/>
  <c r="X301" i="1" s="1"/>
  <c r="X293" i="1"/>
  <c r="X290" i="1"/>
  <c r="AK291" i="1"/>
  <c r="AK306" i="1" s="1"/>
  <c r="AE291" i="1"/>
  <c r="AE306" i="1" s="1"/>
  <c r="BW291" i="1"/>
  <c r="BW306" i="1" s="1"/>
  <c r="CD290" i="1"/>
  <c r="CD293" i="1"/>
  <c r="C311" i="1"/>
  <c r="C318" i="1" s="1"/>
  <c r="C279" i="1"/>
  <c r="FZ279" i="1" s="1"/>
  <c r="GB279" i="1" s="1"/>
  <c r="FZ270" i="1"/>
  <c r="BM301" i="1"/>
  <c r="BM296" i="1"/>
  <c r="BM299" i="1" s="1"/>
  <c r="BM290" i="1"/>
  <c r="BM293" i="1"/>
  <c r="DH293" i="1"/>
  <c r="DH290" i="1"/>
  <c r="S301" i="1"/>
  <c r="S293" i="1"/>
  <c r="S296" i="1"/>
  <c r="S299" i="1" s="1"/>
  <c r="S290" i="1"/>
  <c r="S304" i="1" s="1"/>
  <c r="BR296" i="1"/>
  <c r="BR299" i="1" s="1"/>
  <c r="BR301" i="1" s="1"/>
  <c r="BR290" i="1"/>
  <c r="EZ290" i="1"/>
  <c r="EZ293" i="1"/>
  <c r="BB293" i="1"/>
  <c r="BB290" i="1"/>
  <c r="BB296" i="1"/>
  <c r="BB299" i="1" s="1"/>
  <c r="BB301" i="1" s="1"/>
  <c r="EK290" i="1"/>
  <c r="CW296" i="1"/>
  <c r="CW299" i="1" s="1"/>
  <c r="CW290" i="1"/>
  <c r="CW301" i="1"/>
  <c r="CW293" i="1"/>
  <c r="DQ296" i="1"/>
  <c r="DQ299" i="1" s="1"/>
  <c r="DQ301" i="1" s="1"/>
  <c r="DQ293" i="1"/>
  <c r="DQ290" i="1"/>
  <c r="AH301" i="1"/>
  <c r="AH296" i="1"/>
  <c r="AH299" i="1" s="1"/>
  <c r="AH293" i="1"/>
  <c r="AH290" i="1"/>
  <c r="CU296" i="1"/>
  <c r="CU299" i="1" s="1"/>
  <c r="CU301" i="1" s="1"/>
  <c r="CU290" i="1"/>
  <c r="CU304" i="1" s="1"/>
  <c r="O293" i="1"/>
  <c r="O290" i="1"/>
  <c r="O296" i="1"/>
  <c r="O299" i="1" s="1"/>
  <c r="O301" i="1"/>
  <c r="AN291" i="1"/>
  <c r="AN306" i="1" s="1"/>
  <c r="DY301" i="1"/>
  <c r="DY296" i="1"/>
  <c r="DY299" i="1" s="1"/>
  <c r="DY293" i="1"/>
  <c r="DY290" i="1"/>
  <c r="DY304" i="1" s="1"/>
  <c r="EB291" i="1"/>
  <c r="EB306" i="1" s="1"/>
  <c r="CC291" i="1"/>
  <c r="CC306" i="1" s="1"/>
  <c r="ED291" i="1"/>
  <c r="ED306" i="1" s="1"/>
  <c r="FF291" i="1"/>
  <c r="FF306" i="1" s="1"/>
  <c r="W290" i="1"/>
  <c r="W293" i="1"/>
  <c r="FX291" i="1"/>
  <c r="FX306" i="1" s="1"/>
  <c r="FS293" i="1"/>
  <c r="FS296" i="1"/>
  <c r="FS299" i="1" s="1"/>
  <c r="FS301" i="1" s="1"/>
  <c r="FS290" i="1"/>
  <c r="CY291" i="1"/>
  <c r="CY306" i="1" s="1"/>
  <c r="AJ291" i="1"/>
  <c r="AJ306" i="1" s="1"/>
  <c r="FA291" i="1"/>
  <c r="FA296" i="1" s="1"/>
  <c r="FA299" i="1" s="1"/>
  <c r="FA301" i="1" s="1"/>
  <c r="R291" i="1"/>
  <c r="R306" i="1" s="1"/>
  <c r="DJ291" i="1"/>
  <c r="DJ306" i="1" s="1"/>
  <c r="EY291" i="1"/>
  <c r="EY306" i="1" s="1"/>
  <c r="CA291" i="1"/>
  <c r="CA306" i="1" s="1"/>
  <c r="DG291" i="1"/>
  <c r="DG306" i="1" s="1"/>
  <c r="AU290" i="1"/>
  <c r="AS296" i="1"/>
  <c r="AS299" i="1" s="1"/>
  <c r="AS301" i="1" s="1"/>
  <c r="AS293" i="1"/>
  <c r="AS290" i="1"/>
  <c r="FW293" i="1"/>
  <c r="FW290" i="1"/>
  <c r="BY290" i="1"/>
  <c r="G296" i="1"/>
  <c r="G299" i="1" s="1"/>
  <c r="G301" i="1" s="1"/>
  <c r="G293" i="1"/>
  <c r="G290" i="1"/>
  <c r="EA291" i="1"/>
  <c r="EA306" i="1" s="1"/>
  <c r="FV290" i="1"/>
  <c r="FV293" i="1"/>
  <c r="CC290" i="1"/>
  <c r="BZ293" i="1"/>
  <c r="BZ290" i="1"/>
  <c r="DI290" i="1"/>
  <c r="DL290" i="1"/>
  <c r="BJ296" i="1"/>
  <c r="BJ299" i="1" s="1"/>
  <c r="BJ301" i="1" s="1"/>
  <c r="BJ293" i="1"/>
  <c r="BJ290" i="1"/>
  <c r="FM296" i="1"/>
  <c r="FM299" i="1" s="1"/>
  <c r="FM301" i="1"/>
  <c r="FM293" i="1"/>
  <c r="FM290" i="1"/>
  <c r="FF290" i="1"/>
  <c r="FP293" i="1"/>
  <c r="FP290" i="1"/>
  <c r="BC293" i="1"/>
  <c r="BC296" i="1"/>
  <c r="BC299" i="1" s="1"/>
  <c r="BC301" i="1" s="1"/>
  <c r="BC290" i="1"/>
  <c r="L296" i="1"/>
  <c r="L299" i="1" s="1"/>
  <c r="L301" i="1" s="1"/>
  <c r="L290" i="1"/>
  <c r="L293" i="1"/>
  <c r="EY296" i="1"/>
  <c r="EY299" i="1" s="1"/>
  <c r="EY301" i="1"/>
  <c r="EY290" i="1"/>
  <c r="EV291" i="1"/>
  <c r="EV306" i="1" s="1"/>
  <c r="FI291" i="1"/>
  <c r="FI306" i="1" s="1"/>
  <c r="BY291" i="1"/>
  <c r="BY306" i="1" s="1"/>
  <c r="DW291" i="1"/>
  <c r="DW306" i="1" s="1"/>
  <c r="DI291" i="1"/>
  <c r="DI306" i="1" s="1"/>
  <c r="BC291" i="1"/>
  <c r="BC306" i="1" s="1"/>
  <c r="AR291" i="1"/>
  <c r="AR306" i="1" s="1"/>
  <c r="CQ291" i="1"/>
  <c r="CQ306" i="1" s="1"/>
  <c r="DP291" i="1"/>
  <c r="DP306" i="1" s="1"/>
  <c r="AW296" i="1"/>
  <c r="AW299" i="1" s="1"/>
  <c r="AW301" i="1" s="1"/>
  <c r="AW293" i="1"/>
  <c r="AW290" i="1"/>
  <c r="BU296" i="1"/>
  <c r="BU299" i="1" s="1"/>
  <c r="BU301" i="1" s="1"/>
  <c r="BU290" i="1"/>
  <c r="CI291" i="1"/>
  <c r="CI306" i="1" s="1"/>
  <c r="AX293" i="1"/>
  <c r="AX290" i="1"/>
  <c r="DU291" i="1"/>
  <c r="DU306" i="1" s="1"/>
  <c r="CU291" i="1"/>
  <c r="CU306" i="1" s="1"/>
  <c r="DB291" i="1"/>
  <c r="DB306" i="1" s="1"/>
  <c r="EX291" i="1"/>
  <c r="EX306" i="1" s="1"/>
  <c r="CM290" i="1"/>
  <c r="AF296" i="1"/>
  <c r="AF299" i="1" s="1"/>
  <c r="AF301" i="1" s="1"/>
  <c r="AF293" i="1"/>
  <c r="AF290" i="1"/>
  <c r="AF304" i="1" s="1"/>
  <c r="CM291" i="1"/>
  <c r="CM306" i="1" s="1"/>
  <c r="BD290" i="1"/>
  <c r="AE293" i="1"/>
  <c r="AE290" i="1"/>
  <c r="AE296" i="1"/>
  <c r="AE299" i="1" s="1"/>
  <c r="AE301" i="1" s="1"/>
  <c r="AI291" i="1"/>
  <c r="AI306" i="1" s="1"/>
  <c r="CD291" i="1"/>
  <c r="CD306" i="1" s="1"/>
  <c r="CN301" i="1"/>
  <c r="CN296" i="1"/>
  <c r="CN299" i="1" s="1"/>
  <c r="CN293" i="1"/>
  <c r="CN290" i="1"/>
  <c r="CN304" i="1" s="1"/>
  <c r="BH296" i="1"/>
  <c r="BH299" i="1" s="1"/>
  <c r="BH301" i="1" s="1"/>
  <c r="BH290" i="1"/>
  <c r="FI290" i="1"/>
  <c r="CP290" i="1"/>
  <c r="FU301" i="1"/>
  <c r="FU296" i="1"/>
  <c r="FU299" i="1" s="1"/>
  <c r="FU293" i="1"/>
  <c r="FU290" i="1"/>
  <c r="EE290" i="1"/>
  <c r="EE296" i="1"/>
  <c r="EE299" i="1" s="1"/>
  <c r="EE301" i="1"/>
  <c r="BX291" i="1"/>
  <c r="BX306" i="1" s="1"/>
  <c r="U290" i="1"/>
  <c r="CG296" i="1"/>
  <c r="CG299" i="1" s="1"/>
  <c r="CG301" i="1" s="1"/>
  <c r="CG293" i="1"/>
  <c r="CG290" i="1"/>
  <c r="CZ296" i="1"/>
  <c r="CZ299" i="1" s="1"/>
  <c r="CZ301" i="1" s="1"/>
  <c r="CZ293" i="1"/>
  <c r="CZ290" i="1"/>
  <c r="CZ304" i="1" s="1"/>
  <c r="H296" i="1"/>
  <c r="H299" i="1" s="1"/>
  <c r="H301" i="1" s="1"/>
  <c r="H293" i="1"/>
  <c r="H290" i="1"/>
  <c r="H304" i="1" s="1"/>
  <c r="AA293" i="1"/>
  <c r="AA290" i="1"/>
  <c r="AA291" i="1"/>
  <c r="AA306" i="1" s="1"/>
  <c r="EM291" i="1"/>
  <c r="EM306" i="1" s="1"/>
  <c r="CP291" i="1"/>
  <c r="CP306" i="1" s="1"/>
  <c r="Q291" i="1"/>
  <c r="Q306" i="1" s="1"/>
  <c r="EE291" i="1"/>
  <c r="EE306" i="1" s="1"/>
  <c r="AU291" i="1"/>
  <c r="AU306" i="1" s="1"/>
  <c r="BG291" i="1"/>
  <c r="BG306" i="1" s="1"/>
  <c r="FQ301" i="1"/>
  <c r="FQ296" i="1"/>
  <c r="FQ299" i="1" s="1"/>
  <c r="FQ290" i="1"/>
  <c r="FQ293" i="1"/>
  <c r="CF291" i="1"/>
  <c r="CF306" i="1" s="1"/>
  <c r="EO290" i="1"/>
  <c r="CE291" i="1"/>
  <c r="CE306" i="1" s="1"/>
  <c r="AX291" i="1"/>
  <c r="AX306" i="1" s="1"/>
  <c r="EP291" i="1"/>
  <c r="EP306" i="1" s="1"/>
  <c r="FH301" i="1"/>
  <c r="FH296" i="1"/>
  <c r="FH299" i="1" s="1"/>
  <c r="FH290" i="1"/>
  <c r="BX290" i="1"/>
  <c r="D290" i="1"/>
  <c r="DC290" i="1"/>
  <c r="BQ293" i="1"/>
  <c r="BQ290" i="1"/>
  <c r="CK290" i="1"/>
  <c r="EA296" i="1"/>
  <c r="EA299" i="1" s="1"/>
  <c r="EA301" i="1" s="1"/>
  <c r="EA290" i="1"/>
  <c r="EA293" i="1"/>
  <c r="BV296" i="1"/>
  <c r="BV299" i="1" s="1"/>
  <c r="BV301" i="1" s="1"/>
  <c r="BV290" i="1"/>
  <c r="BV304" i="1" s="1"/>
  <c r="BV293" i="1"/>
  <c r="AZ291" i="1"/>
  <c r="AZ306" i="1" s="1"/>
  <c r="CQ290" i="1"/>
  <c r="CQ293" i="1"/>
  <c r="E301" i="1"/>
  <c r="E296" i="1"/>
  <c r="E299" i="1" s="1"/>
  <c r="E290" i="1"/>
  <c r="E304" i="1" s="1"/>
  <c r="E293" i="1"/>
  <c r="AQ290" i="1"/>
  <c r="DO290" i="1"/>
  <c r="EN296" i="1"/>
  <c r="EN299" i="1" s="1"/>
  <c r="EN301" i="1" s="1"/>
  <c r="EN293" i="1"/>
  <c r="EN290" i="1"/>
  <c r="FN291" i="1"/>
  <c r="FN306" i="1" s="1"/>
  <c r="CL290" i="1"/>
  <c r="CZ291" i="1"/>
  <c r="CZ306" i="1" s="1"/>
  <c r="BI291" i="1"/>
  <c r="BI306" i="1" s="1"/>
  <c r="CK291" i="1"/>
  <c r="CK306" i="1" s="1"/>
  <c r="ER291" i="1"/>
  <c r="ER306" i="1" s="1"/>
  <c r="ET291" i="1"/>
  <c r="ET306" i="1" s="1"/>
  <c r="EP290" i="1"/>
  <c r="DO291" i="1"/>
  <c r="DO306" i="1" s="1"/>
  <c r="DS291" i="1"/>
  <c r="DS306" i="1" s="1"/>
  <c r="DL291" i="1"/>
  <c r="DL306" i="1" s="1"/>
  <c r="BH291" i="1"/>
  <c r="BH306" i="1" s="1"/>
  <c r="DK291" i="1"/>
  <c r="DK306" i="1" s="1"/>
  <c r="EO291" i="1"/>
  <c r="EO306" i="1" s="1"/>
  <c r="DN291" i="1"/>
  <c r="DN306" i="1" s="1"/>
  <c r="FT291" i="1"/>
  <c r="FT306" i="1" s="1"/>
  <c r="P290" i="1"/>
  <c r="AO290" i="1"/>
  <c r="AG296" i="1"/>
  <c r="AG299" i="1" s="1"/>
  <c r="AG301" i="1" s="1"/>
  <c r="AG290" i="1"/>
  <c r="AB290" i="1"/>
  <c r="CA296" i="1"/>
  <c r="CA299" i="1" s="1"/>
  <c r="CA301" i="1" s="1"/>
  <c r="CA290" i="1"/>
  <c r="DT293" i="1"/>
  <c r="DT290" i="1"/>
  <c r="CB290" i="1"/>
  <c r="DK296" i="1"/>
  <c r="DK299" i="1" s="1"/>
  <c r="DK301" i="1" s="1"/>
  <c r="DK290" i="1"/>
  <c r="FW291" i="1"/>
  <c r="FW306" i="1" s="1"/>
  <c r="AO291" i="1"/>
  <c r="AO306" i="1" s="1"/>
  <c r="D291" i="1"/>
  <c r="D306" i="1" s="1"/>
  <c r="CJ296" i="1"/>
  <c r="CJ299" i="1" s="1"/>
  <c r="CJ301" i="1" s="1"/>
  <c r="CJ290" i="1"/>
  <c r="CJ293" i="1"/>
  <c r="DR290" i="1"/>
  <c r="FD296" i="1"/>
  <c r="FD299" i="1" s="1"/>
  <c r="FD301" i="1" s="1"/>
  <c r="FD290" i="1"/>
  <c r="FD304" i="1" s="1"/>
  <c r="FD293" i="1"/>
  <c r="Q290" i="1"/>
  <c r="DW296" i="1"/>
  <c r="DW299" i="1" s="1"/>
  <c r="DW301" i="1" s="1"/>
  <c r="DW293" i="1"/>
  <c r="DW290" i="1"/>
  <c r="BA293" i="1"/>
  <c r="BA290" i="1"/>
  <c r="BA304" i="1" s="1"/>
  <c r="BA296" i="1"/>
  <c r="BA299" i="1" s="1"/>
  <c r="BA301" i="1" s="1"/>
  <c r="AN290" i="1"/>
  <c r="M296" i="1"/>
  <c r="M299" i="1" s="1"/>
  <c r="M301" i="1"/>
  <c r="M293" i="1"/>
  <c r="M290" i="1"/>
  <c r="Z296" i="1"/>
  <c r="Z299" i="1" s="1"/>
  <c r="Z301" i="1"/>
  <c r="Z290" i="1"/>
  <c r="Z304" i="1" s="1"/>
  <c r="Z293" i="1"/>
  <c r="FG290" i="1"/>
  <c r="CT296" i="1"/>
  <c r="CT299" i="1" s="1"/>
  <c r="CT290" i="1"/>
  <c r="CT304" i="1" s="1"/>
  <c r="CT301" i="1"/>
  <c r="CT293" i="1"/>
  <c r="FC293" i="1"/>
  <c r="FC296" i="1"/>
  <c r="FC299" i="1" s="1"/>
  <c r="FC301" i="1" s="1"/>
  <c r="FC290" i="1"/>
  <c r="V290" i="1"/>
  <c r="AL296" i="1"/>
  <c r="AL299" i="1" s="1"/>
  <c r="AL301" i="1" s="1"/>
  <c r="AL293" i="1"/>
  <c r="AL290" i="1"/>
  <c r="FA293" i="1"/>
  <c r="FA290" i="1"/>
  <c r="BQ291" i="1"/>
  <c r="BQ306" i="1" s="1"/>
  <c r="EK291" i="1"/>
  <c r="EK306" i="1" s="1"/>
  <c r="CV290" i="1"/>
  <c r="CV296" i="1"/>
  <c r="CV299" i="1" s="1"/>
  <c r="CV301" i="1" s="1"/>
  <c r="K291" i="1"/>
  <c r="K306" i="1" s="1"/>
  <c r="FB291" i="1"/>
  <c r="FB306" i="1" s="1"/>
  <c r="BP291" i="1"/>
  <c r="BP306" i="1" s="1"/>
  <c r="BO291" i="1"/>
  <c r="BO306" i="1" s="1"/>
  <c r="DG301" i="1"/>
  <c r="DG296" i="1"/>
  <c r="DG299" i="1" s="1"/>
  <c r="DG293" i="1"/>
  <c r="DG290" i="1"/>
  <c r="FG291" i="1"/>
  <c r="FG306" i="1" s="1"/>
  <c r="FL291" i="1"/>
  <c r="FL306" i="1" s="1"/>
  <c r="EZ291" i="1"/>
  <c r="EZ306" i="1" s="1"/>
  <c r="DR291" i="1"/>
  <c r="DR306" i="1" s="1"/>
  <c r="DX291" i="1"/>
  <c r="DX306" i="1" s="1"/>
  <c r="BU291" i="1"/>
  <c r="BU306" i="1" s="1"/>
  <c r="DA296" i="1"/>
  <c r="DA299" i="1" s="1"/>
  <c r="DA301" i="1" s="1"/>
  <c r="DA293" i="1"/>
  <c r="DA290" i="1"/>
  <c r="CV291" i="1"/>
  <c r="CV306" i="1" s="1"/>
  <c r="BT291" i="1"/>
  <c r="BT306" i="1" s="1"/>
  <c r="K290" i="1"/>
  <c r="FO290" i="1"/>
  <c r="AK296" i="1"/>
  <c r="AK299" i="1" s="1"/>
  <c r="AK301" i="1" s="1"/>
  <c r="AK293" i="1"/>
  <c r="AK290" i="1"/>
  <c r="DZ290" i="1"/>
  <c r="DZ293" i="1"/>
  <c r="AG291" i="1"/>
  <c r="AG306" i="1" s="1"/>
  <c r="DP290" i="1"/>
  <c r="DP293" i="1"/>
  <c r="BN290" i="1"/>
  <c r="ES290" i="1"/>
  <c r="ES293" i="1"/>
  <c r="DF296" i="1"/>
  <c r="DF299" i="1" s="1"/>
  <c r="DF301" i="1" s="1"/>
  <c r="DF293" i="1"/>
  <c r="DF290" i="1"/>
  <c r="DF304" i="1" s="1"/>
  <c r="CF296" i="1"/>
  <c r="CF299" i="1" s="1"/>
  <c r="CF301" i="1" s="1"/>
  <c r="CF293" i="1"/>
  <c r="CF290" i="1"/>
  <c r="DX290" i="1"/>
  <c r="EX290" i="1"/>
  <c r="EX293" i="1"/>
  <c r="EL291" i="1"/>
  <c r="EL306" i="1" s="1"/>
  <c r="CS296" i="1"/>
  <c r="CS299" i="1" s="1"/>
  <c r="CS301" i="1" s="1"/>
  <c r="CS293" i="1"/>
  <c r="CS290" i="1"/>
  <c r="DT291" i="1"/>
  <c r="DT306" i="1" s="1"/>
  <c r="FX296" i="1"/>
  <c r="FX299" i="1" s="1"/>
  <c r="FX301" i="1"/>
  <c r="FX293" i="1"/>
  <c r="FX290" i="1"/>
  <c r="ED296" i="1"/>
  <c r="ED299" i="1" s="1"/>
  <c r="ED301" i="1" s="1"/>
  <c r="ED290" i="1"/>
  <c r="ED304" i="1" s="1"/>
  <c r="BP290" i="1"/>
  <c r="DV296" i="1"/>
  <c r="DV299" i="1" s="1"/>
  <c r="DV301" i="1" s="1"/>
  <c r="DV290" i="1"/>
  <c r="EG301" i="1"/>
  <c r="EG290" i="1"/>
  <c r="EG304" i="1" s="1"/>
  <c r="EG293" i="1"/>
  <c r="EG296" i="1"/>
  <c r="EG299" i="1" s="1"/>
  <c r="EM290" i="1"/>
  <c r="FB296" i="1"/>
  <c r="FB299" i="1" s="1"/>
  <c r="FB301" i="1" s="1"/>
  <c r="FB293" i="1"/>
  <c r="FB290" i="1"/>
  <c r="FJ301" i="1"/>
  <c r="FJ290" i="1"/>
  <c r="FJ304" i="1" s="1"/>
  <c r="FJ296" i="1"/>
  <c r="FJ299" i="1" s="1"/>
  <c r="FJ293" i="1"/>
  <c r="BG290" i="1"/>
  <c r="DS296" i="1"/>
  <c r="DS299" i="1" s="1"/>
  <c r="DS301" i="1" s="1"/>
  <c r="DS290" i="1"/>
  <c r="FE290" i="1"/>
  <c r="F296" i="1"/>
  <c r="F299" i="1" s="1"/>
  <c r="F301" i="1" s="1"/>
  <c r="F293" i="1"/>
  <c r="F290" i="1"/>
  <c r="F304" i="1" s="1"/>
  <c r="CY293" i="1"/>
  <c r="CY290" i="1"/>
  <c r="DV291" i="1"/>
  <c r="DV306" i="1" s="1"/>
  <c r="BD291" i="1"/>
  <c r="BD306" i="1" s="1"/>
  <c r="CH291" i="1"/>
  <c r="CH306" i="1" s="1"/>
  <c r="BS296" i="1"/>
  <c r="BS299" i="1" s="1"/>
  <c r="BS301" i="1" s="1"/>
  <c r="BS293" i="1"/>
  <c r="BS290" i="1"/>
  <c r="P291" i="1"/>
  <c r="P306" i="1" s="1"/>
  <c r="FE291" i="1"/>
  <c r="FE306" i="1" s="1"/>
  <c r="AP301" i="1"/>
  <c r="AP293" i="1"/>
  <c r="AP296" i="1"/>
  <c r="AP299" i="1" s="1"/>
  <c r="AP290" i="1"/>
  <c r="AP304" i="1" s="1"/>
  <c r="DN301" i="1"/>
  <c r="DN296" i="1"/>
  <c r="DN299" i="1" s="1"/>
  <c r="DN290" i="1"/>
  <c r="V291" i="1"/>
  <c r="V306" i="1" s="1"/>
  <c r="G291" i="1"/>
  <c r="G306" i="1" s="1"/>
  <c r="CR296" i="1"/>
  <c r="CR299" i="1" s="1"/>
  <c r="CR301" i="1" s="1"/>
  <c r="CR293" i="1"/>
  <c r="CR290" i="1"/>
  <c r="BZ291" i="1"/>
  <c r="BZ306" i="1" s="1"/>
  <c r="ES291" i="1"/>
  <c r="ES306" i="1" s="1"/>
  <c r="DC291" i="1"/>
  <c r="DC306" i="1" s="1"/>
  <c r="EH291" i="1"/>
  <c r="EH306" i="1" s="1"/>
  <c r="W291" i="1"/>
  <c r="W306" i="1" s="1"/>
  <c r="EC296" i="1"/>
  <c r="EC299" i="1" s="1"/>
  <c r="EC301" i="1" s="1"/>
  <c r="EC293" i="1"/>
  <c r="EC290" i="1"/>
  <c r="EC304" i="1" s="1"/>
  <c r="BW301" i="1"/>
  <c r="BW293" i="1"/>
  <c r="BW290" i="1"/>
  <c r="BW296" i="1"/>
  <c r="BW299" i="1" s="1"/>
  <c r="BO296" i="1"/>
  <c r="BO299" i="1" s="1"/>
  <c r="BO301" i="1" s="1"/>
  <c r="BO290" i="1"/>
  <c r="FH291" i="1"/>
  <c r="FH306" i="1" s="1"/>
  <c r="C302" i="1"/>
  <c r="FZ302" i="1" s="1"/>
  <c r="FZ288" i="1"/>
  <c r="GB288" i="1" s="1"/>
  <c r="C294" i="1"/>
  <c r="Y296" i="1"/>
  <c r="Y299" i="1" s="1"/>
  <c r="Y301" i="1" s="1"/>
  <c r="Y290" i="1"/>
  <c r="DJ293" i="1"/>
  <c r="DJ296" i="1"/>
  <c r="DJ299" i="1" s="1"/>
  <c r="DJ301" i="1" s="1"/>
  <c r="DJ290" i="1"/>
  <c r="AM290" i="1"/>
  <c r="AC296" i="1"/>
  <c r="AC299" i="1" s="1"/>
  <c r="AC301" i="1" s="1"/>
  <c r="AC290" i="1"/>
  <c r="AC304" i="1" s="1"/>
  <c r="EL296" i="1"/>
  <c r="EL299" i="1" s="1"/>
  <c r="EL301" i="1" s="1"/>
  <c r="EL293" i="1"/>
  <c r="EL290" i="1"/>
  <c r="R293" i="1"/>
  <c r="R296" i="1"/>
  <c r="R299" i="1" s="1"/>
  <c r="R301" i="1" s="1"/>
  <c r="R290" i="1"/>
  <c r="R304" i="1" s="1"/>
  <c r="FK291" i="1"/>
  <c r="FK306" i="1" s="1"/>
  <c r="N291" i="1"/>
  <c r="N306" i="1" s="1"/>
  <c r="AC291" i="1"/>
  <c r="AC306" i="1" s="1"/>
  <c r="AY296" i="1"/>
  <c r="AY299" i="1" s="1"/>
  <c r="AY301" i="1" s="1"/>
  <c r="AY293" i="1"/>
  <c r="AY290" i="1"/>
  <c r="AR296" i="1"/>
  <c r="AR299" i="1" s="1"/>
  <c r="AR301" i="1" s="1"/>
  <c r="AR293" i="1"/>
  <c r="AR290" i="1"/>
  <c r="AZ290" i="1"/>
  <c r="EF293" i="1"/>
  <c r="EF296" i="1"/>
  <c r="EF299" i="1" s="1"/>
  <c r="EF301" i="1" s="1"/>
  <c r="EF290" i="1"/>
  <c r="CO290" i="1"/>
  <c r="ET296" i="1"/>
  <c r="ET299" i="1" s="1"/>
  <c r="ET301" i="1" s="1"/>
  <c r="ET293" i="1"/>
  <c r="ET290" i="1"/>
  <c r="DM296" i="1"/>
  <c r="DM299" i="1" s="1"/>
  <c r="DM301" i="1" s="1"/>
  <c r="DM293" i="1"/>
  <c r="DM290" i="1"/>
  <c r="AD290" i="1"/>
  <c r="EI293" i="1"/>
  <c r="EI290" i="1"/>
  <c r="AT296" i="1"/>
  <c r="AT299" i="1" s="1"/>
  <c r="AT301" i="1"/>
  <c r="AT293" i="1"/>
  <c r="AT290" i="1"/>
  <c r="AT304" i="1" s="1"/>
  <c r="CX290" i="1"/>
  <c r="BE296" i="1"/>
  <c r="BE299" i="1" s="1"/>
  <c r="BE301" i="1" s="1"/>
  <c r="BE293" i="1"/>
  <c r="BE290" i="1"/>
  <c r="AV296" i="1"/>
  <c r="AV299" i="1" s="1"/>
  <c r="AV301" i="1"/>
  <c r="AV290" i="1"/>
  <c r="AV304" i="1" s="1"/>
  <c r="AV293" i="1"/>
  <c r="EU296" i="1"/>
  <c r="EU299" i="1" s="1"/>
  <c r="EU301" i="1" s="1"/>
  <c r="EU293" i="1"/>
  <c r="EU290" i="1"/>
  <c r="EH293" i="1"/>
  <c r="EH296" i="1"/>
  <c r="EH299" i="1" s="1"/>
  <c r="EH301" i="1" s="1"/>
  <c r="EH290" i="1"/>
  <c r="DH291" i="1"/>
  <c r="DH306" i="1" s="1"/>
  <c r="AM291" i="1"/>
  <c r="AM306" i="1" s="1"/>
  <c r="FO291" i="1"/>
  <c r="FO306" i="1" s="1"/>
  <c r="EF291" i="1"/>
  <c r="EF306" i="1" s="1"/>
  <c r="EW291" i="1"/>
  <c r="EW306" i="1" s="1"/>
  <c r="DZ291" i="1"/>
  <c r="DZ306" i="1" s="1"/>
  <c r="BN291" i="1"/>
  <c r="BN306" i="1" s="1"/>
  <c r="BT296" i="1"/>
  <c r="BT299" i="1" s="1"/>
  <c r="BT301" i="1"/>
  <c r="BT293" i="1"/>
  <c r="BT290" i="1"/>
  <c r="BT304" i="1" s="1"/>
  <c r="EJ291" i="1"/>
  <c r="EJ306" i="1" s="1"/>
  <c r="CB291" i="1"/>
  <c r="CB306" i="1" s="1"/>
  <c r="U291" i="1"/>
  <c r="U306" i="1" s="1"/>
  <c r="AD291" i="1"/>
  <c r="AD306" i="1" s="1"/>
  <c r="EI291" i="1"/>
  <c r="EI306" i="1" s="1"/>
  <c r="CX291" i="1"/>
  <c r="CX306" i="1" s="1"/>
  <c r="Y291" i="1"/>
  <c r="Y306" i="1" s="1"/>
  <c r="I291" i="1"/>
  <c r="I306" i="1" s="1"/>
  <c r="BF291" i="1"/>
  <c r="BF306" i="1" s="1"/>
  <c r="FR291" i="1"/>
  <c r="FR306" i="1" s="1"/>
  <c r="FK296" i="1"/>
  <c r="FK299" i="1" s="1"/>
  <c r="FK301" i="1" s="1"/>
  <c r="FK290" i="1"/>
  <c r="AI296" i="1"/>
  <c r="AI299" i="1" s="1"/>
  <c r="AI301" i="1"/>
  <c r="AI293" i="1"/>
  <c r="AI290" i="1"/>
  <c r="FN301" i="1"/>
  <c r="FN296" i="1"/>
  <c r="FN299" i="1" s="1"/>
  <c r="FN290" i="1"/>
  <c r="FN304" i="1" s="1"/>
  <c r="FN293" i="1"/>
  <c r="CE296" i="1"/>
  <c r="CE299" i="1" s="1"/>
  <c r="CE301" i="1" s="1"/>
  <c r="CE293" i="1"/>
  <c r="CE290" i="1"/>
  <c r="BK293" i="1"/>
  <c r="BK290" i="1"/>
  <c r="EJ290" i="1"/>
  <c r="EQ293" i="1"/>
  <c r="EQ290" i="1"/>
  <c r="EQ304" i="1" s="1"/>
  <c r="EQ296" i="1"/>
  <c r="EQ299" i="1" s="1"/>
  <c r="EQ301" i="1" s="1"/>
  <c r="C284" i="1"/>
  <c r="FZ277" i="1"/>
  <c r="GB277" i="1" s="1"/>
  <c r="BL301" i="1"/>
  <c r="BL296" i="1"/>
  <c r="BL299" i="1" s="1"/>
  <c r="BL293" i="1"/>
  <c r="BL290" i="1"/>
  <c r="EB296" i="1"/>
  <c r="EB299" i="1" s="1"/>
  <c r="EB301" i="1"/>
  <c r="EB293" i="1"/>
  <c r="EB290" i="1"/>
  <c r="EB304" i="1" s="1"/>
  <c r="AJ293" i="1"/>
  <c r="AJ290" i="1"/>
  <c r="DB290" i="1"/>
  <c r="FT296" i="1"/>
  <c r="FT299" i="1" s="1"/>
  <c r="FT301" i="1" s="1"/>
  <c r="FT293" i="1"/>
  <c r="FT290" i="1"/>
  <c r="FT304" i="1" s="1"/>
  <c r="BI293" i="1"/>
  <c r="BI290" i="1"/>
  <c r="J301" i="1"/>
  <c r="J293" i="1"/>
  <c r="J290" i="1"/>
  <c r="J304" i="1" s="1"/>
  <c r="J296" i="1"/>
  <c r="J299" i="1" s="1"/>
  <c r="ER290" i="1"/>
  <c r="ER293" i="1"/>
  <c r="T296" i="1"/>
  <c r="T299" i="1" s="1"/>
  <c r="T301" i="1" s="1"/>
  <c r="T293" i="1"/>
  <c r="T290" i="1"/>
  <c r="T304" i="1" s="1"/>
  <c r="DU301" i="1"/>
  <c r="DU296" i="1"/>
  <c r="DU299" i="1" s="1"/>
  <c r="DU293" i="1"/>
  <c r="DU290" i="1"/>
  <c r="FL296" i="1"/>
  <c r="FL299" i="1" s="1"/>
  <c r="FL301" i="1" s="1"/>
  <c r="FL290" i="1"/>
  <c r="FL304" i="1" s="1"/>
  <c r="FL293" i="1"/>
  <c r="DD296" i="1"/>
  <c r="DD299" i="1" s="1"/>
  <c r="DD301" i="1"/>
  <c r="DD293" i="1"/>
  <c r="DD290" i="1"/>
  <c r="DD304" i="1" s="1"/>
  <c r="I301" i="1"/>
  <c r="I296" i="1"/>
  <c r="I299" i="1" s="1"/>
  <c r="I293" i="1"/>
  <c r="I290" i="1"/>
  <c r="BR291" i="1"/>
  <c r="BR306" i="1" s="1"/>
  <c r="BF296" i="1"/>
  <c r="BF299" i="1" s="1"/>
  <c r="BF301" i="1" s="1"/>
  <c r="BF293" i="1"/>
  <c r="BF290" i="1"/>
  <c r="FV291" i="1"/>
  <c r="FV306" i="1" s="1"/>
  <c r="FP291" i="1"/>
  <c r="FP306" i="1" s="1"/>
  <c r="DE296" i="1"/>
  <c r="DE299" i="1" s="1"/>
  <c r="DE301" i="1" s="1"/>
  <c r="DE293" i="1"/>
  <c r="DE290" i="1"/>
  <c r="BK291" i="1"/>
  <c r="BK306" i="1" s="1"/>
  <c r="T291" i="1"/>
  <c r="T306" i="1" s="1"/>
  <c r="AQ291" i="1"/>
  <c r="AQ306" i="1" s="1"/>
  <c r="CO291" i="1"/>
  <c r="CO306" i="1" s="1"/>
  <c r="FR290" i="1"/>
  <c r="CL291" i="1"/>
  <c r="CL306" i="1" s="1"/>
  <c r="AB291" i="1"/>
  <c r="AB306" i="1" s="1"/>
  <c r="C293" i="2"/>
  <c r="H59" i="2" s="1"/>
  <c r="D293" i="2"/>
  <c r="I59" i="2" s="1"/>
  <c r="C280" i="2"/>
  <c r="C287" i="2" s="1"/>
  <c r="C302" i="2" s="1"/>
  <c r="H54" i="2" s="1"/>
  <c r="D280" i="2"/>
  <c r="DC296" i="1" l="1"/>
  <c r="DC299" i="1" s="1"/>
  <c r="DC301" i="1" s="1"/>
  <c r="BD293" i="1"/>
  <c r="CH296" i="1"/>
  <c r="CH299" i="1" s="1"/>
  <c r="CH301" i="1" s="1"/>
  <c r="FR296" i="1"/>
  <c r="FR299" i="1" s="1"/>
  <c r="FR301" i="1" s="1"/>
  <c r="CE304" i="1"/>
  <c r="FK293" i="1"/>
  <c r="Y304" i="1"/>
  <c r="DS304" i="1"/>
  <c r="FB304" i="1"/>
  <c r="DV304" i="1"/>
  <c r="FX304" i="1"/>
  <c r="FO296" i="1"/>
  <c r="FO299" i="1" s="1"/>
  <c r="FO301" i="1" s="1"/>
  <c r="DK304" i="1"/>
  <c r="CA304" i="1"/>
  <c r="AO296" i="1"/>
  <c r="AO299" i="1" s="1"/>
  <c r="AO301" i="1" s="1"/>
  <c r="DO293" i="1"/>
  <c r="CQ296" i="1"/>
  <c r="CQ299" i="1" s="1"/>
  <c r="CQ301" i="1" s="1"/>
  <c r="CK293" i="1"/>
  <c r="D293" i="1"/>
  <c r="U296" i="1"/>
  <c r="U299" i="1" s="1"/>
  <c r="U301" i="1" s="1"/>
  <c r="EY304" i="1"/>
  <c r="BJ304" i="1"/>
  <c r="BZ304" i="1"/>
  <c r="FW296" i="1"/>
  <c r="FW299" i="1" s="1"/>
  <c r="FW301" i="1" s="1"/>
  <c r="W296" i="1"/>
  <c r="W299" i="1" s="1"/>
  <c r="W301" i="1" s="1"/>
  <c r="FZ284" i="1"/>
  <c r="GA287" i="1" s="1"/>
  <c r="GA290" i="1" s="1"/>
  <c r="C287" i="1"/>
  <c r="C291" i="1"/>
  <c r="EX296" i="1"/>
  <c r="EX299" i="1" s="1"/>
  <c r="EX301" i="1" s="1"/>
  <c r="CQ304" i="1"/>
  <c r="D304" i="1"/>
  <c r="U293" i="1"/>
  <c r="CP293" i="1"/>
  <c r="BD296" i="1"/>
  <c r="BD299" i="1" s="1"/>
  <c r="BD301" i="1" s="1"/>
  <c r="AW304" i="1"/>
  <c r="DQ304" i="1"/>
  <c r="FR293" i="1"/>
  <c r="BF304" i="1"/>
  <c r="BI296" i="1"/>
  <c r="BI299" i="1" s="1"/>
  <c r="BI301" i="1" s="1"/>
  <c r="AJ296" i="1"/>
  <c r="AJ299" i="1" s="1"/>
  <c r="AJ301" i="1" s="1"/>
  <c r="FK304" i="1"/>
  <c r="EH304" i="1"/>
  <c r="BE304" i="1"/>
  <c r="EI296" i="1"/>
  <c r="EI299" i="1" s="1"/>
  <c r="EI301" i="1" s="1"/>
  <c r="ET304" i="1"/>
  <c r="AZ296" i="1"/>
  <c r="AZ299" i="1" s="1"/>
  <c r="AZ301" i="1" s="1"/>
  <c r="AC293" i="1"/>
  <c r="Y293" i="1"/>
  <c r="BW304" i="1"/>
  <c r="CR304" i="1"/>
  <c r="CY296" i="1"/>
  <c r="CY299" i="1" s="1"/>
  <c r="CY301" i="1" s="1"/>
  <c r="DS293" i="1"/>
  <c r="DV293" i="1"/>
  <c r="DP296" i="1"/>
  <c r="DP299" i="1" s="1"/>
  <c r="DP301" i="1" s="1"/>
  <c r="FO293" i="1"/>
  <c r="AL304" i="1"/>
  <c r="M304" i="1"/>
  <c r="DW304" i="1"/>
  <c r="DR296" i="1"/>
  <c r="DR299" i="1" s="1"/>
  <c r="DR301" i="1" s="1"/>
  <c r="DK293" i="1"/>
  <c r="CA293" i="1"/>
  <c r="AO293" i="1"/>
  <c r="DO296" i="1"/>
  <c r="DO299" i="1" s="1"/>
  <c r="DO301" i="1" s="1"/>
  <c r="CK296" i="1"/>
  <c r="CK299" i="1" s="1"/>
  <c r="CK301" i="1" s="1"/>
  <c r="D296" i="1"/>
  <c r="D299" i="1" s="1"/>
  <c r="D301" i="1" s="1"/>
  <c r="CP296" i="1"/>
  <c r="CP299" i="1" s="1"/>
  <c r="CP301" i="1" s="1"/>
  <c r="EY293" i="1"/>
  <c r="FP304" i="1"/>
  <c r="BZ296" i="1"/>
  <c r="BZ299" i="1" s="1"/>
  <c r="BZ301" i="1" s="1"/>
  <c r="G304" i="1"/>
  <c r="AS304" i="1"/>
  <c r="O304" i="1"/>
  <c r="BB304" i="1"/>
  <c r="EV304" i="1"/>
  <c r="CL293" i="1"/>
  <c r="I53" i="2"/>
  <c r="D283" i="2"/>
  <c r="BQ304" i="1"/>
  <c r="AJ304" i="1"/>
  <c r="AO304" i="1"/>
  <c r="DX293" i="1"/>
  <c r="D287" i="2"/>
  <c r="D302" i="2" s="1"/>
  <c r="I54" i="2" s="1"/>
  <c r="DX296" i="1"/>
  <c r="DX299" i="1" s="1"/>
  <c r="DX301" i="1" s="1"/>
  <c r="AQ293" i="1"/>
  <c r="FI293" i="1"/>
  <c r="ER296" i="1"/>
  <c r="ER299" i="1" s="1"/>
  <c r="ER301" i="1" s="1"/>
  <c r="EJ293" i="1"/>
  <c r="EU304" i="1"/>
  <c r="CX296" i="1"/>
  <c r="CX299" i="1" s="1"/>
  <c r="CX301" i="1" s="1"/>
  <c r="AD296" i="1"/>
  <c r="AD299" i="1" s="1"/>
  <c r="AD301" i="1" s="1"/>
  <c r="AR304" i="1"/>
  <c r="BS304" i="1"/>
  <c r="BG293" i="1"/>
  <c r="EM293" i="1"/>
  <c r="BP293" i="1"/>
  <c r="CS304" i="1"/>
  <c r="DZ296" i="1"/>
  <c r="DZ299" i="1" s="1"/>
  <c r="DZ301" i="1" s="1"/>
  <c r="K296" i="1"/>
  <c r="K299" i="1" s="1"/>
  <c r="K301" i="1" s="1"/>
  <c r="CV293" i="1"/>
  <c r="V293" i="1"/>
  <c r="FG296" i="1"/>
  <c r="FG299" i="1" s="1"/>
  <c r="FG301" i="1" s="1"/>
  <c r="AN293" i="1"/>
  <c r="Q296" i="1"/>
  <c r="Q299" i="1" s="1"/>
  <c r="Q301" i="1" s="1"/>
  <c r="CB293" i="1"/>
  <c r="AB293" i="1"/>
  <c r="P293" i="1"/>
  <c r="EP293" i="1"/>
  <c r="AQ296" i="1"/>
  <c r="AQ299" i="1" s="1"/>
  <c r="AQ301" i="1" s="1"/>
  <c r="BQ296" i="1"/>
  <c r="BQ299" i="1" s="1"/>
  <c r="BQ301" i="1" s="1"/>
  <c r="BX304" i="1"/>
  <c r="EO296" i="1"/>
  <c r="EO299" i="1" s="1"/>
  <c r="EO301" i="1" s="1"/>
  <c r="EE304" i="1"/>
  <c r="FI296" i="1"/>
  <c r="FI299" i="1" s="1"/>
  <c r="FI301" i="1" s="1"/>
  <c r="AX296" i="1"/>
  <c r="AX299" i="1" s="1"/>
  <c r="AX301" i="1" s="1"/>
  <c r="L304" i="1"/>
  <c r="FF296" i="1"/>
  <c r="FF299" i="1" s="1"/>
  <c r="FF301" i="1" s="1"/>
  <c r="DL293" i="1"/>
  <c r="CC293" i="1"/>
  <c r="BY296" i="1"/>
  <c r="BY299" i="1" s="1"/>
  <c r="BY301" i="1" s="1"/>
  <c r="AU304" i="1"/>
  <c r="FS304" i="1"/>
  <c r="CU293" i="1"/>
  <c r="CW304" i="1"/>
  <c r="DH296" i="1"/>
  <c r="DH299" i="1" s="1"/>
  <c r="DH301" i="1" s="1"/>
  <c r="N296" i="1"/>
  <c r="N299" i="1" s="1"/>
  <c r="N301" i="1" s="1"/>
  <c r="DR304" i="1"/>
  <c r="AZ293" i="1"/>
  <c r="BX293" i="1"/>
  <c r="FI304" i="1"/>
  <c r="AM296" i="1"/>
  <c r="AM299" i="1" s="1"/>
  <c r="AM301" i="1" s="1"/>
  <c r="BP304" i="1"/>
  <c r="DZ304" i="1"/>
  <c r="K293" i="1"/>
  <c r="CV304" i="1"/>
  <c r="BX296" i="1"/>
  <c r="BX299" i="1" s="1"/>
  <c r="BX301" i="1" s="1"/>
  <c r="I304" i="1"/>
  <c r="DU304" i="1"/>
  <c r="BL304" i="1"/>
  <c r="EJ296" i="1"/>
  <c r="EJ299" i="1" s="1"/>
  <c r="EJ301" i="1" s="1"/>
  <c r="CX304" i="1"/>
  <c r="AD304" i="1"/>
  <c r="CO293" i="1"/>
  <c r="AM293" i="1"/>
  <c r="BP296" i="1"/>
  <c r="BP299" i="1" s="1"/>
  <c r="BP301" i="1" s="1"/>
  <c r="CF304" i="1"/>
  <c r="FG304" i="1"/>
  <c r="Q304" i="1"/>
  <c r="CJ304" i="1"/>
  <c r="CB296" i="1"/>
  <c r="CB299" i="1" s="1"/>
  <c r="CB301" i="1" s="1"/>
  <c r="P296" i="1"/>
  <c r="P299" i="1" s="1"/>
  <c r="P301" i="1" s="1"/>
  <c r="EP296" i="1"/>
  <c r="EP299" i="1" s="1"/>
  <c r="EP301" i="1" s="1"/>
  <c r="EN304" i="1"/>
  <c r="EE293" i="1"/>
  <c r="AE304" i="1"/>
  <c r="CM296" i="1"/>
  <c r="CM299" i="1" s="1"/>
  <c r="CM301" i="1" s="1"/>
  <c r="FF293" i="1"/>
  <c r="DL296" i="1"/>
  <c r="DL299" i="1" s="1"/>
  <c r="DL301" i="1" s="1"/>
  <c r="CC296" i="1"/>
  <c r="CC299" i="1" s="1"/>
  <c r="CC301" i="1" s="1"/>
  <c r="BY293" i="1"/>
  <c r="AU293" i="1"/>
  <c r="EZ296" i="1"/>
  <c r="EZ299" i="1" s="1"/>
  <c r="EZ301" i="1" s="1"/>
  <c r="N304" i="1"/>
  <c r="EI304" i="1"/>
  <c r="AZ304" i="1"/>
  <c r="AX304" i="1"/>
  <c r="FA306" i="1"/>
  <c r="FB292" i="1"/>
  <c r="DR293" i="1"/>
  <c r="CL296" i="1"/>
  <c r="CL299" i="1" s="1"/>
  <c r="CL301" i="1" s="1"/>
  <c r="EO293" i="1"/>
  <c r="CD304" i="1"/>
  <c r="EJ304" i="1"/>
  <c r="AB304" i="1"/>
  <c r="CD296" i="1"/>
  <c r="CD299" i="1" s="1"/>
  <c r="CD301" i="1" s="1"/>
  <c r="H53" i="2"/>
  <c r="C283" i="2"/>
  <c r="DB293" i="1"/>
  <c r="CO296" i="1"/>
  <c r="CO299" i="1" s="1"/>
  <c r="CO301" i="1" s="1"/>
  <c r="DN304" i="1"/>
  <c r="BG296" i="1"/>
  <c r="BG299" i="1" s="1"/>
  <c r="BG301" i="1" s="1"/>
  <c r="EM296" i="1"/>
  <c r="EM299" i="1" s="1"/>
  <c r="EM301" i="1" s="1"/>
  <c r="BN296" i="1"/>
  <c r="BN299" i="1" s="1"/>
  <c r="BN301" i="1" s="1"/>
  <c r="AK304" i="1"/>
  <c r="DG304" i="1"/>
  <c r="V296" i="1"/>
  <c r="V299" i="1" s="1"/>
  <c r="V301" i="1" s="1"/>
  <c r="FG293" i="1"/>
  <c r="Q293" i="1"/>
  <c r="AB296" i="1"/>
  <c r="AB299" i="1" s="1"/>
  <c r="AB301" i="1" s="1"/>
  <c r="DC304" i="1"/>
  <c r="FH304" i="1"/>
  <c r="CG304" i="1"/>
  <c r="FU304" i="1"/>
  <c r="CM304" i="1"/>
  <c r="BY304" i="1"/>
  <c r="AH304" i="1"/>
  <c r="BR304" i="1"/>
  <c r="N293" i="1"/>
  <c r="DX304" i="1"/>
  <c r="EO304" i="1"/>
  <c r="FP296" i="1"/>
  <c r="FP299" i="1" s="1"/>
  <c r="FP301" i="1" s="1"/>
  <c r="DH304" i="1"/>
  <c r="EM304" i="1"/>
  <c r="ES296" i="1"/>
  <c r="ES299" i="1" s="1"/>
  <c r="ES301" i="1" s="1"/>
  <c r="CB304" i="1"/>
  <c r="CC304" i="1"/>
  <c r="DE304" i="1"/>
  <c r="DB296" i="1"/>
  <c r="DB299" i="1" s="1"/>
  <c r="DB301" i="1" s="1"/>
  <c r="BK296" i="1"/>
  <c r="BK299" i="1" s="1"/>
  <c r="BK301" i="1" s="1"/>
  <c r="AI304" i="1"/>
  <c r="CX293" i="1"/>
  <c r="AD293" i="1"/>
  <c r="EL304" i="1"/>
  <c r="DJ304" i="1"/>
  <c r="BO304" i="1"/>
  <c r="DN293" i="1"/>
  <c r="FE296" i="1"/>
  <c r="FE299" i="1" s="1"/>
  <c r="FE301" i="1" s="1"/>
  <c r="BN293" i="1"/>
  <c r="AN296" i="1"/>
  <c r="AN299" i="1" s="1"/>
  <c r="AN301" i="1" s="1"/>
  <c r="DT296" i="1"/>
  <c r="DT299" i="1" s="1"/>
  <c r="DT301" i="1" s="1"/>
  <c r="AG304" i="1"/>
  <c r="EA304" i="1"/>
  <c r="DC293" i="1"/>
  <c r="FH293" i="1"/>
  <c r="FQ304" i="1"/>
  <c r="AA296" i="1"/>
  <c r="AA299" i="1" s="1"/>
  <c r="AA301" i="1" s="1"/>
  <c r="BH304" i="1"/>
  <c r="CM293" i="1"/>
  <c r="BU304" i="1"/>
  <c r="FM304" i="1"/>
  <c r="DI296" i="1"/>
  <c r="DI299" i="1" s="1"/>
  <c r="DI301" i="1" s="1"/>
  <c r="AU296" i="1"/>
  <c r="AU299" i="1" s="1"/>
  <c r="AU301" i="1" s="1"/>
  <c r="EK293" i="1"/>
  <c r="BR293" i="1"/>
  <c r="BM304" i="1"/>
  <c r="CI293" i="1"/>
  <c r="DM304" i="1"/>
  <c r="EF304" i="1"/>
  <c r="AY304" i="1"/>
  <c r="BO293" i="1"/>
  <c r="FE293" i="1"/>
  <c r="ED293" i="1"/>
  <c r="DA304" i="1"/>
  <c r="FA304" i="1"/>
  <c r="FC304" i="1"/>
  <c r="AG293" i="1"/>
  <c r="BH293" i="1"/>
  <c r="BD304" i="1"/>
  <c r="BU293" i="1"/>
  <c r="BC304" i="1"/>
  <c r="DI293" i="1"/>
  <c r="FV296" i="1"/>
  <c r="FV299" i="1" s="1"/>
  <c r="FV301" i="1" s="1"/>
  <c r="FW304" i="1"/>
  <c r="EK296" i="1"/>
  <c r="EK299" i="1" s="1"/>
  <c r="EK301" i="1" s="1"/>
  <c r="X304" i="1"/>
  <c r="CH293" i="1"/>
  <c r="CI296" i="1"/>
  <c r="CI299" i="1" s="1"/>
  <c r="CI301" i="1" s="1"/>
  <c r="W304" i="1" l="1"/>
  <c r="FF304" i="1"/>
  <c r="D292" i="2"/>
  <c r="D289" i="2"/>
  <c r="I56" i="2" s="1"/>
  <c r="I55" i="2"/>
  <c r="D286" i="2"/>
  <c r="EX304" i="1"/>
  <c r="FV304" i="1"/>
  <c r="FO304" i="1"/>
  <c r="CK304" i="1"/>
  <c r="BK304" i="1"/>
  <c r="AA304" i="1"/>
  <c r="CP304" i="1"/>
  <c r="DP304" i="1"/>
  <c r="K304" i="1"/>
  <c r="AN304" i="1"/>
  <c r="DB304" i="1"/>
  <c r="P304" i="1"/>
  <c r="CL304" i="1"/>
  <c r="FZ291" i="1"/>
  <c r="GB291" i="1" s="1"/>
  <c r="C306" i="1"/>
  <c r="FZ306" i="1" s="1"/>
  <c r="FR304" i="1"/>
  <c r="DT304" i="1"/>
  <c r="ES304" i="1"/>
  <c r="AM304" i="1"/>
  <c r="C293" i="1"/>
  <c r="C296" i="1"/>
  <c r="C299" i="1" s="1"/>
  <c r="FY299" i="1" s="1"/>
  <c r="C290" i="1"/>
  <c r="FZ287" i="1"/>
  <c r="CI304" i="1"/>
  <c r="C292" i="2"/>
  <c r="C289" i="2"/>
  <c r="H56" i="2" s="1"/>
  <c r="H55" i="2"/>
  <c r="C286" i="2"/>
  <c r="V304" i="1"/>
  <c r="BG304" i="1"/>
  <c r="CY304" i="1"/>
  <c r="BN304" i="1"/>
  <c r="DL304" i="1"/>
  <c r="CO304" i="1"/>
  <c r="ER304" i="1"/>
  <c r="CH304" i="1"/>
  <c r="DO304" i="1"/>
  <c r="DI304" i="1"/>
  <c r="FE304" i="1"/>
  <c r="EK304" i="1"/>
  <c r="EZ304" i="1"/>
  <c r="AQ304" i="1"/>
  <c r="EP304" i="1"/>
  <c r="U304" i="1"/>
  <c r="BI304" i="1"/>
  <c r="H58" i="2" l="1"/>
  <c r="C295" i="2"/>
  <c r="FZ293" i="1"/>
  <c r="FZ294" i="1"/>
  <c r="GB287" i="1"/>
  <c r="FZ290" i="1"/>
  <c r="GB290" i="1" s="1"/>
  <c r="C304" i="1"/>
  <c r="FY301" i="1"/>
  <c r="FY304" i="1"/>
  <c r="C301" i="1"/>
  <c r="FZ301" i="1" s="1"/>
  <c r="I58" i="2"/>
  <c r="D295" i="2"/>
  <c r="C300" i="2"/>
  <c r="H64" i="2" s="1"/>
  <c r="I60" i="2" l="1"/>
  <c r="D297" i="2"/>
  <c r="I61" i="2" s="1"/>
  <c r="FZ304" i="1"/>
  <c r="D300" i="2"/>
  <c r="I64" i="2" s="1"/>
  <c r="H60" i="2"/>
  <c r="C297" i="2"/>
  <c r="H6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Kahle</author>
    <author>Christel, Mary Lynn</author>
  </authors>
  <commentList>
    <comment ref="C37" authorId="0" shapeId="0" xr:uid="{66DBAE0A-697F-477B-ABE6-B5E68A3E6B0E}">
      <text>
        <r>
          <rPr>
            <b/>
            <sz val="9"/>
            <color indexed="81"/>
            <rFont val="Tahoma"/>
            <family val="2"/>
          </rPr>
          <t>Enter calculated number from cell C37.</t>
        </r>
      </text>
    </comment>
    <comment ref="AD77" authorId="1" shapeId="0" xr:uid="{BA2F3345-7731-468E-9564-1463239D9697}">
      <text>
        <r>
          <rPr>
            <b/>
            <sz val="9"/>
            <color indexed="81"/>
            <rFont val="Tahoma"/>
            <family val="2"/>
          </rPr>
          <t>Christel, Mary Lynn: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<sst xmlns="http://schemas.openxmlformats.org/spreadsheetml/2006/main" count="1673" uniqueCount="976">
  <si>
    <t>Inflation</t>
  </si>
  <si>
    <t>STATE</t>
  </si>
  <si>
    <t xml:space="preserve"> </t>
  </si>
  <si>
    <t>Prior Yr Base</t>
  </si>
  <si>
    <t>Prior Yr Online</t>
  </si>
  <si>
    <t>Current Base</t>
  </si>
  <si>
    <t>Current Online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</si>
  <si>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</si>
  <si>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</si>
  <si>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</si>
  <si>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</si>
  <si>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</si>
  <si>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</si>
  <si>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</si>
  <si>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</si>
  <si>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</si>
  <si>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</si>
  <si>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</si>
  <si>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</si>
  <si>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</si>
  <si>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</si>
  <si>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</si>
  <si>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</si>
  <si>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</si>
  <si>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</si>
  <si>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</si>
  <si>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</si>
  <si>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</si>
  <si>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</si>
  <si>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</si>
  <si>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</si>
  <si>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</si>
  <si>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</si>
  <si>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</si>
  <si>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</si>
  <si>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</si>
  <si>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</si>
  <si>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</si>
  <si>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</si>
  <si>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</si>
  <si>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</si>
  <si>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</si>
  <si>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</si>
  <si>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</si>
  <si>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</si>
  <si>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</si>
  <si>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</si>
  <si>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</si>
  <si>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</si>
  <si>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</si>
  <si>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</si>
  <si>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</si>
  <si>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</si>
  <si>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</si>
  <si>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</si>
  <si>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</si>
  <si>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</si>
  <si>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</si>
  <si>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</si>
  <si>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</si>
  <si>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</si>
  <si>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</si>
  <si>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</si>
  <si>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</si>
  <si>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</si>
  <si>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</si>
  <si>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</si>
  <si>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</si>
  <si>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</si>
  <si>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</si>
  <si>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</si>
  <si>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</si>
  <si>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</si>
  <si>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</si>
  <si>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</si>
  <si>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</si>
  <si>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</si>
  <si>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</si>
  <si>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</si>
  <si>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</si>
  <si>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</si>
  <si>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</si>
  <si>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</si>
  <si>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</si>
  <si>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</si>
  <si>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</si>
  <si>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</si>
  <si>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</si>
  <si>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</si>
  <si>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</si>
  <si>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</si>
  <si>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</si>
  <si>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</si>
  <si>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</si>
  <si>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</si>
  <si>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</si>
  <si>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</si>
  <si>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</si>
  <si>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</si>
  <si>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</si>
  <si>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</si>
  <si>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</si>
  <si>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</si>
  <si>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</si>
  <si>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</si>
  <si>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</si>
  <si>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</si>
  <si>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</si>
  <si>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</si>
  <si>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</si>
  <si>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</si>
  <si>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</si>
  <si>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</si>
  <si>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</si>
  <si>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</si>
  <si>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</si>
  <si>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</si>
  <si>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</si>
  <si>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</si>
  <si>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</si>
  <si>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</si>
  <si>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</si>
  <si>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</si>
  <si>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</si>
  <si>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</si>
  <si>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</si>
  <si>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</si>
  <si>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</si>
  <si>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</si>
  <si>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</si>
  <si>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</si>
  <si>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</si>
  <si>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</si>
  <si>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</si>
  <si>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</si>
  <si>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</si>
  <si>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</si>
  <si>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</si>
  <si>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</si>
  <si>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</si>
  <si>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</si>
  <si>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</si>
  <si>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</si>
  <si>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</si>
  <si>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</si>
  <si>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</si>
  <si>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</si>
  <si>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</si>
  <si>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</si>
  <si>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</si>
  <si>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</si>
  <si>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</si>
  <si>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</si>
  <si>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</si>
  <si>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</si>
  <si>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</si>
  <si>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</si>
  <si>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</si>
  <si>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</si>
  <si>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</si>
  <si>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</si>
  <si>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</si>
  <si>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</si>
  <si>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</si>
  <si>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</si>
  <si>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</si>
  <si>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</si>
  <si>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</si>
  <si>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</si>
  <si>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</si>
  <si>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</si>
  <si>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</si>
  <si>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</si>
  <si>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</si>
  <si>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</si>
  <si>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</si>
  <si>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</si>
  <si>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</si>
  <si>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</si>
  <si>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</si>
  <si>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</si>
  <si>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</si>
  <si>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</si>
  <si>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</si>
  <si>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</si>
  <si>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8001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</si>
  <si>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</si>
  <si>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</si>
  <si>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</si>
  <si>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</si>
  <si>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</si>
  <si>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</si>
  <si>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</si>
  <si>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</si>
  <si>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</si>
  <si>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</si>
  <si>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</si>
  <si>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</si>
  <si>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</si>
  <si>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</si>
  <si>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</si>
  <si>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</si>
  <si>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</si>
  <si>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</si>
  <si>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</si>
  <si>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</si>
  <si>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</si>
  <si>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</si>
  <si>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</si>
  <si>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</si>
  <si>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</si>
  <si>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</si>
  <si>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</si>
  <si>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</si>
  <si>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</si>
  <si>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</si>
  <si>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</si>
  <si>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</si>
  <si>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LAKE</t>
  </si>
  <si>
    <t>LA PLATA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</si>
  <si>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</si>
  <si>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</si>
  <si>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</si>
  <si>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</si>
  <si>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</si>
  <si>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</si>
  <si>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</si>
  <si>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</si>
  <si>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</si>
  <si>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</si>
  <si>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</si>
  <si>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</si>
  <si>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</si>
  <si>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</si>
  <si>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</si>
  <si>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</si>
  <si>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</si>
  <si>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</si>
  <si>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</si>
  <si>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</si>
  <si>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</si>
  <si>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</si>
  <si>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</si>
  <si>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</si>
  <si>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</si>
  <si>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</si>
  <si>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</si>
  <si>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</si>
  <si>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</si>
  <si>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</si>
  <si>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</si>
  <si>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</si>
  <si>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</si>
  <si>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</si>
  <si>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</si>
  <si>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</si>
  <si>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</si>
  <si>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</si>
  <si>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</si>
  <si>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</si>
  <si>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</si>
  <si>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</si>
  <si>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</si>
  <si>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</si>
  <si>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</si>
  <si>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</si>
  <si>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</si>
  <si>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</si>
  <si>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</si>
  <si>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</si>
  <si>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</si>
  <si>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</si>
  <si>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</si>
  <si>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</si>
  <si>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</si>
  <si>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</si>
  <si>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</si>
  <si>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</si>
  <si>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</si>
  <si>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</si>
  <si>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</si>
  <si>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</si>
  <si>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</si>
  <si>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</si>
  <si>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</si>
  <si>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</si>
  <si>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</si>
  <si>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</si>
  <si>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</si>
  <si>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</si>
  <si>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</si>
  <si>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</si>
  <si>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ELIZABETH SCHOOL DISTRICT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</si>
  <si>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</si>
  <si>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</si>
  <si>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</si>
  <si>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</si>
  <si>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</si>
  <si>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</si>
  <si>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</si>
  <si>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</si>
  <si>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</si>
  <si>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</si>
  <si>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</si>
  <si>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</si>
  <si>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</si>
  <si>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</si>
  <si>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</si>
  <si>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</si>
  <si>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</si>
  <si>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</si>
  <si>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</si>
  <si>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</si>
  <si>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</si>
  <si>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</si>
  <si>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</si>
  <si>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</si>
  <si>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</si>
  <si>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</si>
  <si>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</si>
  <si>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</si>
  <si>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</si>
  <si>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</si>
  <si>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</si>
  <si>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</si>
  <si>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 xml:space="preserve">NORTH PARK R-1 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</si>
  <si>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</si>
  <si>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</si>
  <si>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</si>
  <si>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</si>
  <si>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</si>
  <si>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</si>
  <si>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</si>
  <si>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</si>
  <si>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</si>
  <si>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</si>
  <si>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</si>
  <si>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</si>
  <si>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</si>
  <si>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</si>
  <si>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</si>
  <si>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</si>
  <si>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</si>
  <si>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</si>
  <si>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</si>
  <si>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</si>
  <si>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</si>
  <si>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</si>
  <si>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</si>
  <si>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</si>
  <si>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</si>
  <si>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</si>
  <si>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</si>
  <si>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</si>
  <si>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</si>
  <si>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</si>
  <si>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</si>
  <si>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</si>
  <si>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</si>
  <si>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</si>
  <si>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</si>
  <si>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</si>
  <si>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</si>
  <si>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</si>
  <si>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</si>
  <si>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</si>
  <si>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</si>
  <si>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</si>
  <si>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</si>
  <si>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</si>
  <si>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</si>
  <si>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</si>
  <si>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</si>
  <si>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</si>
  <si>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</si>
  <si>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</si>
  <si>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</si>
  <si>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</si>
  <si>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</si>
  <si>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</si>
  <si>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</si>
  <si>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</si>
  <si>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</si>
  <si>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</si>
  <si>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</si>
  <si>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</si>
  <si>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</si>
  <si>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</si>
  <si>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</si>
  <si>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</si>
  <si>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</si>
  <si>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</si>
  <si>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</si>
  <si>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</si>
  <si>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</si>
  <si>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</si>
  <si>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</si>
  <si>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</si>
  <si>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</si>
  <si>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</si>
  <si>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</si>
  <si>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</si>
  <si>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</si>
  <si>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</si>
  <si>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</si>
  <si>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</si>
  <si>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</si>
  <si>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</si>
  <si>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</si>
  <si>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</si>
  <si>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</si>
  <si>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</si>
  <si>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</si>
  <si>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</si>
  <si>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</si>
  <si>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</si>
  <si>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</si>
  <si>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</si>
  <si>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</si>
  <si>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</si>
  <si>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</si>
  <si>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</si>
  <si>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</si>
  <si>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</si>
  <si>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</si>
  <si>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</si>
  <si>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</si>
  <si>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</si>
  <si>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TOTALS</t>
  </si>
  <si>
    <t>V1</t>
  </si>
  <si>
    <t>FY24 Grades 1-12 FTE</t>
  </si>
  <si>
    <t>V1.1</t>
  </si>
  <si>
    <t>FY24 Kindergarten FTE</t>
  </si>
  <si>
    <t>V1.2</t>
  </si>
  <si>
    <t>FY24 Half-day Kindergarten FTE</t>
  </si>
  <si>
    <t>V3</t>
  </si>
  <si>
    <t>FY24 October FTE Count (sum of line V1, V1.1 and line V2)</t>
  </si>
  <si>
    <t>V4</t>
  </si>
  <si>
    <t xml:space="preserve">FY24 Multi District On-line Pupil Count </t>
  </si>
  <si>
    <t>V4.1</t>
  </si>
  <si>
    <t>FY24 ASCENT Pupil Count</t>
  </si>
  <si>
    <t>V4.2</t>
  </si>
  <si>
    <t>FY23 Additional TREP Allocated Slots (not included in V4.1)</t>
  </si>
  <si>
    <t>V5</t>
  </si>
  <si>
    <t>FY24 October FTE Count (minus on-line and ASCENT pupil count)</t>
  </si>
  <si>
    <t>V6</t>
  </si>
  <si>
    <t>FY24 Free and Reduced Lunch (grades 1 - 8) Count</t>
  </si>
  <si>
    <t>V7</t>
  </si>
  <si>
    <t>FY24 Free and Reduced Lunch (grades K - 12) Count</t>
  </si>
  <si>
    <t>V8</t>
  </si>
  <si>
    <t xml:space="preserve">FY24 Percent At-risk  - State Average </t>
  </si>
  <si>
    <t>V9</t>
  </si>
  <si>
    <t>FY24 October Membership (grades 1 - 8)</t>
  </si>
  <si>
    <t>V10</t>
  </si>
  <si>
    <t xml:space="preserve">FY24 October Membership (grades K-12) </t>
  </si>
  <si>
    <t>V11</t>
  </si>
  <si>
    <t xml:space="preserve">FY24 Charter School FTE Count </t>
  </si>
  <si>
    <t>V12</t>
  </si>
  <si>
    <t>FY23 Funded Pupil Count</t>
  </si>
  <si>
    <t>V13</t>
  </si>
  <si>
    <t>FY23 October FTE Count (minus OODS, Online)</t>
  </si>
  <si>
    <t>V14</t>
  </si>
  <si>
    <t>V15</t>
  </si>
  <si>
    <t>V15.1</t>
  </si>
  <si>
    <t>V16.1</t>
  </si>
  <si>
    <t xml:space="preserve">FY24 Single District On-line Pupil Count </t>
  </si>
  <si>
    <t>V18</t>
  </si>
  <si>
    <t>FY24 ELL Count per SB21-268</t>
  </si>
  <si>
    <t>V19</t>
  </si>
  <si>
    <t>FY24 Charter School Institute Grades K - 12 FTE</t>
  </si>
  <si>
    <t>V19.1</t>
  </si>
  <si>
    <t>FY24 Charter School Institute Kindergarten FTE</t>
  </si>
  <si>
    <t>V19.2</t>
  </si>
  <si>
    <t>FY24 Charter School Institute Half-day Kindergarten FTE</t>
  </si>
  <si>
    <t>V20</t>
  </si>
  <si>
    <t>FY24 Charter School Institute On-line Student FTE</t>
  </si>
  <si>
    <t>V20.6</t>
  </si>
  <si>
    <t>FY24 Charter School Institute ASCENT</t>
  </si>
  <si>
    <t>FUNDING ELEMENTS</t>
  </si>
  <si>
    <t>V21</t>
  </si>
  <si>
    <t xml:space="preserve">FY24 Base Funding </t>
  </si>
  <si>
    <t>V22</t>
  </si>
  <si>
    <t>FY24 Minimum Funding</t>
  </si>
  <si>
    <t>V22.5</t>
  </si>
  <si>
    <t>FY24 On-Line Funding</t>
  </si>
  <si>
    <t>V23</t>
  </si>
  <si>
    <t>FY24 Cost of Living Factor</t>
  </si>
  <si>
    <t>V24</t>
  </si>
  <si>
    <t>FY24 At-risk 'Base' Factor</t>
  </si>
  <si>
    <t>V26</t>
  </si>
  <si>
    <t>FY24 Minimum State Aid</t>
  </si>
  <si>
    <t>TAXES</t>
  </si>
  <si>
    <t>V30</t>
  </si>
  <si>
    <t xml:space="preserve">FY24 Specific Ownership Tax </t>
  </si>
  <si>
    <t>V31</t>
  </si>
  <si>
    <t xml:space="preserve">FY24 Assessed Valuation </t>
  </si>
  <si>
    <t>V32</t>
  </si>
  <si>
    <t>FY23 Mill Levy (FINAL)</t>
  </si>
  <si>
    <t>V33</t>
  </si>
  <si>
    <t>FY23 General Fund Property Tax (incl. Categorical Buyout)</t>
  </si>
  <si>
    <t>PRIOR YEAR FUNDING</t>
  </si>
  <si>
    <t>V40</t>
  </si>
  <si>
    <t>FY23 Total Program</t>
  </si>
  <si>
    <t>V41</t>
  </si>
  <si>
    <t>FY23 Total Program Per-Pupil Funding</t>
  </si>
  <si>
    <t>CATEGORICAL FUNDING</t>
  </si>
  <si>
    <t>V50</t>
  </si>
  <si>
    <t>Transportation payments paid in FY24</t>
  </si>
  <si>
    <t>V51</t>
  </si>
  <si>
    <t>Vocational Education payments paid in FY24</t>
  </si>
  <si>
    <t>$                   -</t>
  </si>
  <si>
    <t>V52</t>
  </si>
  <si>
    <t>English Language Proficiency Act payments paid in FY24</t>
  </si>
  <si>
    <t>V53</t>
  </si>
  <si>
    <t>Special Education - Children with Disabilities</t>
  </si>
  <si>
    <t>V54</t>
  </si>
  <si>
    <t>Special Education - Gifted/Talented payments paid in FY24</t>
  </si>
  <si>
    <t>V55</t>
  </si>
  <si>
    <t>Small Attendance Center payments paid in FY22</t>
  </si>
  <si>
    <t>V56</t>
  </si>
  <si>
    <t>Total Categorical Funding</t>
  </si>
  <si>
    <t>sum of lines V50, V51, V52, V53,  V54 and V55</t>
  </si>
  <si>
    <t>OTHER</t>
  </si>
  <si>
    <t>V60</t>
  </si>
  <si>
    <t>CY21 Inflation</t>
  </si>
  <si>
    <t>V62</t>
  </si>
  <si>
    <t xml:space="preserve">FY24 Allowable Spending </t>
  </si>
  <si>
    <t xml:space="preserve">     for this line, enter 999,999,999.00 if ever passed a TABOR</t>
  </si>
  <si>
    <t xml:space="preserve">     election; else enter Total Program amount at December</t>
  </si>
  <si>
    <t xml:space="preserve">     closeout calculation plus any amount (including $0 if not</t>
  </si>
  <si>
    <t xml:space="preserve">     required to certify) included on the actual 12/1/18 certification</t>
  </si>
  <si>
    <t>V63</t>
  </si>
  <si>
    <t>FY24 Actual Funding Beyond TABOR Formula Paid</t>
  </si>
  <si>
    <t xml:space="preserve">     election; enter 888,888,888.88 if never passed a TABOR</t>
  </si>
  <si>
    <t xml:space="preserve">     election and NOT required to certify at 12/1/18; else enter</t>
  </si>
  <si>
    <t xml:space="preserve">     Funding Beyond TABOR Formula (incremental) amount certified at 12/1/18</t>
  </si>
  <si>
    <t>V64</t>
  </si>
  <si>
    <t>FY 95 Hold Harmless Amount (FY 95 year stays constant)</t>
  </si>
  <si>
    <t>V65</t>
  </si>
  <si>
    <t>FY 95 Excess Hold Harmless Revenue (FY 95 year stays constant)</t>
  </si>
  <si>
    <t>V66</t>
  </si>
  <si>
    <t xml:space="preserve">   Voter Approved Override Amount</t>
  </si>
  <si>
    <t>FY 02 Cost of Living Amount (FY 02 year stays constant)</t>
  </si>
  <si>
    <t>Maximum Override (Sum of 25% Total program &amp; COL, minus SOT)</t>
  </si>
  <si>
    <t>FUNDED PUPIL COUNT</t>
  </si>
  <si>
    <t>FC1</t>
  </si>
  <si>
    <t>FY24 October FTE Count (minus on-line)- enter line V5</t>
  </si>
  <si>
    <t>FC2</t>
  </si>
  <si>
    <t>FY23 October FTE Count - enter line V13</t>
  </si>
  <si>
    <t>FC3</t>
  </si>
  <si>
    <t>FY22 October FTE Count - enter line V14</t>
  </si>
  <si>
    <t>FC4</t>
  </si>
  <si>
    <t>FY21 October FTE Count - enter line V15</t>
  </si>
  <si>
    <t>FC4.1</t>
  </si>
  <si>
    <t>FY20 October FTE Count - enter line V15.1</t>
  </si>
  <si>
    <t>FC5</t>
  </si>
  <si>
    <t>AVERAGED FUNDED PUPIL COUNT - enter the greater of line FC1 or</t>
  </si>
  <si>
    <t>average of (lines FC1 and FC2) or (lines FC1, FC2 and FC3)</t>
  </si>
  <si>
    <t>or (lines FC1, FC2, FC3 and FC4)</t>
  </si>
  <si>
    <t>FC5.1</t>
  </si>
  <si>
    <t>FY24 Full Day Kindergarten Factor</t>
  </si>
  <si>
    <t>FC6.5</t>
  </si>
  <si>
    <t>FY24 CHARTER INSTITUTE PUPIL COUNT - enter line V19</t>
  </si>
  <si>
    <t>FY6.6</t>
  </si>
  <si>
    <t xml:space="preserve">FY24 Charter Institute Full Day Kindergarten Factor </t>
  </si>
  <si>
    <t>FC7</t>
  </si>
  <si>
    <t>FY24 FUNDED PUPIL COUNT - enter line FC5, plus FC5.1, plus line FC6, plus FC6.5, plus FC6.6</t>
  </si>
  <si>
    <t>FC7.5</t>
  </si>
  <si>
    <t>FY24 ASCENT Pupil Count - enter line FC4.1</t>
  </si>
  <si>
    <t>FC7.6</t>
  </si>
  <si>
    <t>FY24 CHARTER INSTITUTE ASCENT Pupil Count - enter line V20.6</t>
  </si>
  <si>
    <t>FC8</t>
  </si>
  <si>
    <t xml:space="preserve">FY24 On-line Multi-District Pupil Count - enter line V4 </t>
  </si>
  <si>
    <t>FC8.5</t>
  </si>
  <si>
    <t>FY24 CHARTER INSTITUTE ONLINE PUPIL COUNT - enter line V20</t>
  </si>
  <si>
    <t>FC9</t>
  </si>
  <si>
    <t>TOTAL FUNDED PUPIL COUNT - enter line FC7 plus line FC8 plus line FC7.5</t>
  </si>
  <si>
    <t>FC10</t>
  </si>
  <si>
    <t>DISTRICT FUNDED PUPIL COUNT (FC5 plus FC5.1 plus FC6 plus FC8)</t>
  </si>
  <si>
    <t>FC11</t>
  </si>
  <si>
    <t>INSTITUTE FUNDED PUPIL COUNT (FC6.1 plus FC6.5 plus FC6.6 plus FC8.5)</t>
  </si>
  <si>
    <t>SIZE FACTOR</t>
  </si>
  <si>
    <t>SZ1</t>
  </si>
  <si>
    <t>Alternative Funded Pupil Count for Eligible District with Charter</t>
  </si>
  <si>
    <t xml:space="preserve">    School - enter line FC9 minus (line V11 times .65)</t>
  </si>
  <si>
    <t>SZ2</t>
  </si>
  <si>
    <t>Size Factor for Eligible District with Charter School</t>
  </si>
  <si>
    <t>SZ3</t>
  </si>
  <si>
    <t>Size Factor for All Districts</t>
  </si>
  <si>
    <t>SZ13</t>
  </si>
  <si>
    <t xml:space="preserve">SIZE FACTOR - enter the greater of lines SZ2 or SZ3 </t>
  </si>
  <si>
    <t/>
  </si>
  <si>
    <t>PL6</t>
  </si>
  <si>
    <t>PERSONNEL COSTS FACTOR</t>
  </si>
  <si>
    <t>PER-PUPIL FUNDING</t>
  </si>
  <si>
    <t>PP1</t>
  </si>
  <si>
    <t>Base Funding - enter line V21</t>
  </si>
  <si>
    <t>PP2</t>
  </si>
  <si>
    <t>Personnel Costs Factor - enter line PL6</t>
  </si>
  <si>
    <t>PP3</t>
  </si>
  <si>
    <t>Cost of Living Factor  - enter line V23</t>
  </si>
  <si>
    <t>PP4</t>
  </si>
  <si>
    <t>Base Funding - enter line  V21</t>
  </si>
  <si>
    <t>PP5</t>
  </si>
  <si>
    <t xml:space="preserve">Non-personnel Costs Factor - enter (1 minus line PL6) </t>
  </si>
  <si>
    <t>PP6</t>
  </si>
  <si>
    <t>Size Factor - enter line SZ13</t>
  </si>
  <si>
    <t>PP7</t>
  </si>
  <si>
    <t>((line PP1 times line PP2 times line PP3) plus</t>
  </si>
  <si>
    <t xml:space="preserve">(line PP5 times line PP4)) times line PP6 </t>
  </si>
  <si>
    <t>PP8</t>
  </si>
  <si>
    <t>Funded Pupil Count - enter line FC7</t>
  </si>
  <si>
    <t>PP9</t>
  </si>
  <si>
    <t>FORMULA FUNDING WITHOUT AT-RISK - enter</t>
  </si>
  <si>
    <t xml:space="preserve">line PP7 times line PP8 </t>
  </si>
  <si>
    <t>AT RISK PUPILS</t>
  </si>
  <si>
    <t>AR1</t>
  </si>
  <si>
    <t>Free and Reduced Lunch (grades 1-8) Count  - enter line V6</t>
  </si>
  <si>
    <t>AR2</t>
  </si>
  <si>
    <t xml:space="preserve">October Membership (grades 1-8) - enter line V9 </t>
  </si>
  <si>
    <t>AR3</t>
  </si>
  <si>
    <t>Percent 1-8 free and reduced lunch count - line AR1 divided by line AR2</t>
  </si>
  <si>
    <t>AR4</t>
  </si>
  <si>
    <t>Projected K-12 free and reduced lunch count using 1-8 percent -</t>
  </si>
  <si>
    <t>AR5</t>
  </si>
  <si>
    <t>Free and Reduced Lunch (grades K-12) Count - enter line V7</t>
  </si>
  <si>
    <t>AR6</t>
  </si>
  <si>
    <t>FY24 At-Risk Pupil Count</t>
  </si>
  <si>
    <t xml:space="preserve">enter the greater of lines AR4 or AR5 </t>
  </si>
  <si>
    <t>AR7</t>
  </si>
  <si>
    <t>District percent of at-risk pupils - enter</t>
  </si>
  <si>
    <t>line AR6 divided line V10</t>
  </si>
  <si>
    <t>AR8</t>
  </si>
  <si>
    <t>At-risk 'Base' Factor - enter line V24</t>
  </si>
  <si>
    <t>AR9</t>
  </si>
  <si>
    <t>At-risk 'Concentration' Factor (Districts with FPC&lt;=50,000) - enter</t>
  </si>
  <si>
    <t>greater of zero or (line AR7 minus line V8) times 0.3</t>
  </si>
  <si>
    <t>AR10</t>
  </si>
  <si>
    <t>At-risk 'Concentration' Factor (Districts with FPC&gt;50,000) - enter</t>
  </si>
  <si>
    <t>greater of zero or (line AR7 minus line V8) times 0.36</t>
  </si>
  <si>
    <t>AR11</t>
  </si>
  <si>
    <t>At-risk 'Concentration' Factor - enter greater of line</t>
  </si>
  <si>
    <t>AR9 or line AR10</t>
  </si>
  <si>
    <t>AR12</t>
  </si>
  <si>
    <t>Total At-risk Factor - enter</t>
  </si>
  <si>
    <t>lesser of 0.3 or (line AR8 plus line AR11)</t>
  </si>
  <si>
    <t>AR13</t>
  </si>
  <si>
    <t>If FC9 is less/equal 459, enter line PP7 times</t>
  </si>
  <si>
    <t xml:space="preserve">line AR8 times line AR6  (go to line AR19) </t>
  </si>
  <si>
    <t>AR14</t>
  </si>
  <si>
    <t>If line AR7 less/equal line V8, enter line PP7</t>
  </si>
  <si>
    <t>times line AR8 times line AR6 (go to line AR19)</t>
  </si>
  <si>
    <t>AR15</t>
  </si>
  <si>
    <t>Number of At-risk funded pupils at state</t>
  </si>
  <si>
    <t>average - enter line V8 times line V10</t>
  </si>
  <si>
    <t>AR16</t>
  </si>
  <si>
    <t>At-risk 'Base' Funding - enter line PP7 times</t>
  </si>
  <si>
    <t>line AR9 times line AR15</t>
  </si>
  <si>
    <t>AR17</t>
  </si>
  <si>
    <t>At-risk 'Concentration' Factor - enter</t>
  </si>
  <si>
    <t xml:space="preserve">line PP7 times line AR12 times (line AR6 minus line AR15) </t>
  </si>
  <si>
    <t>AR18</t>
  </si>
  <si>
    <t>At-risk 'Combined' Funding</t>
  </si>
  <si>
    <t xml:space="preserve">enter line AR16 plus line AR17 </t>
  </si>
  <si>
    <t>AR19</t>
  </si>
  <si>
    <t>TOTAL FORMULA AT-RISK FUNDING</t>
  </si>
  <si>
    <t xml:space="preserve">enter the greater of lines AR13, AR14 or AR18 </t>
  </si>
  <si>
    <t>ELL FACTOR</t>
  </si>
  <si>
    <t>EL1</t>
  </si>
  <si>
    <t>FY24 ELL Count - enter line V18</t>
  </si>
  <si>
    <t>EL2</t>
  </si>
  <si>
    <t>FY24 Base Minimum Funding - enter line V22</t>
  </si>
  <si>
    <t>EL3</t>
  </si>
  <si>
    <t>FY24 Per Pupil Funding without At-risk (line PP7) times 8%</t>
  </si>
  <si>
    <t>EL4</t>
  </si>
  <si>
    <t>TOTAL ELL FORMULA FUNDING (enter line OL2 times line OL3)</t>
  </si>
  <si>
    <t>ON-LINE &amp; ASCENT FORMULA FUNDING</t>
  </si>
  <si>
    <t>OL1</t>
  </si>
  <si>
    <t>FY24 On-Line Count - enter line V4 plus line V20</t>
  </si>
  <si>
    <t>OL2</t>
  </si>
  <si>
    <t>OL3</t>
  </si>
  <si>
    <t>TOTAL ON-LINE FORMULA FUNDING (enter line OL2 times line OL3)</t>
  </si>
  <si>
    <t>OL4</t>
  </si>
  <si>
    <t>FY24 ASCENT Count - enter line V4.1 plus V20.6</t>
  </si>
  <si>
    <t>OL5</t>
  </si>
  <si>
    <t>TOTAL ASCENT FORMULA FUNDING (enter line OL4 times line OL2)</t>
  </si>
  <si>
    <t>OL6</t>
  </si>
  <si>
    <t>TOTAL ON-LINE &amp; ASCENT FORMULA FUNDING (enter line OL3 plus OL5)</t>
  </si>
  <si>
    <t>459 SIZE FACTOR (SMOOTHING)</t>
  </si>
  <si>
    <t>SM1</t>
  </si>
  <si>
    <t xml:space="preserve">If line FC9 less/equal to 459, enter 1 (go to line TB1) </t>
  </si>
  <si>
    <t>SM2</t>
  </si>
  <si>
    <t>If line AR7 is less/equal line V8, enter 1 (go to line TB1)</t>
  </si>
  <si>
    <t>SM3</t>
  </si>
  <si>
    <t>Per-Pupil Funding without size factor - enter</t>
  </si>
  <si>
    <t>line PP7 divided by line SZ13</t>
  </si>
  <si>
    <t>SM4</t>
  </si>
  <si>
    <t>Size factor using 459 Funded Pupil Count</t>
  </si>
  <si>
    <t>enter - (1027 minus 459) times .00020599 plus 1.1215</t>
  </si>
  <si>
    <t>SM5</t>
  </si>
  <si>
    <t>Adjusted per-pupil funding -</t>
  </si>
  <si>
    <t>enter line SM4 times line SM3</t>
  </si>
  <si>
    <t>SM6</t>
  </si>
  <si>
    <t>Adjusted formula funding - enter (line SM5</t>
  </si>
  <si>
    <t>times 459) plus (.112 times line SM5 times line AR6)</t>
  </si>
  <si>
    <t>SM7</t>
  </si>
  <si>
    <t>Funded pupil count - enter line FC7</t>
  </si>
  <si>
    <t>SM8</t>
  </si>
  <si>
    <t>TOTAL FORMULA USING 459 SIZE FACTOR</t>
  </si>
  <si>
    <t>enter (line SM6 divided by 459 times line SM7) plus on line (OL3)</t>
  </si>
  <si>
    <t>TABOR FORMULA FUNDING</t>
  </si>
  <si>
    <t>TB1</t>
  </si>
  <si>
    <t>FY23 Total Program  -   enter line V40</t>
  </si>
  <si>
    <t>TB2</t>
  </si>
  <si>
    <t>CY21 Inflation  -   enter line V60</t>
  </si>
  <si>
    <t>TB3</t>
  </si>
  <si>
    <t>FY24 Enrollment Growth - enter</t>
  </si>
  <si>
    <t>(line FC9 minus line V12) divided by line V12</t>
  </si>
  <si>
    <t>TB4</t>
  </si>
  <si>
    <t>FY24 TABOR FORMULA FUNDING</t>
  </si>
  <si>
    <t xml:space="preserve">enter line TB1 times (1 plus line TB2 plus line TB3) </t>
  </si>
  <si>
    <t>MINIMUM FORMULA FUNDING</t>
  </si>
  <si>
    <t>MF1</t>
  </si>
  <si>
    <t>FY24 'Base' Minimum Funding - enter line V22</t>
  </si>
  <si>
    <t>MF2</t>
  </si>
  <si>
    <t>Total Funded Pupil Count (minus on-line) - enter line FC7</t>
  </si>
  <si>
    <t>MF3</t>
  </si>
  <si>
    <t>FY24 On-line Funding - enter line V22.5</t>
  </si>
  <si>
    <t>MF4</t>
  </si>
  <si>
    <t>Total On-Line  and Ascent Pupil Count - enter sum (line FC8 &amp; FC8.5)</t>
  </si>
  <si>
    <t>MF5</t>
  </si>
  <si>
    <t>Guaranteed Minimum Funding - enter line MF1 times line MF2</t>
  </si>
  <si>
    <t>TOTAL FORMULA FUNDING</t>
  </si>
  <si>
    <t>TF1</t>
  </si>
  <si>
    <t>Formula Funding without At-risk - enter line PP9</t>
  </si>
  <si>
    <t>TF2</t>
  </si>
  <si>
    <t>Formula At-risk Funding - enter line AR19</t>
  </si>
  <si>
    <t>TF3</t>
  </si>
  <si>
    <t>Formula Funding   - enter line TF1 plus line TF2</t>
  </si>
  <si>
    <t>TF4</t>
  </si>
  <si>
    <t>ELL Formula Funding - enter line EL4</t>
  </si>
  <si>
    <t>TF5</t>
  </si>
  <si>
    <t>On-Line Formula Funding - enter line OL3</t>
  </si>
  <si>
    <t>TF6</t>
  </si>
  <si>
    <t>Total Formula Funding (including on-line funding) - enter line TF3 plus line TF4</t>
  </si>
  <si>
    <t>TF7</t>
  </si>
  <si>
    <t>Minimum Formula Funding   -  enter line MF3</t>
  </si>
  <si>
    <t>TF8</t>
  </si>
  <si>
    <t>Formula Funding using 459 Size Factor</t>
  </si>
  <si>
    <t>If line SM8 greater than zero, enter line SM8</t>
  </si>
  <si>
    <t>else enter 999,999,999.00</t>
  </si>
  <si>
    <t>TF9</t>
  </si>
  <si>
    <t>Subtotal Formula Funding</t>
  </si>
  <si>
    <t>Enter the lesser of line TF7 or (greater of lines TF5 or TF6)</t>
  </si>
  <si>
    <t>TF10</t>
  </si>
  <si>
    <t>Maximum Total Formula Funding</t>
  </si>
  <si>
    <t>Enter 1.25 times line FC9 times line V41</t>
  </si>
  <si>
    <t>TF11</t>
  </si>
  <si>
    <t>TABOR Formula Funding        -  enter line TB4</t>
  </si>
  <si>
    <t>TF12</t>
  </si>
  <si>
    <t xml:space="preserve">enter the lesser of lines TF8, TF9 or TF10 </t>
  </si>
  <si>
    <t>TF13</t>
  </si>
  <si>
    <t>TOTAL PER-PUPIL FORMULA FUNDING</t>
  </si>
  <si>
    <t>enter line TF11 divided by line FC9</t>
  </si>
  <si>
    <t>AMOUNT OF FUNDING BEYOND TABOR FORMULA (FOR DISTRICTS WHO HAVE NOT PASSED A TABOR ELECTION)</t>
  </si>
  <si>
    <t>AF1</t>
  </si>
  <si>
    <t>If line TB4 equals line TF11 and line V63 is not equal to</t>
  </si>
  <si>
    <t>888,888,888.88 - go to line AF2, else go to line TP1</t>
  </si>
  <si>
    <t>AF2</t>
  </si>
  <si>
    <t>Formula Funding</t>
  </si>
  <si>
    <t>enter the lesser of lines TF8 or TF9</t>
  </si>
  <si>
    <t>AF3</t>
  </si>
  <si>
    <t>TABOR Formula Funding   -  enter line TB4</t>
  </si>
  <si>
    <t>AF4</t>
  </si>
  <si>
    <t>Allowable Spending      - enter line V62</t>
  </si>
  <si>
    <t>AF5</t>
  </si>
  <si>
    <t>Funding Beyond TABOR Formula (CALC)</t>
  </si>
  <si>
    <t>enter the lesser of</t>
  </si>
  <si>
    <t>(line AF2 minus line AF3) or</t>
  </si>
  <si>
    <t>(line AF4 minus line AF3) - if negative enter zero</t>
  </si>
  <si>
    <t>AF6</t>
  </si>
  <si>
    <t>Funding Beyond TABOR Formula (FINAL)</t>
  </si>
  <si>
    <t>enter the lesser of lines V63 or AF5</t>
  </si>
  <si>
    <t>TOTAL PROGRAM FUNDING</t>
  </si>
  <si>
    <t>TP1</t>
  </si>
  <si>
    <t xml:space="preserve">Total Formula Funding - enter line TF11 </t>
  </si>
  <si>
    <t>TP2</t>
  </si>
  <si>
    <t>Total Funding Beyond TABOR Formula - enter line AF6</t>
  </si>
  <si>
    <t>TP3</t>
  </si>
  <si>
    <t xml:space="preserve">TOTAL PROGRAM FUNDING - enter line TP1 plus line TP2 </t>
  </si>
  <si>
    <t>MILL LEVY</t>
  </si>
  <si>
    <t>ML1</t>
  </si>
  <si>
    <t>Mill Levy from prior year plus tax credit</t>
  </si>
  <si>
    <t>enter line V32</t>
  </si>
  <si>
    <t>ML2</t>
  </si>
  <si>
    <t>Mill Levy to buyout Total Program Funding</t>
  </si>
  <si>
    <t>(line TP3 minus (line FC9 times line V26) minus</t>
  </si>
  <si>
    <t>line V30) divided by line V31</t>
  </si>
  <si>
    <t>ML3</t>
  </si>
  <si>
    <t>Mill Levy at TABOR maximum</t>
  </si>
  <si>
    <t>(line V33 times (1 plus line TB2 plus line TB3))</t>
  </si>
  <si>
    <t>divided by line V31</t>
  </si>
  <si>
    <t>ML4</t>
  </si>
  <si>
    <t>Equalized Mill Levy  (CALC)</t>
  </si>
  <si>
    <t>enter the lesser of lines ML1, ML2, ML3</t>
  </si>
  <si>
    <t>ML5</t>
  </si>
  <si>
    <t>Equalized Mill Levy (ADJUST)</t>
  </si>
  <si>
    <t>ML6</t>
  </si>
  <si>
    <t>EQUALIZED MILL LEVY (FINAL)</t>
  </si>
  <si>
    <t>enter line ML5 if greater than zero, else enter line ML4</t>
  </si>
  <si>
    <t>ML7</t>
  </si>
  <si>
    <t>Total Program Reserve Mills Calculated</t>
  </si>
  <si>
    <t>CATEGORICAL BUYOUT MILL LEVY</t>
  </si>
  <si>
    <t>CB1</t>
  </si>
  <si>
    <t>Categorical Program Funding - enter line V56</t>
  </si>
  <si>
    <t>CB2</t>
  </si>
  <si>
    <t>Mill levy to buyout categorical programs</t>
  </si>
  <si>
    <t>enter line CB1 divided by line V31</t>
  </si>
  <si>
    <t>CB3</t>
  </si>
  <si>
    <t>Categorical Buyout Mill Levy (CALC)</t>
  </si>
  <si>
    <t>enter the lesser of line CB2 or (line ML1 minus line ML6)</t>
  </si>
  <si>
    <t>or (line ML3 minus line ML6)</t>
  </si>
  <si>
    <t>CB4</t>
  </si>
  <si>
    <t xml:space="preserve">Categorical Buyout Mill Levy (ADJUST) </t>
  </si>
  <si>
    <t>CB5</t>
  </si>
  <si>
    <t>CATEGORICAL BUYOUT MILL LEVY (FINAL)</t>
  </si>
  <si>
    <t>enter line CB4 if line ML5 is greater than zero else enter line CB3</t>
  </si>
  <si>
    <t>GRAND TOTAL PROGRAM FUNDING</t>
  </si>
  <si>
    <t>GT1</t>
  </si>
  <si>
    <t>TOTAL PROGRAM FUNDING  -  enter line TP3</t>
  </si>
  <si>
    <t>GT2</t>
  </si>
  <si>
    <t>PROPERTY TAX REVENUES  -  enter line ML6 times line V31</t>
  </si>
  <si>
    <t>GT3</t>
  </si>
  <si>
    <t>SPECIFIC OWNERSHIP TAX -  enter line V30</t>
  </si>
  <si>
    <t>GT4</t>
  </si>
  <si>
    <t>STATE SHARE</t>
  </si>
  <si>
    <t>enter line GT1 minus line GT2 minus line GT3</t>
  </si>
  <si>
    <t>GT5</t>
  </si>
  <si>
    <t>CATEGORICAL BUYOUT MILL LEVY REVENUE</t>
  </si>
  <si>
    <t>enter line CB5 times line V31</t>
  </si>
  <si>
    <t>GT6</t>
  </si>
  <si>
    <t>TOTAL PROGRAM PER-PUPIL FUNDING</t>
  </si>
  <si>
    <t>Property Tax Over Collection</t>
  </si>
  <si>
    <t>GT7</t>
  </si>
  <si>
    <t>BUDGET STABILIZATION FACTOR</t>
  </si>
  <si>
    <t>BUDGET STABILIZATION FACTOR TOTAL PROGRAM FUNDING</t>
  </si>
  <si>
    <t>GT7.1</t>
  </si>
  <si>
    <t>TOTAL PROGRAM</t>
  </si>
  <si>
    <t>GT7.2</t>
  </si>
  <si>
    <t>PROPERTY TAXES</t>
  </si>
  <si>
    <t>GT7.3</t>
  </si>
  <si>
    <t>SPECIFIC OWNERSHIP TAXES</t>
  </si>
  <si>
    <t>GT7.4</t>
  </si>
  <si>
    <t>GT7.5</t>
  </si>
  <si>
    <t>REQUIRED CATEGORICAL BUYOUT FROM TOTAL PROGRAM</t>
  </si>
  <si>
    <t>GT7.6</t>
  </si>
  <si>
    <t>PER PUPIL FUNDING AFTER BUDGET STABILIZATION FACTOR</t>
  </si>
  <si>
    <t>With Categorical Buyout</t>
  </si>
  <si>
    <t>Without Categorical Buyout</t>
  </si>
  <si>
    <t>TOTAL PROGRAM FUNDING CHARTER INSTITUTE</t>
  </si>
  <si>
    <t>GT8</t>
  </si>
  <si>
    <t>Adjusted district In-school per pupil funding</t>
  </si>
  <si>
    <t>GT9</t>
  </si>
  <si>
    <t>District On-line per pupil funding</t>
  </si>
  <si>
    <t>GT10</t>
  </si>
  <si>
    <t>Charter School Institute Total Program Funding</t>
  </si>
  <si>
    <t>GT11</t>
  </si>
  <si>
    <t>DISTRICT'S ADJUSTED TOTAL PROGRAM FUNDING (GT1 plus GT10)</t>
  </si>
  <si>
    <t>GT12</t>
  </si>
  <si>
    <t>PROPERTY TAX REVENUES  -  enter line GT2</t>
  </si>
  <si>
    <t>GT13</t>
  </si>
  <si>
    <t>SPECIFIC OWNERSHIP TAX -  enter line GT3</t>
  </si>
  <si>
    <t>GT14</t>
  </si>
  <si>
    <t xml:space="preserve">DISTRICT'S ADJUSTED STATE SHARE </t>
  </si>
  <si>
    <t>(enter line GT11 minus line GT12 minus line GT13)</t>
  </si>
  <si>
    <t>RQUIRED CATEGORICAL BUYOUT FROM TOTAL PROGRAM</t>
  </si>
  <si>
    <t>TOTAL PROPERTY TAX MILL LEVIES</t>
  </si>
  <si>
    <t>TM1</t>
  </si>
  <si>
    <t>Total Program          -  enter line ML6</t>
  </si>
  <si>
    <t>TM2</t>
  </si>
  <si>
    <t>Categorical Buyout     -  enter line CB5</t>
  </si>
  <si>
    <t>TM3</t>
  </si>
  <si>
    <t>Hold Harmless Override</t>
  </si>
  <si>
    <t>line V64 divided by line V31</t>
  </si>
  <si>
    <t>TM4</t>
  </si>
  <si>
    <t xml:space="preserve">Excess Harm Harmless Override </t>
  </si>
  <si>
    <t>line V65 divided by line V31</t>
  </si>
  <si>
    <t>TM5</t>
  </si>
  <si>
    <t>Voter Approved Override</t>
  </si>
  <si>
    <t>line V66 divided by Line V31</t>
  </si>
  <si>
    <t>TM6</t>
  </si>
  <si>
    <t>Mill Levy to Certify December 15, 2015</t>
  </si>
  <si>
    <t>enter lines TM1 plus TM2 plus TM3 plus TM 4 plus TM5</t>
  </si>
  <si>
    <t>Floor District Per Pupil Calculation</t>
  </si>
  <si>
    <t>FD1</t>
  </si>
  <si>
    <t>Floor District Calculation</t>
  </si>
  <si>
    <t>Minimum Funding</t>
  </si>
  <si>
    <t>Current CDE</t>
  </si>
  <si>
    <t xml:space="preserve">                                       PUBLIC SCHOOL FINANCE ACT OF 1994</t>
  </si>
  <si>
    <t>DISTRICT: BURLINGTON RE-6J</t>
  </si>
  <si>
    <t>Projection</t>
  </si>
  <si>
    <t xml:space="preserve">                                                    BUDGET YEAR 2023-24</t>
  </si>
  <si>
    <t xml:space="preserve">                                                    FUNDING PROJECTION</t>
  </si>
  <si>
    <t>*</t>
  </si>
  <si>
    <t>Revised District</t>
  </si>
  <si>
    <t>Funding Summary</t>
  </si>
  <si>
    <t xml:space="preserve">FY24 October FTE Count </t>
  </si>
  <si>
    <t xml:space="preserve">FY23 October FTE Count </t>
  </si>
  <si>
    <t>FY22 October FTE Count</t>
  </si>
  <si>
    <t xml:space="preserve">FY21 October FTE Count </t>
  </si>
  <si>
    <t>FY20 October FTE Count</t>
  </si>
  <si>
    <t>AVERAGED FUNDED PUPIL COUNT</t>
  </si>
  <si>
    <t>FC6</t>
  </si>
  <si>
    <t xml:space="preserve">FY24 CPP Pupil Count </t>
  </si>
  <si>
    <t>FY24 CHARTER INSTITUTE PUPIL COUNT</t>
  </si>
  <si>
    <t>FC7.1</t>
  </si>
  <si>
    <t>FY24 FUNDED PUPIL COUNT</t>
  </si>
  <si>
    <t>ASCENT Pupil Count</t>
  </si>
  <si>
    <t>FY23 October FTE Count (minus CPP, OODS, Online)</t>
  </si>
  <si>
    <t>FY24 CHARTER INSTITUTE ONLINE PUPIL COUNT</t>
  </si>
  <si>
    <t>FY22 October FTE Count (minus CPP, OODS, Online)</t>
  </si>
  <si>
    <t xml:space="preserve">FY24 On-line Pupil Count - enter line V4 </t>
  </si>
  <si>
    <t>FY21 October FTE Count (minus CPP, OODS, Online)</t>
  </si>
  <si>
    <t xml:space="preserve">TOTAL FUNDED PUPIL COUNT </t>
  </si>
  <si>
    <t>FY20 October FTE Count (minus CPP, OODS, Online)</t>
  </si>
  <si>
    <t>DISTRICT FUNDED PUPIL COUNT</t>
  </si>
  <si>
    <t xml:space="preserve">INSTITUTE FUNDED PUPIL COUNT </t>
  </si>
  <si>
    <t>AR4.</t>
  </si>
  <si>
    <t>AR5.</t>
  </si>
  <si>
    <t>Projected K-12 Free Lunch Count using 1-8 percent</t>
  </si>
  <si>
    <t>AR6.</t>
  </si>
  <si>
    <t>Free Lunch (grades K - 12) Count</t>
  </si>
  <si>
    <t>TOTAL AT-RISK PUPILS</t>
  </si>
  <si>
    <t>FY24 ELL Count</t>
  </si>
  <si>
    <t>FY24 Base Minimum Funding</t>
  </si>
  <si>
    <t>FY24 Per Pupil Funding without At-risk times 8%</t>
  </si>
  <si>
    <t>TF1.</t>
  </si>
  <si>
    <t>TF2.</t>
  </si>
  <si>
    <t>Formula Funding without At-risk</t>
  </si>
  <si>
    <t>TF3.</t>
  </si>
  <si>
    <t>Formula At-risk Funding</t>
  </si>
  <si>
    <t>TF4.</t>
  </si>
  <si>
    <t>TF5.</t>
  </si>
  <si>
    <t>Formula ELL Funding</t>
  </si>
  <si>
    <t>TF6.</t>
  </si>
  <si>
    <t>On-Line Formula Funding</t>
  </si>
  <si>
    <t>TF7.</t>
  </si>
  <si>
    <t>Total Formula Funding (including on-line funding)</t>
  </si>
  <si>
    <t>TF11.</t>
  </si>
  <si>
    <t>Minimum Formula Funding</t>
  </si>
  <si>
    <t>TF12.</t>
  </si>
  <si>
    <t>TABOR Formula Funding</t>
  </si>
  <si>
    <t>TP2.</t>
  </si>
  <si>
    <t>GT1.</t>
  </si>
  <si>
    <t>Total Funding Beyond TABOR Formula</t>
  </si>
  <si>
    <t>V31.</t>
  </si>
  <si>
    <t>ML6.</t>
  </si>
  <si>
    <t>FY24 Assessed Valuation</t>
  </si>
  <si>
    <t>GT2.</t>
  </si>
  <si>
    <t>Equalized Mill Levy (FINAL)</t>
  </si>
  <si>
    <t>GT3.</t>
  </si>
  <si>
    <t>PROPERTY TAX REVENUES</t>
  </si>
  <si>
    <t>GT4.</t>
  </si>
  <si>
    <t>SPECIFIC OWNERSHIP TAX</t>
  </si>
  <si>
    <t>GT5.</t>
  </si>
  <si>
    <t>GT6.</t>
  </si>
  <si>
    <t>GT7.</t>
  </si>
  <si>
    <t>REQUIRED CATEGORICAL BUYOUT FOR TOTAL PROGRAM</t>
  </si>
  <si>
    <t>REVISED TOTAL PROGRAM FUNDING</t>
  </si>
  <si>
    <t>REVISED TOTAL PROGRAM PER PUPIL FUNDING</t>
  </si>
  <si>
    <t>Charter Institute School Total Program Funding</t>
  </si>
  <si>
    <t xml:space="preserve">DISTRICT'S ADJUSTED TOTAL PROGRAM FUNDING </t>
  </si>
  <si>
    <t xml:space="preserve">PROPERTY TAX REVENUES </t>
  </si>
  <si>
    <t xml:space="preserve">SPECIFIC OWNERSHIP TAX </t>
  </si>
  <si>
    <t>TOTAL PROGRAM FUNDING PER PUPIL</t>
  </si>
  <si>
    <t>PER PUPIL FUNDING AFTER BSF (BLENDED IN-SCHOOL and ONLINE)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</si>
</sst>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43" formatCode="_(* #,##0.00_);_(* \(#,##0.00\);_(* &quot;-&quot;??_);_(@_)"/>
    <numFmt numFmtId="164" formatCode="0.000"/>
    <numFmt numFmtId="165" formatCode="#,##0.0000_);[Red]\(#,##0.0000\)"/>
    <numFmt numFmtId="166" formatCode="#,##0.0_);\(#,##0.0\)"/>
    <numFmt numFmtId="167" formatCode="#,##0.0_);[Red]\(#,##0.0\)"/>
    <numFmt numFmtId="168" formatCode="#,##0.0"/>
    <numFmt numFmtId="169" formatCode="0.0"/>
    <numFmt numFmtId="170" formatCode="#,##0.0000_);\(#,##0.0000\)"/>
    <numFmt numFmtId="171" formatCode="_(* #,##0.0_);_(* \(#,##0.0\);_(* &quot;-&quot;??_);_(@_)"/>
    <numFmt numFmtId="172" formatCode="#,##0.000000_);[Red]\(#,##0.000000\)"/>
    <numFmt numFmtId="173" formatCode="0.000_);[Red]\-0.000_)"/>
    <numFmt numFmtId="174" formatCode="#,##0.000_);\(#,##0.000\)"/>
    <numFmt numFmtId="175" formatCode="_(* #,##0_);_(* \(#,##0\);_(* &quot;-&quot;??_);_(@_)"/>
    <numFmt numFmtId="176" formatCode="#,##0.00000000"/>
    <numFmt numFmtId="177" formatCode="#,##0.0000000_);[Red]\(#,##0.0000000\)"/>
    <numFmt numFmtId="178" formatCode="#,##0.00000_);[Red]\(#,##0.00000\)"/>
    <numFmt numFmtId="179" formatCode="#,##0.0000"/>
    <numFmt numFmtId="180" formatCode="#,##0.000_);[Red]\(#,##0.000\)"/>
    <numFmt numFmtId="181" formatCode="0.0000_);[Red]\-0.0000_)"/>
    <numFmt numFmtId="182" formatCode="0.00_)"/>
    <numFmt numFmtId="183" formatCode="#,##0.00000_);\(#,##0.00000\)"/>
    <numFmt numFmtId="184" formatCode="0.0000_)"/>
    <numFmt numFmtId="185" formatCode="#,##0.00000000_);[Red]\(#,##0.00000000\)"/>
    <numFmt numFmtId="186" formatCode="#,##0.000000_);\(#,##0.000000\)"/>
    <numFmt numFmtId="187" formatCode="0.000000_)"/>
    <numFmt numFmtId="188" formatCode="0_)"/>
    <numFmt numFmtId="189" formatCode="#,##0.0000000000_);[Red]\(#,##0.0000000000\)"/>
    <numFmt numFmtId="190" formatCode="0.0000%"/>
    <numFmt numFmtId="191" formatCode="0.000%"/>
    <numFmt numFmtId="192" formatCode="0.00_);[Red]\-0.00_)"/>
  </numFmts>
  <fonts count="11" x14ac:knownFonts="1">
    <font>
      <sz val="12"/>
      <name val="Arial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2"/>
      <name val="Arial"/>
    </font>
  </fonts>
  <fills count="1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rgb="FF000000"/>
      </patternFill>
    </fill>
  </fills>
  <borders count="7">
    <border>
      <left/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theme="1"/>
      </bottom>
      <diagonal/>
    </border>
  </borders>
  <cellStyleXfs count="8">
    <xf numFmtId="40" fontId="0" fillId="0" borderId="0"/>
    <xf numFmtId="9" fontId="2" fillId="0" borderId="0" applyFont="0" applyFill="0" applyBorder="0" applyAlignment="0" applyProtection="0"/>
    <xf numFmtId="40" fontId="2" fillId="0" borderId="0"/>
    <xf numFmtId="40" fontId="2" fillId="0" borderId="0"/>
    <xf numFmtId="3" fontId="3" fillId="0" borderId="0" applyFont="0" applyFill="0" applyBorder="0" applyAlignment="0" applyProtection="0"/>
    <xf numFmtId="40" fontId="2" fillId="0" borderId="0"/>
    <xf numFmtId="40" fontId="2" fillId="0" borderId="0"/>
    <xf numFmtId="43" fontId="10" fillId="0" borderId="0" applyFont="0" applyFill="0" applyBorder="0" applyAlignment="0" applyProtection="0"/>
  </cellStyleXfs>
  <cellXfs count="141">
    <xf numFmtId="40" fontId="0" fillId="0" borderId="0" xfId="0"/>
    <xf numFmtId="40" fontId="1" fillId="0" borderId="0" xfId="0" applyFont="1"/>
    <xf numFmtId="164" fontId="2" fillId="2" borderId="0" xfId="2" applyNumberFormat="1" applyFill="1"/>
    <xf numFmtId="40" fontId="3" fillId="3" borderId="0" xfId="2" applyFont="1" applyFill="1" applyAlignment="1">
      <alignment horizontal="left"/>
    </xf>
    <xf numFmtId="40" fontId="3" fillId="3" borderId="0" xfId="2" applyFont="1" applyFill="1" applyAlignment="1">
      <alignment horizontal="center"/>
    </xf>
    <xf numFmtId="40" fontId="2" fillId="0" borderId="1" xfId="2" applyBorder="1" applyAlignment="1">
      <alignment horizontal="center"/>
    </xf>
    <xf numFmtId="40" fontId="2" fillId="0" borderId="0" xfId="2" applyAlignment="1">
      <alignment horizontal="center"/>
    </xf>
    <xf numFmtId="40" fontId="2" fillId="0" borderId="0" xfId="2"/>
    <xf numFmtId="40" fontId="2" fillId="0" borderId="0" xfId="0" applyFont="1"/>
    <xf numFmtId="40" fontId="2" fillId="2" borderId="0" xfId="2" applyFill="1"/>
    <xf numFmtId="40" fontId="2" fillId="0" borderId="2" xfId="2" applyBorder="1" applyAlignment="1">
      <alignment horizontal="center"/>
    </xf>
    <xf numFmtId="165" fontId="2" fillId="0" borderId="0" xfId="2" applyNumberFormat="1"/>
    <xf numFmtId="40" fontId="0" fillId="0" borderId="0" xfId="0" applyAlignment="1">
      <alignment wrapText="1"/>
    </xf>
    <xf numFmtId="40" fontId="2" fillId="0" borderId="0" xfId="2" applyAlignment="1">
      <alignment horizontal="center" wrapText="1"/>
    </xf>
    <xf numFmtId="40" fontId="2" fillId="0" borderId="0" xfId="2" quotePrefix="1" applyAlignment="1">
      <alignment horizontal="center" wrapText="1"/>
    </xf>
    <xf numFmtId="40" fontId="2" fillId="0" borderId="0" xfId="2" applyAlignment="1">
      <alignment wrapText="1"/>
    </xf>
    <xf numFmtId="166" fontId="2" fillId="0" borderId="0" xfId="0" applyNumberFormat="1" applyFont="1" applyAlignment="1">
      <alignment wrapText="1"/>
    </xf>
    <xf numFmtId="167" fontId="2" fillId="0" borderId="0" xfId="2" applyNumberFormat="1" applyAlignment="1">
      <alignment horizontal="right"/>
    </xf>
    <xf numFmtId="166" fontId="2" fillId="0" borderId="0" xfId="2" applyNumberFormat="1"/>
    <xf numFmtId="167" fontId="2" fillId="2" borderId="0" xfId="2" applyNumberFormat="1" applyFill="1"/>
    <xf numFmtId="167" fontId="2" fillId="0" borderId="0" xfId="2" applyNumberFormat="1"/>
    <xf numFmtId="168" fontId="2" fillId="0" borderId="0" xfId="2" applyNumberFormat="1"/>
    <xf numFmtId="168" fontId="2" fillId="2" borderId="0" xfId="2" applyNumberFormat="1" applyFill="1"/>
    <xf numFmtId="166" fontId="0" fillId="0" borderId="0" xfId="0" applyNumberFormat="1"/>
    <xf numFmtId="169" fontId="2" fillId="2" borderId="0" xfId="2" applyNumberFormat="1" applyFill="1"/>
    <xf numFmtId="169" fontId="2" fillId="0" borderId="0" xfId="2" applyNumberFormat="1"/>
    <xf numFmtId="166" fontId="2" fillId="4" borderId="0" xfId="2" applyNumberFormat="1" applyFill="1"/>
    <xf numFmtId="170" fontId="0" fillId="0" borderId="0" xfId="0" applyNumberFormat="1"/>
    <xf numFmtId="37" fontId="2" fillId="0" borderId="0" xfId="2" applyNumberFormat="1"/>
    <xf numFmtId="166" fontId="2" fillId="0" borderId="0" xfId="2" applyNumberFormat="1" applyAlignment="1">
      <alignment horizontal="center"/>
    </xf>
    <xf numFmtId="171" fontId="2" fillId="0" borderId="0" xfId="2" applyNumberFormat="1"/>
    <xf numFmtId="166" fontId="0" fillId="0" borderId="0" xfId="0" applyNumberFormat="1" applyAlignment="1">
      <alignment horizontal="right"/>
    </xf>
    <xf numFmtId="170" fontId="2" fillId="5" borderId="0" xfId="2" applyNumberFormat="1" applyFill="1"/>
    <xf numFmtId="170" fontId="2" fillId="0" borderId="0" xfId="2" applyNumberFormat="1"/>
    <xf numFmtId="171" fontId="2" fillId="2" borderId="0" xfId="2" applyNumberFormat="1" applyFill="1"/>
    <xf numFmtId="166" fontId="2" fillId="0" borderId="0" xfId="2" applyNumberFormat="1" applyAlignment="1">
      <alignment horizontal="right"/>
    </xf>
    <xf numFmtId="0" fontId="2" fillId="0" borderId="0" xfId="2" applyNumberFormat="1"/>
    <xf numFmtId="168" fontId="2" fillId="2" borderId="0" xfId="3" applyNumberFormat="1" applyFill="1"/>
    <xf numFmtId="168" fontId="2" fillId="0" borderId="0" xfId="3" applyNumberFormat="1"/>
    <xf numFmtId="171" fontId="0" fillId="0" borderId="0" xfId="0" applyNumberFormat="1"/>
    <xf numFmtId="166" fontId="2" fillId="2" borderId="0" xfId="3" applyNumberFormat="1" applyFill="1"/>
    <xf numFmtId="166" fontId="2" fillId="0" borderId="0" xfId="3" applyNumberFormat="1"/>
    <xf numFmtId="172" fontId="2" fillId="0" borderId="0" xfId="2" applyNumberFormat="1"/>
    <xf numFmtId="40" fontId="4" fillId="0" borderId="0" xfId="2" applyFont="1"/>
    <xf numFmtId="40" fontId="2" fillId="5" borderId="0" xfId="2" applyFill="1"/>
    <xf numFmtId="173" fontId="2" fillId="0" borderId="0" xfId="2" applyNumberFormat="1"/>
    <xf numFmtId="174" fontId="2" fillId="0" borderId="0" xfId="4" applyNumberFormat="1" applyFont="1" applyBorder="1"/>
    <xf numFmtId="174" fontId="2" fillId="0" borderId="0" xfId="2" applyNumberFormat="1"/>
    <xf numFmtId="3" fontId="2" fillId="0" borderId="0" xfId="0" applyNumberFormat="1" applyFont="1"/>
    <xf numFmtId="4" fontId="2" fillId="0" borderId="0" xfId="2" applyNumberFormat="1"/>
    <xf numFmtId="3" fontId="2" fillId="0" borderId="0" xfId="2" applyNumberFormat="1"/>
    <xf numFmtId="37" fontId="0" fillId="0" borderId="0" xfId="0" applyNumberFormat="1"/>
    <xf numFmtId="3" fontId="0" fillId="0" borderId="0" xfId="0" applyNumberFormat="1"/>
    <xf numFmtId="3" fontId="2" fillId="0" borderId="0" xfId="2" applyNumberFormat="1" applyAlignment="1">
      <alignment horizontal="center"/>
    </xf>
    <xf numFmtId="175" fontId="2" fillId="2" borderId="0" xfId="2" applyNumberFormat="1" applyFill="1"/>
    <xf numFmtId="175" fontId="2" fillId="0" borderId="0" xfId="2" applyNumberFormat="1"/>
    <xf numFmtId="175" fontId="2" fillId="0" borderId="0" xfId="3" applyNumberFormat="1"/>
    <xf numFmtId="175" fontId="2" fillId="2" borderId="0" xfId="3" applyNumberFormat="1" applyFill="1"/>
    <xf numFmtId="172" fontId="2" fillId="2" borderId="0" xfId="2" applyNumberFormat="1" applyFill="1"/>
    <xf numFmtId="176" fontId="2" fillId="0" borderId="0" xfId="2" applyNumberFormat="1"/>
    <xf numFmtId="40" fontId="2" fillId="6" borderId="0" xfId="2" applyFill="1" applyAlignment="1">
      <alignment horizontal="center"/>
    </xf>
    <xf numFmtId="177" fontId="2" fillId="0" borderId="0" xfId="2" applyNumberFormat="1"/>
    <xf numFmtId="39" fontId="2" fillId="0" borderId="0" xfId="0" applyNumberFormat="1" applyFont="1"/>
    <xf numFmtId="39" fontId="2" fillId="0" borderId="0" xfId="2" applyNumberFormat="1"/>
    <xf numFmtId="40" fontId="2" fillId="0" borderId="0" xfId="2" applyAlignment="1">
      <alignment horizontal="right"/>
    </xf>
    <xf numFmtId="165" fontId="2" fillId="0" borderId="0" xfId="2" applyNumberFormat="1" applyAlignment="1">
      <alignment horizontal="right"/>
    </xf>
    <xf numFmtId="40" fontId="5" fillId="0" borderId="0" xfId="0" applyFont="1"/>
    <xf numFmtId="40" fontId="5" fillId="0" borderId="0" xfId="2" applyFont="1"/>
    <xf numFmtId="4" fontId="0" fillId="0" borderId="0" xfId="0" applyNumberFormat="1"/>
    <xf numFmtId="40" fontId="2" fillId="7" borderId="0" xfId="2" applyFill="1" applyAlignment="1">
      <alignment horizontal="center"/>
    </xf>
    <xf numFmtId="40" fontId="2" fillId="7" borderId="0" xfId="2" applyFill="1"/>
    <xf numFmtId="40" fontId="0" fillId="7" borderId="0" xfId="0" applyFill="1"/>
    <xf numFmtId="4" fontId="0" fillId="7" borderId="0" xfId="0" applyNumberFormat="1" applyFill="1"/>
    <xf numFmtId="178" fontId="2" fillId="8" borderId="0" xfId="2" applyNumberFormat="1" applyFill="1"/>
    <xf numFmtId="168" fontId="2" fillId="4" borderId="0" xfId="2" applyNumberFormat="1" applyFill="1"/>
    <xf numFmtId="178" fontId="0" fillId="0" borderId="0" xfId="0" applyNumberFormat="1"/>
    <xf numFmtId="167" fontId="2" fillId="9" borderId="0" xfId="2" applyNumberFormat="1" applyFill="1"/>
    <xf numFmtId="167" fontId="2" fillId="4" borderId="0" xfId="2" applyNumberFormat="1" applyFill="1"/>
    <xf numFmtId="178" fontId="2" fillId="0" borderId="0" xfId="2" applyNumberFormat="1"/>
    <xf numFmtId="178" fontId="4" fillId="0" borderId="0" xfId="2" applyNumberFormat="1" applyFont="1"/>
    <xf numFmtId="170" fontId="2" fillId="0" borderId="0" xfId="2" applyNumberFormat="1" applyAlignment="1">
      <alignment horizontal="right"/>
    </xf>
    <xf numFmtId="179" fontId="2" fillId="0" borderId="0" xfId="2" applyNumberFormat="1"/>
    <xf numFmtId="180" fontId="2" fillId="0" borderId="0" xfId="2" applyNumberFormat="1"/>
    <xf numFmtId="181" fontId="2" fillId="0" borderId="0" xfId="2" applyNumberFormat="1"/>
    <xf numFmtId="40" fontId="2" fillId="4" borderId="0" xfId="2" applyFill="1"/>
    <xf numFmtId="182" fontId="2" fillId="0" borderId="0" xfId="2" applyNumberFormat="1"/>
    <xf numFmtId="183" fontId="2" fillId="0" borderId="0" xfId="2" applyNumberFormat="1"/>
    <xf numFmtId="174" fontId="0" fillId="0" borderId="0" xfId="0" applyNumberFormat="1"/>
    <xf numFmtId="174" fontId="2" fillId="0" borderId="0" xfId="2" applyNumberFormat="1" applyAlignment="1">
      <alignment horizontal="center"/>
    </xf>
    <xf numFmtId="184" fontId="2" fillId="0" borderId="0" xfId="2" applyNumberFormat="1"/>
    <xf numFmtId="172" fontId="0" fillId="0" borderId="0" xfId="0" applyNumberFormat="1"/>
    <xf numFmtId="185" fontId="2" fillId="0" borderId="0" xfId="2" applyNumberFormat="1"/>
    <xf numFmtId="186" fontId="2" fillId="0" borderId="0" xfId="2" applyNumberFormat="1"/>
    <xf numFmtId="40" fontId="2" fillId="10" borderId="0" xfId="2" applyFill="1" applyAlignment="1">
      <alignment horizontal="center"/>
    </xf>
    <xf numFmtId="40" fontId="2" fillId="10" borderId="0" xfId="2" applyFill="1"/>
    <xf numFmtId="40" fontId="4" fillId="0" borderId="0" xfId="2" applyFont="1" applyAlignment="1">
      <alignment wrapText="1"/>
    </xf>
    <xf numFmtId="37" fontId="3" fillId="0" borderId="0" xfId="2" applyNumberFormat="1" applyFont="1"/>
    <xf numFmtId="172" fontId="2" fillId="9" borderId="0" xfId="2" applyNumberFormat="1" applyFill="1"/>
    <xf numFmtId="187" fontId="2" fillId="0" borderId="0" xfId="2" applyNumberFormat="1"/>
    <xf numFmtId="188" fontId="2" fillId="0" borderId="0" xfId="2" applyNumberFormat="1"/>
    <xf numFmtId="40" fontId="2" fillId="0" borderId="0" xfId="3"/>
    <xf numFmtId="40" fontId="2" fillId="11" borderId="0" xfId="2" applyFill="1"/>
    <xf numFmtId="40" fontId="2" fillId="12" borderId="0" xfId="2" applyFill="1"/>
    <xf numFmtId="189" fontId="2" fillId="0" borderId="0" xfId="2" applyNumberFormat="1"/>
    <xf numFmtId="190" fontId="2" fillId="0" borderId="0" xfId="1" applyNumberFormat="1"/>
    <xf numFmtId="191" fontId="2" fillId="0" borderId="0" xfId="1" applyNumberFormat="1"/>
    <xf numFmtId="40" fontId="2" fillId="0" borderId="0" xfId="2" quotePrefix="1"/>
    <xf numFmtId="38" fontId="2" fillId="0" borderId="0" xfId="2" applyNumberFormat="1"/>
    <xf numFmtId="40" fontId="2" fillId="9" borderId="0" xfId="2" applyFill="1"/>
    <xf numFmtId="40" fontId="2" fillId="9" borderId="0" xfId="2" applyFill="1" applyAlignment="1">
      <alignment horizontal="center"/>
    </xf>
    <xf numFmtId="9" fontId="2" fillId="0" borderId="0" xfId="1" applyFont="1" applyProtection="1"/>
    <xf numFmtId="192" fontId="2" fillId="0" borderId="0" xfId="2" applyNumberFormat="1"/>
    <xf numFmtId="173" fontId="0" fillId="0" borderId="0" xfId="0" applyNumberFormat="1"/>
    <xf numFmtId="40" fontId="0" fillId="9" borderId="0" xfId="0" applyFill="1"/>
    <xf numFmtId="40" fontId="8" fillId="0" borderId="0" xfId="2" applyFont="1"/>
    <xf numFmtId="40" fontId="9" fillId="0" borderId="0" xfId="2" applyFont="1"/>
    <xf numFmtId="40" fontId="3" fillId="0" borderId="0" xfId="2" applyFont="1"/>
    <xf numFmtId="40" fontId="2" fillId="0" borderId="3" xfId="2" applyBorder="1" applyAlignment="1">
      <alignment horizontal="right"/>
    </xf>
    <xf numFmtId="40" fontId="2" fillId="13" borderId="0" xfId="2" applyFill="1" applyAlignment="1">
      <alignment horizontal="center"/>
    </xf>
    <xf numFmtId="167" fontId="2" fillId="2" borderId="0" xfId="2" applyNumberFormat="1" applyFill="1" applyAlignment="1">
      <alignment horizontal="right"/>
    </xf>
    <xf numFmtId="40" fontId="3" fillId="0" borderId="0" xfId="2" applyFont="1" applyAlignment="1">
      <alignment horizontal="right"/>
    </xf>
    <xf numFmtId="40" fontId="3" fillId="0" borderId="3" xfId="2" applyFont="1" applyBorder="1" applyAlignment="1">
      <alignment horizontal="right"/>
    </xf>
    <xf numFmtId="40" fontId="3" fillId="0" borderId="0" xfId="2" applyFont="1" applyAlignment="1">
      <alignment horizontal="left"/>
    </xf>
    <xf numFmtId="166" fontId="3" fillId="0" borderId="0" xfId="2" applyNumberFormat="1" applyFont="1"/>
    <xf numFmtId="166" fontId="3" fillId="0" borderId="4" xfId="2" applyNumberFormat="1" applyFont="1" applyBorder="1"/>
    <xf numFmtId="166" fontId="9" fillId="0" borderId="0" xfId="2" applyNumberFormat="1" applyFont="1"/>
    <xf numFmtId="167" fontId="9" fillId="0" borderId="0" xfId="2" applyNumberFormat="1" applyFont="1"/>
    <xf numFmtId="39" fontId="3" fillId="0" borderId="0" xfId="2" applyNumberFormat="1" applyFont="1"/>
    <xf numFmtId="167" fontId="3" fillId="0" borderId="0" xfId="2" applyNumberFormat="1" applyFont="1"/>
    <xf numFmtId="40" fontId="3" fillId="0" borderId="5" xfId="2" applyFont="1" applyBorder="1"/>
    <xf numFmtId="40" fontId="9" fillId="0" borderId="5" xfId="2" applyFont="1" applyBorder="1"/>
    <xf numFmtId="167" fontId="9" fillId="0" borderId="3" xfId="2" applyNumberFormat="1" applyFont="1" applyBorder="1"/>
    <xf numFmtId="166" fontId="3" fillId="0" borderId="6" xfId="2" applyNumberFormat="1" applyFont="1" applyBorder="1"/>
    <xf numFmtId="187" fontId="3" fillId="0" borderId="0" xfId="2" applyNumberFormat="1" applyFont="1"/>
    <xf numFmtId="174" fontId="3" fillId="0" borderId="0" xfId="2" applyNumberFormat="1" applyFont="1"/>
    <xf numFmtId="40" fontId="9" fillId="0" borderId="3" xfId="2" applyFont="1" applyBorder="1"/>
    <xf numFmtId="40" fontId="3" fillId="0" borderId="0" xfId="5" applyFont="1" applyAlignment="1">
      <alignment horizontal="left"/>
    </xf>
    <xf numFmtId="40" fontId="3" fillId="0" borderId="0" xfId="5" applyFont="1"/>
    <xf numFmtId="40" fontId="3" fillId="0" borderId="0" xfId="6" applyFont="1"/>
    <xf numFmtId="49" fontId="3" fillId="0" borderId="0" xfId="6" quotePrefix="1" applyNumberFormat="1" applyFont="1"/>
    <xf numFmtId="43" fontId="0" fillId="0" borderId="0" xfId="7" applyFont="1"/>
  </cellXfs>
  <cellStyles count="8">
    <cellStyle name="Comma" xfId="7" builtinId="3"/>
    <cellStyle name="Comma0" xfId="4" xr:uid="{C05D8A24-AF81-44F4-BEEC-8312917D1286}"/>
    <cellStyle name="Normal" xfId="0" builtinId="0"/>
    <cellStyle name="Normal 5" xfId="2" xr:uid="{74FA7F18-C96A-42B7-B972-7124091BF5F8}"/>
    <cellStyle name="Normal 5 2" xfId="3" xr:uid="{967EA976-2B00-4273-9DF9-559751C0DB85}"/>
    <cellStyle name="Normal 5 2 2" xfId="5" xr:uid="{0F477DC5-DAC8-4F38-AFB4-712B8DAECB6D}"/>
    <cellStyle name="Normal 5 3" xfId="6" xr:uid="{1BD049CB-77D9-4318-8100-2D72CB85C554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LC\PSFA16\All16Projec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sheet"/>
      <sheetName val="transpose"/>
      <sheetName val="summary"/>
      <sheetName val="district disk"/>
      <sheetName val="mill levy"/>
      <sheetName val="Factor Sor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B9B3B-D209-4885-B402-3E6A7CBA1F17}">
  <sheetPr transitionEntry="1">
    <tabColor theme="9" tint="0.59999389629810485"/>
    <pageSetUpPr fitToPage="1"/>
  </sheetPr>
  <dimension ref="A1:IV426"/>
  <sheetViews>
    <sheetView tabSelected="1" zoomScaleNormal="100" workbookViewId="0">
      <pane xSplit="2" ySplit="7" topLeftCell="C8" activePane="bottomRight" state="frozenSplit"/>
      <selection activeCell="C7" sqref="C7"/>
      <selection pane="topRight" activeCell="C7" sqref="C7"/>
      <selection pane="bottomLeft" activeCell="C7" sqref="C7"/>
      <selection pane="bottomRight" activeCell="B294" sqref="B294"/>
    </sheetView>
  </sheetViews>
  <sheetFormatPr defaultColWidth="19.88671875" defaultRowHeight="15" x14ac:dyDescent="0.2"/>
  <cols>
    <col min="1" max="1" width="14.109375" customWidth="1"/>
    <col min="2" max="2" width="68.109375" customWidth="1"/>
    <col min="3" max="3" width="17" customWidth="1"/>
    <col min="182" max="186" width="21.88671875" customWidth="1"/>
    <col min="187" max="188" width="22.109375" customWidth="1"/>
    <col min="257" max="257" width="9.109375" bestFit="1" customWidth="1"/>
    <col min="258" max="258" width="67" customWidth="1"/>
    <col min="259" max="259" width="17" customWidth="1"/>
    <col min="438" max="442" width="21.88671875" customWidth="1"/>
    <col min="443" max="444" width="22.109375" customWidth="1"/>
    <col min="513" max="513" width="9.109375" bestFit="1" customWidth="1"/>
    <col min="514" max="514" width="67" customWidth="1"/>
    <col min="515" max="515" width="17" customWidth="1"/>
    <col min="694" max="698" width="21.88671875" customWidth="1"/>
    <col min="699" max="700" width="22.109375" customWidth="1"/>
    <col min="769" max="769" width="9.109375" bestFit="1" customWidth="1"/>
    <col min="770" max="770" width="67" customWidth="1"/>
    <col min="771" max="771" width="17" customWidth="1"/>
    <col min="950" max="954" width="21.88671875" customWidth="1"/>
    <col min="955" max="956" width="22.109375" customWidth="1"/>
    <col min="1025" max="1025" width="9.109375" bestFit="1" customWidth="1"/>
    <col min="1026" max="1026" width="67" customWidth="1"/>
    <col min="1027" max="1027" width="17" customWidth="1"/>
    <col min="1206" max="1210" width="21.88671875" customWidth="1"/>
    <col min="1211" max="1212" width="22.109375" customWidth="1"/>
    <col min="1281" max="1281" width="9.109375" bestFit="1" customWidth="1"/>
    <col min="1282" max="1282" width="67" customWidth="1"/>
    <col min="1283" max="1283" width="17" customWidth="1"/>
    <col min="1462" max="1466" width="21.88671875" customWidth="1"/>
    <col min="1467" max="1468" width="22.109375" customWidth="1"/>
    <col min="1537" max="1537" width="9.109375" bestFit="1" customWidth="1"/>
    <col min="1538" max="1538" width="67" customWidth="1"/>
    <col min="1539" max="1539" width="17" customWidth="1"/>
    <col min="1718" max="1722" width="21.88671875" customWidth="1"/>
    <col min="1723" max="1724" width="22.109375" customWidth="1"/>
    <col min="1793" max="1793" width="9.109375" bestFit="1" customWidth="1"/>
    <col min="1794" max="1794" width="67" customWidth="1"/>
    <col min="1795" max="1795" width="17" customWidth="1"/>
    <col min="1974" max="1978" width="21.88671875" customWidth="1"/>
    <col min="1979" max="1980" width="22.109375" customWidth="1"/>
    <col min="2049" max="2049" width="9.109375" bestFit="1" customWidth="1"/>
    <col min="2050" max="2050" width="67" customWidth="1"/>
    <col min="2051" max="2051" width="17" customWidth="1"/>
    <col min="2230" max="2234" width="21.88671875" customWidth="1"/>
    <col min="2235" max="2236" width="22.109375" customWidth="1"/>
    <col min="2305" max="2305" width="9.109375" bestFit="1" customWidth="1"/>
    <col min="2306" max="2306" width="67" customWidth="1"/>
    <col min="2307" max="2307" width="17" customWidth="1"/>
    <col min="2486" max="2490" width="21.88671875" customWidth="1"/>
    <col min="2491" max="2492" width="22.109375" customWidth="1"/>
    <col min="2561" max="2561" width="9.109375" bestFit="1" customWidth="1"/>
    <col min="2562" max="2562" width="67" customWidth="1"/>
    <col min="2563" max="2563" width="17" customWidth="1"/>
    <col min="2742" max="2746" width="21.88671875" customWidth="1"/>
    <col min="2747" max="2748" width="22.109375" customWidth="1"/>
    <col min="2817" max="2817" width="9.109375" bestFit="1" customWidth="1"/>
    <col min="2818" max="2818" width="67" customWidth="1"/>
    <col min="2819" max="2819" width="17" customWidth="1"/>
    <col min="2998" max="3002" width="21.88671875" customWidth="1"/>
    <col min="3003" max="3004" width="22.109375" customWidth="1"/>
    <col min="3073" max="3073" width="9.109375" bestFit="1" customWidth="1"/>
    <col min="3074" max="3074" width="67" customWidth="1"/>
    <col min="3075" max="3075" width="17" customWidth="1"/>
    <col min="3254" max="3258" width="21.88671875" customWidth="1"/>
    <col min="3259" max="3260" width="22.109375" customWidth="1"/>
    <col min="3329" max="3329" width="9.109375" bestFit="1" customWidth="1"/>
    <col min="3330" max="3330" width="67" customWidth="1"/>
    <col min="3331" max="3331" width="17" customWidth="1"/>
    <col min="3510" max="3514" width="21.88671875" customWidth="1"/>
    <col min="3515" max="3516" width="22.109375" customWidth="1"/>
    <col min="3585" max="3585" width="9.109375" bestFit="1" customWidth="1"/>
    <col min="3586" max="3586" width="67" customWidth="1"/>
    <col min="3587" max="3587" width="17" customWidth="1"/>
    <col min="3766" max="3770" width="21.88671875" customWidth="1"/>
    <col min="3771" max="3772" width="22.109375" customWidth="1"/>
    <col min="3841" max="3841" width="9.109375" bestFit="1" customWidth="1"/>
    <col min="3842" max="3842" width="67" customWidth="1"/>
    <col min="3843" max="3843" width="17" customWidth="1"/>
    <col min="4022" max="4026" width="21.88671875" customWidth="1"/>
    <col min="4027" max="4028" width="22.109375" customWidth="1"/>
    <col min="4097" max="4097" width="9.109375" bestFit="1" customWidth="1"/>
    <col min="4098" max="4098" width="67" customWidth="1"/>
    <col min="4099" max="4099" width="17" customWidth="1"/>
    <col min="4278" max="4282" width="21.88671875" customWidth="1"/>
    <col min="4283" max="4284" width="22.109375" customWidth="1"/>
    <col min="4353" max="4353" width="9.109375" bestFit="1" customWidth="1"/>
    <col min="4354" max="4354" width="67" customWidth="1"/>
    <col min="4355" max="4355" width="17" customWidth="1"/>
    <col min="4534" max="4538" width="21.88671875" customWidth="1"/>
    <col min="4539" max="4540" width="22.109375" customWidth="1"/>
    <col min="4609" max="4609" width="9.109375" bestFit="1" customWidth="1"/>
    <col min="4610" max="4610" width="67" customWidth="1"/>
    <col min="4611" max="4611" width="17" customWidth="1"/>
    <col min="4790" max="4794" width="21.88671875" customWidth="1"/>
    <col min="4795" max="4796" width="22.109375" customWidth="1"/>
    <col min="4865" max="4865" width="9.109375" bestFit="1" customWidth="1"/>
    <col min="4866" max="4866" width="67" customWidth="1"/>
    <col min="4867" max="4867" width="17" customWidth="1"/>
    <col min="5046" max="5050" width="21.88671875" customWidth="1"/>
    <col min="5051" max="5052" width="22.109375" customWidth="1"/>
    <col min="5121" max="5121" width="9.109375" bestFit="1" customWidth="1"/>
    <col min="5122" max="5122" width="67" customWidth="1"/>
    <col min="5123" max="5123" width="17" customWidth="1"/>
    <col min="5302" max="5306" width="21.88671875" customWidth="1"/>
    <col min="5307" max="5308" width="22.109375" customWidth="1"/>
    <col min="5377" max="5377" width="9.109375" bestFit="1" customWidth="1"/>
    <col min="5378" max="5378" width="67" customWidth="1"/>
    <col min="5379" max="5379" width="17" customWidth="1"/>
    <col min="5558" max="5562" width="21.88671875" customWidth="1"/>
    <col min="5563" max="5564" width="22.109375" customWidth="1"/>
    <col min="5633" max="5633" width="9.109375" bestFit="1" customWidth="1"/>
    <col min="5634" max="5634" width="67" customWidth="1"/>
    <col min="5635" max="5635" width="17" customWidth="1"/>
    <col min="5814" max="5818" width="21.88671875" customWidth="1"/>
    <col min="5819" max="5820" width="22.109375" customWidth="1"/>
    <col min="5889" max="5889" width="9.109375" bestFit="1" customWidth="1"/>
    <col min="5890" max="5890" width="67" customWidth="1"/>
    <col min="5891" max="5891" width="17" customWidth="1"/>
    <col min="6070" max="6074" width="21.88671875" customWidth="1"/>
    <col min="6075" max="6076" width="22.109375" customWidth="1"/>
    <col min="6145" max="6145" width="9.109375" bestFit="1" customWidth="1"/>
    <col min="6146" max="6146" width="67" customWidth="1"/>
    <col min="6147" max="6147" width="17" customWidth="1"/>
    <col min="6326" max="6330" width="21.88671875" customWidth="1"/>
    <col min="6331" max="6332" width="22.109375" customWidth="1"/>
    <col min="6401" max="6401" width="9.109375" bestFit="1" customWidth="1"/>
    <col min="6402" max="6402" width="67" customWidth="1"/>
    <col min="6403" max="6403" width="17" customWidth="1"/>
    <col min="6582" max="6586" width="21.88671875" customWidth="1"/>
    <col min="6587" max="6588" width="22.109375" customWidth="1"/>
    <col min="6657" max="6657" width="9.109375" bestFit="1" customWidth="1"/>
    <col min="6658" max="6658" width="67" customWidth="1"/>
    <col min="6659" max="6659" width="17" customWidth="1"/>
    <col min="6838" max="6842" width="21.88671875" customWidth="1"/>
    <col min="6843" max="6844" width="22.109375" customWidth="1"/>
    <col min="6913" max="6913" width="9.109375" bestFit="1" customWidth="1"/>
    <col min="6914" max="6914" width="67" customWidth="1"/>
    <col min="6915" max="6915" width="17" customWidth="1"/>
    <col min="7094" max="7098" width="21.88671875" customWidth="1"/>
    <col min="7099" max="7100" width="22.109375" customWidth="1"/>
    <col min="7169" max="7169" width="9.109375" bestFit="1" customWidth="1"/>
    <col min="7170" max="7170" width="67" customWidth="1"/>
    <col min="7171" max="7171" width="17" customWidth="1"/>
    <col min="7350" max="7354" width="21.88671875" customWidth="1"/>
    <col min="7355" max="7356" width="22.109375" customWidth="1"/>
    <col min="7425" max="7425" width="9.109375" bestFit="1" customWidth="1"/>
    <col min="7426" max="7426" width="67" customWidth="1"/>
    <col min="7427" max="7427" width="17" customWidth="1"/>
    <col min="7606" max="7610" width="21.88671875" customWidth="1"/>
    <col min="7611" max="7612" width="22.109375" customWidth="1"/>
    <col min="7681" max="7681" width="9.109375" bestFit="1" customWidth="1"/>
    <col min="7682" max="7682" width="67" customWidth="1"/>
    <col min="7683" max="7683" width="17" customWidth="1"/>
    <col min="7862" max="7866" width="21.88671875" customWidth="1"/>
    <col min="7867" max="7868" width="22.109375" customWidth="1"/>
    <col min="7937" max="7937" width="9.109375" bestFit="1" customWidth="1"/>
    <col min="7938" max="7938" width="67" customWidth="1"/>
    <col min="7939" max="7939" width="17" customWidth="1"/>
    <col min="8118" max="8122" width="21.88671875" customWidth="1"/>
    <col min="8123" max="8124" width="22.109375" customWidth="1"/>
    <col min="8193" max="8193" width="9.109375" bestFit="1" customWidth="1"/>
    <col min="8194" max="8194" width="67" customWidth="1"/>
    <col min="8195" max="8195" width="17" customWidth="1"/>
    <col min="8374" max="8378" width="21.88671875" customWidth="1"/>
    <col min="8379" max="8380" width="22.109375" customWidth="1"/>
    <col min="8449" max="8449" width="9.109375" bestFit="1" customWidth="1"/>
    <col min="8450" max="8450" width="67" customWidth="1"/>
    <col min="8451" max="8451" width="17" customWidth="1"/>
    <col min="8630" max="8634" width="21.88671875" customWidth="1"/>
    <col min="8635" max="8636" width="22.109375" customWidth="1"/>
    <col min="8705" max="8705" width="9.109375" bestFit="1" customWidth="1"/>
    <col min="8706" max="8706" width="67" customWidth="1"/>
    <col min="8707" max="8707" width="17" customWidth="1"/>
    <col min="8886" max="8890" width="21.88671875" customWidth="1"/>
    <col min="8891" max="8892" width="22.109375" customWidth="1"/>
    <col min="8961" max="8961" width="9.109375" bestFit="1" customWidth="1"/>
    <col min="8962" max="8962" width="67" customWidth="1"/>
    <col min="8963" max="8963" width="17" customWidth="1"/>
    <col min="9142" max="9146" width="21.88671875" customWidth="1"/>
    <col min="9147" max="9148" width="22.109375" customWidth="1"/>
    <col min="9217" max="9217" width="9.109375" bestFit="1" customWidth="1"/>
    <col min="9218" max="9218" width="67" customWidth="1"/>
    <col min="9219" max="9219" width="17" customWidth="1"/>
    <col min="9398" max="9402" width="21.88671875" customWidth="1"/>
    <col min="9403" max="9404" width="22.109375" customWidth="1"/>
    <col min="9473" max="9473" width="9.109375" bestFit="1" customWidth="1"/>
    <col min="9474" max="9474" width="67" customWidth="1"/>
    <col min="9475" max="9475" width="17" customWidth="1"/>
    <col min="9654" max="9658" width="21.88671875" customWidth="1"/>
    <col min="9659" max="9660" width="22.109375" customWidth="1"/>
    <col min="9729" max="9729" width="9.109375" bestFit="1" customWidth="1"/>
    <col min="9730" max="9730" width="67" customWidth="1"/>
    <col min="9731" max="9731" width="17" customWidth="1"/>
    <col min="9910" max="9914" width="21.88671875" customWidth="1"/>
    <col min="9915" max="9916" width="22.109375" customWidth="1"/>
    <col min="9985" max="9985" width="9.109375" bestFit="1" customWidth="1"/>
    <col min="9986" max="9986" width="67" customWidth="1"/>
    <col min="9987" max="9987" width="17" customWidth="1"/>
    <col min="10166" max="10170" width="21.88671875" customWidth="1"/>
    <col min="10171" max="10172" width="22.109375" customWidth="1"/>
    <col min="10241" max="10241" width="9.109375" bestFit="1" customWidth="1"/>
    <col min="10242" max="10242" width="67" customWidth="1"/>
    <col min="10243" max="10243" width="17" customWidth="1"/>
    <col min="10422" max="10426" width="21.88671875" customWidth="1"/>
    <col min="10427" max="10428" width="22.109375" customWidth="1"/>
    <col min="10497" max="10497" width="9.109375" bestFit="1" customWidth="1"/>
    <col min="10498" max="10498" width="67" customWidth="1"/>
    <col min="10499" max="10499" width="17" customWidth="1"/>
    <col min="10678" max="10682" width="21.88671875" customWidth="1"/>
    <col min="10683" max="10684" width="22.109375" customWidth="1"/>
    <col min="10753" max="10753" width="9.109375" bestFit="1" customWidth="1"/>
    <col min="10754" max="10754" width="67" customWidth="1"/>
    <col min="10755" max="10755" width="17" customWidth="1"/>
    <col min="10934" max="10938" width="21.88671875" customWidth="1"/>
    <col min="10939" max="10940" width="22.109375" customWidth="1"/>
    <col min="11009" max="11009" width="9.109375" bestFit="1" customWidth="1"/>
    <col min="11010" max="11010" width="67" customWidth="1"/>
    <col min="11011" max="11011" width="17" customWidth="1"/>
    <col min="11190" max="11194" width="21.88671875" customWidth="1"/>
    <col min="11195" max="11196" width="22.109375" customWidth="1"/>
    <col min="11265" max="11265" width="9.109375" bestFit="1" customWidth="1"/>
    <col min="11266" max="11266" width="67" customWidth="1"/>
    <col min="11267" max="11267" width="17" customWidth="1"/>
    <col min="11446" max="11450" width="21.88671875" customWidth="1"/>
    <col min="11451" max="11452" width="22.109375" customWidth="1"/>
    <col min="11521" max="11521" width="9.109375" bestFit="1" customWidth="1"/>
    <col min="11522" max="11522" width="67" customWidth="1"/>
    <col min="11523" max="11523" width="17" customWidth="1"/>
    <col min="11702" max="11706" width="21.88671875" customWidth="1"/>
    <col min="11707" max="11708" width="22.109375" customWidth="1"/>
    <col min="11777" max="11777" width="9.109375" bestFit="1" customWidth="1"/>
    <col min="11778" max="11778" width="67" customWidth="1"/>
    <col min="11779" max="11779" width="17" customWidth="1"/>
    <col min="11958" max="11962" width="21.88671875" customWidth="1"/>
    <col min="11963" max="11964" width="22.109375" customWidth="1"/>
    <col min="12033" max="12033" width="9.109375" bestFit="1" customWidth="1"/>
    <col min="12034" max="12034" width="67" customWidth="1"/>
    <col min="12035" max="12035" width="17" customWidth="1"/>
    <col min="12214" max="12218" width="21.88671875" customWidth="1"/>
    <col min="12219" max="12220" width="22.109375" customWidth="1"/>
    <col min="12289" max="12289" width="9.109375" bestFit="1" customWidth="1"/>
    <col min="12290" max="12290" width="67" customWidth="1"/>
    <col min="12291" max="12291" width="17" customWidth="1"/>
    <col min="12470" max="12474" width="21.88671875" customWidth="1"/>
    <col min="12475" max="12476" width="22.109375" customWidth="1"/>
    <col min="12545" max="12545" width="9.109375" bestFit="1" customWidth="1"/>
    <col min="12546" max="12546" width="67" customWidth="1"/>
    <col min="12547" max="12547" width="17" customWidth="1"/>
    <col min="12726" max="12730" width="21.88671875" customWidth="1"/>
    <col min="12731" max="12732" width="22.109375" customWidth="1"/>
    <col min="12801" max="12801" width="9.109375" bestFit="1" customWidth="1"/>
    <col min="12802" max="12802" width="67" customWidth="1"/>
    <col min="12803" max="12803" width="17" customWidth="1"/>
    <col min="12982" max="12986" width="21.88671875" customWidth="1"/>
    <col min="12987" max="12988" width="22.109375" customWidth="1"/>
    <col min="13057" max="13057" width="9.109375" bestFit="1" customWidth="1"/>
    <col min="13058" max="13058" width="67" customWidth="1"/>
    <col min="13059" max="13059" width="17" customWidth="1"/>
    <col min="13238" max="13242" width="21.88671875" customWidth="1"/>
    <col min="13243" max="13244" width="22.109375" customWidth="1"/>
    <col min="13313" max="13313" width="9.109375" bestFit="1" customWidth="1"/>
    <col min="13314" max="13314" width="67" customWidth="1"/>
    <col min="13315" max="13315" width="17" customWidth="1"/>
    <col min="13494" max="13498" width="21.88671875" customWidth="1"/>
    <col min="13499" max="13500" width="22.109375" customWidth="1"/>
    <col min="13569" max="13569" width="9.109375" bestFit="1" customWidth="1"/>
    <col min="13570" max="13570" width="67" customWidth="1"/>
    <col min="13571" max="13571" width="17" customWidth="1"/>
    <col min="13750" max="13754" width="21.88671875" customWidth="1"/>
    <col min="13755" max="13756" width="22.109375" customWidth="1"/>
    <col min="13825" max="13825" width="9.109375" bestFit="1" customWidth="1"/>
    <col min="13826" max="13826" width="67" customWidth="1"/>
    <col min="13827" max="13827" width="17" customWidth="1"/>
    <col min="14006" max="14010" width="21.88671875" customWidth="1"/>
    <col min="14011" max="14012" width="22.109375" customWidth="1"/>
    <col min="14081" max="14081" width="9.109375" bestFit="1" customWidth="1"/>
    <col min="14082" max="14082" width="67" customWidth="1"/>
    <col min="14083" max="14083" width="17" customWidth="1"/>
    <col min="14262" max="14266" width="21.88671875" customWidth="1"/>
    <col min="14267" max="14268" width="22.109375" customWidth="1"/>
    <col min="14337" max="14337" width="9.109375" bestFit="1" customWidth="1"/>
    <col min="14338" max="14338" width="67" customWidth="1"/>
    <col min="14339" max="14339" width="17" customWidth="1"/>
    <col min="14518" max="14522" width="21.88671875" customWidth="1"/>
    <col min="14523" max="14524" width="22.109375" customWidth="1"/>
    <col min="14593" max="14593" width="9.109375" bestFit="1" customWidth="1"/>
    <col min="14594" max="14594" width="67" customWidth="1"/>
    <col min="14595" max="14595" width="17" customWidth="1"/>
    <col min="14774" max="14778" width="21.88671875" customWidth="1"/>
    <col min="14779" max="14780" width="22.109375" customWidth="1"/>
    <col min="14849" max="14849" width="9.109375" bestFit="1" customWidth="1"/>
    <col min="14850" max="14850" width="67" customWidth="1"/>
    <col min="14851" max="14851" width="17" customWidth="1"/>
    <col min="15030" max="15034" width="21.88671875" customWidth="1"/>
    <col min="15035" max="15036" width="22.109375" customWidth="1"/>
    <col min="15105" max="15105" width="9.109375" bestFit="1" customWidth="1"/>
    <col min="15106" max="15106" width="67" customWidth="1"/>
    <col min="15107" max="15107" width="17" customWidth="1"/>
    <col min="15286" max="15290" width="21.88671875" customWidth="1"/>
    <col min="15291" max="15292" width="22.109375" customWidth="1"/>
    <col min="15361" max="15361" width="9.109375" bestFit="1" customWidth="1"/>
    <col min="15362" max="15362" width="67" customWidth="1"/>
    <col min="15363" max="15363" width="17" customWidth="1"/>
    <col min="15542" max="15546" width="21.88671875" customWidth="1"/>
    <col min="15547" max="15548" width="22.109375" customWidth="1"/>
    <col min="15617" max="15617" width="9.109375" bestFit="1" customWidth="1"/>
    <col min="15618" max="15618" width="67" customWidth="1"/>
    <col min="15619" max="15619" width="17" customWidth="1"/>
    <col min="15798" max="15802" width="21.88671875" customWidth="1"/>
    <col min="15803" max="15804" width="22.109375" customWidth="1"/>
    <col min="15873" max="15873" width="9.109375" bestFit="1" customWidth="1"/>
    <col min="15874" max="15874" width="67" customWidth="1"/>
    <col min="15875" max="15875" width="17" customWidth="1"/>
    <col min="16054" max="16058" width="21.88671875" customWidth="1"/>
    <col min="16059" max="16060" width="22.109375" customWidth="1"/>
    <col min="16129" max="16129" width="9.109375" bestFit="1" customWidth="1"/>
    <col min="16130" max="16130" width="67" customWidth="1"/>
    <col min="16131" max="16131" width="17" customWidth="1"/>
    <col min="16310" max="16314" width="21.88671875" customWidth="1"/>
    <col min="16315" max="16316" width="22.109375" customWidth="1"/>
  </cols>
  <sheetData>
    <row r="1" spans="1:256" ht="15.75" x14ac:dyDescent="0.25">
      <c r="A1" s="1" t="s">
        <v>0</v>
      </c>
      <c r="B1" s="2">
        <v>0.08</v>
      </c>
      <c r="C1" s="3"/>
      <c r="D1" s="4"/>
      <c r="E1" s="4"/>
      <c r="F1" s="4"/>
      <c r="G1" s="4"/>
      <c r="H1" s="4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 t="s">
        <v>1</v>
      </c>
      <c r="GA1" s="6"/>
      <c r="GB1" s="6"/>
      <c r="GC1" s="6"/>
      <c r="GD1" s="6"/>
      <c r="GE1" s="7"/>
      <c r="GF1" s="7"/>
      <c r="GG1" s="7" t="s">
        <v>2</v>
      </c>
      <c r="GH1" s="7"/>
      <c r="GI1" s="7"/>
      <c r="GJ1" s="7"/>
      <c r="GK1" s="7"/>
      <c r="GL1" s="7"/>
      <c r="GM1" s="7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ht="15.75" x14ac:dyDescent="0.25">
      <c r="A2" s="1" t="s">
        <v>3</v>
      </c>
      <c r="B2" s="9">
        <v>7478.16</v>
      </c>
      <c r="C2" s="3"/>
      <c r="D2" s="4"/>
      <c r="E2" s="4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7"/>
      <c r="GF2" s="7"/>
      <c r="GG2" s="7"/>
      <c r="GH2" s="7"/>
      <c r="GI2" s="7"/>
      <c r="GJ2" s="7"/>
      <c r="GK2" s="7"/>
      <c r="GL2" s="7"/>
      <c r="GM2" s="7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ht="15.75" x14ac:dyDescent="0.25">
      <c r="A3" s="1" t="s">
        <v>4</v>
      </c>
      <c r="B3" s="9">
        <v>9017</v>
      </c>
      <c r="C3" s="3"/>
      <c r="D3" s="4"/>
      <c r="E3" s="4"/>
      <c r="F3" s="4"/>
      <c r="G3" s="4"/>
      <c r="H3" s="4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7"/>
      <c r="GF3" s="7"/>
      <c r="GG3" s="7"/>
      <c r="GH3" s="7"/>
      <c r="GI3" s="7"/>
      <c r="GJ3" s="7"/>
      <c r="GK3" s="7"/>
      <c r="GL3" s="7"/>
      <c r="GM3" s="7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ht="15.75" x14ac:dyDescent="0.25">
      <c r="A4" s="1" t="s">
        <v>5</v>
      </c>
      <c r="B4" s="7">
        <f>ROUND(B2*(1+B1),2)</f>
        <v>8076.41</v>
      </c>
      <c r="C4" s="4"/>
      <c r="D4" s="4"/>
      <c r="E4" s="4"/>
      <c r="F4" s="4"/>
      <c r="G4" s="4"/>
      <c r="H4" s="4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7"/>
      <c r="GF4" s="7"/>
      <c r="GG4" s="7"/>
      <c r="GH4" s="7"/>
      <c r="GI4" s="7"/>
      <c r="GJ4" s="7"/>
      <c r="GK4" s="7"/>
      <c r="GL4" s="7"/>
      <c r="GM4" s="7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ht="15.75" x14ac:dyDescent="0.25">
      <c r="A5" s="1" t="s">
        <v>6</v>
      </c>
      <c r="B5" s="7">
        <f>ROUND(B3*(1+B1),0)</f>
        <v>9738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  <c r="Q5" s="6" t="s">
        <v>21</v>
      </c>
      <c r="R5" s="6" t="s">
        <v>22</v>
      </c>
      <c r="S5" s="6" t="s">
        <v>23</v>
      </c>
      <c r="T5" s="6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6" t="s">
        <v>38</v>
      </c>
      <c r="AI5" s="6" t="s">
        <v>39</v>
      </c>
      <c r="AJ5" s="6" t="s">
        <v>40</v>
      </c>
      <c r="AK5" s="6" t="s">
        <v>41</v>
      </c>
      <c r="AL5" s="6" t="s">
        <v>42</v>
      </c>
      <c r="AM5" s="6" t="s">
        <v>43</v>
      </c>
      <c r="AN5" s="6" t="s">
        <v>44</v>
      </c>
      <c r="AO5" s="6" t="s">
        <v>45</v>
      </c>
      <c r="AP5" s="6" t="s">
        <v>46</v>
      </c>
      <c r="AQ5" s="6" t="s">
        <v>47</v>
      </c>
      <c r="AR5" s="6" t="s">
        <v>48</v>
      </c>
      <c r="AS5" s="6" t="s">
        <v>49</v>
      </c>
      <c r="AT5" s="6" t="s">
        <v>50</v>
      </c>
      <c r="AU5" s="6" t="s">
        <v>51</v>
      </c>
      <c r="AV5" s="6" t="s">
        <v>52</v>
      </c>
      <c r="AW5" s="6" t="s">
        <v>53</v>
      </c>
      <c r="AX5" s="6" t="s">
        <v>54</v>
      </c>
      <c r="AY5" s="6" t="s">
        <v>55</v>
      </c>
      <c r="AZ5" s="6" t="s">
        <v>56</v>
      </c>
      <c r="BA5" s="6" t="s">
        <v>57</v>
      </c>
      <c r="BB5" s="6" t="s">
        <v>58</v>
      </c>
      <c r="BC5" s="6" t="s">
        <v>59</v>
      </c>
      <c r="BD5" s="6" t="s">
        <v>60</v>
      </c>
      <c r="BE5" s="6" t="s">
        <v>61</v>
      </c>
      <c r="BF5" s="6" t="s">
        <v>62</v>
      </c>
      <c r="BG5" s="6" t="s">
        <v>63</v>
      </c>
      <c r="BH5" s="6" t="s">
        <v>64</v>
      </c>
      <c r="BI5" s="6" t="s">
        <v>65</v>
      </c>
      <c r="BJ5" s="6" t="s">
        <v>66</v>
      </c>
      <c r="BK5" s="6" t="s">
        <v>67</v>
      </c>
      <c r="BL5" s="6" t="s">
        <v>68</v>
      </c>
      <c r="BM5" s="6" t="s">
        <v>69</v>
      </c>
      <c r="BN5" s="6" t="s">
        <v>70</v>
      </c>
      <c r="BO5" s="6" t="s">
        <v>71</v>
      </c>
      <c r="BP5" s="6" t="s">
        <v>72</v>
      </c>
      <c r="BQ5" s="6" t="s">
        <v>73</v>
      </c>
      <c r="BR5" s="6" t="s">
        <v>74</v>
      </c>
      <c r="BS5" s="6" t="s">
        <v>75</v>
      </c>
      <c r="BT5" s="6" t="s">
        <v>76</v>
      </c>
      <c r="BU5" s="6" t="s">
        <v>77</v>
      </c>
      <c r="BV5" s="6" t="s">
        <v>78</v>
      </c>
      <c r="BW5" s="6" t="s">
        <v>79</v>
      </c>
      <c r="BX5" s="6" t="s">
        <v>80</v>
      </c>
      <c r="BY5" s="6" t="s">
        <v>81</v>
      </c>
      <c r="BZ5" s="6" t="s">
        <v>82</v>
      </c>
      <c r="CA5" s="6" t="s">
        <v>83</v>
      </c>
      <c r="CB5" s="6" t="s">
        <v>84</v>
      </c>
      <c r="CC5" s="6" t="s">
        <v>85</v>
      </c>
      <c r="CD5" s="6" t="s">
        <v>86</v>
      </c>
      <c r="CE5" s="6" t="s">
        <v>87</v>
      </c>
      <c r="CF5" s="6" t="s">
        <v>88</v>
      </c>
      <c r="CG5" s="6" t="s">
        <v>89</v>
      </c>
      <c r="CH5" s="6" t="s">
        <v>90</v>
      </c>
      <c r="CI5" s="6" t="s">
        <v>91</v>
      </c>
      <c r="CJ5" s="6" t="s">
        <v>92</v>
      </c>
      <c r="CK5" s="6" t="s">
        <v>93</v>
      </c>
      <c r="CL5" s="6" t="s">
        <v>94</v>
      </c>
      <c r="CM5" s="6" t="s">
        <v>95</v>
      </c>
      <c r="CN5" s="6" t="s">
        <v>96</v>
      </c>
      <c r="CO5" s="6" t="s">
        <v>97</v>
      </c>
      <c r="CP5" s="6" t="s">
        <v>98</v>
      </c>
      <c r="CQ5" s="6" t="s">
        <v>99</v>
      </c>
      <c r="CR5" s="6" t="s">
        <v>100</v>
      </c>
      <c r="CS5" s="6" t="s">
        <v>101</v>
      </c>
      <c r="CT5" s="6" t="s">
        <v>102</v>
      </c>
      <c r="CU5" s="6" t="s">
        <v>103</v>
      </c>
      <c r="CV5" s="6" t="s">
        <v>104</v>
      </c>
      <c r="CW5" s="6" t="s">
        <v>105</v>
      </c>
      <c r="CX5" s="6" t="s">
        <v>106</v>
      </c>
      <c r="CY5" s="6" t="s">
        <v>107</v>
      </c>
      <c r="CZ5" s="6" t="s">
        <v>108</v>
      </c>
      <c r="DA5" s="6" t="s">
        <v>109</v>
      </c>
      <c r="DB5" s="6" t="s">
        <v>110</v>
      </c>
      <c r="DC5" s="6" t="s">
        <v>111</v>
      </c>
      <c r="DD5" s="6" t="s">
        <v>112</v>
      </c>
      <c r="DE5" s="6" t="s">
        <v>113</v>
      </c>
      <c r="DF5" s="6" t="s">
        <v>114</v>
      </c>
      <c r="DG5" s="6" t="s">
        <v>115</v>
      </c>
      <c r="DH5" s="6" t="s">
        <v>116</v>
      </c>
      <c r="DI5" s="6" t="s">
        <v>117</v>
      </c>
      <c r="DJ5" s="6" t="s">
        <v>118</v>
      </c>
      <c r="DK5" s="6" t="s">
        <v>119</v>
      </c>
      <c r="DL5" s="6" t="s">
        <v>120</v>
      </c>
      <c r="DM5" s="6" t="s">
        <v>121</v>
      </c>
      <c r="DN5" s="6" t="s">
        <v>122</v>
      </c>
      <c r="DO5" s="6" t="s">
        <v>123</v>
      </c>
      <c r="DP5" s="6" t="s">
        <v>124</v>
      </c>
      <c r="DQ5" s="6" t="s">
        <v>125</v>
      </c>
      <c r="DR5" s="6" t="s">
        <v>126</v>
      </c>
      <c r="DS5" s="6" t="s">
        <v>127</v>
      </c>
      <c r="DT5" s="6" t="s">
        <v>128</v>
      </c>
      <c r="DU5" s="6" t="s">
        <v>129</v>
      </c>
      <c r="DV5" s="6" t="s">
        <v>130</v>
      </c>
      <c r="DW5" s="6" t="s">
        <v>131</v>
      </c>
      <c r="DX5" s="6" t="s">
        <v>132</v>
      </c>
      <c r="DY5" s="6" t="s">
        <v>133</v>
      </c>
      <c r="DZ5" s="6" t="s">
        <v>134</v>
      </c>
      <c r="EA5" s="6" t="s">
        <v>135</v>
      </c>
      <c r="EB5" s="6" t="s">
        <v>136</v>
      </c>
      <c r="EC5" s="6" t="s">
        <v>137</v>
      </c>
      <c r="ED5" s="6" t="s">
        <v>138</v>
      </c>
      <c r="EE5" s="6" t="s">
        <v>139</v>
      </c>
      <c r="EF5" s="6" t="s">
        <v>140</v>
      </c>
      <c r="EG5" s="6" t="s">
        <v>141</v>
      </c>
      <c r="EH5" s="6" t="s">
        <v>142</v>
      </c>
      <c r="EI5" s="6" t="s">
        <v>143</v>
      </c>
      <c r="EJ5" s="6" t="s">
        <v>144</v>
      </c>
      <c r="EK5" s="6" t="s">
        <v>145</v>
      </c>
      <c r="EL5" s="6" t="s">
        <v>146</v>
      </c>
      <c r="EM5" s="6" t="s">
        <v>147</v>
      </c>
      <c r="EN5" s="6" t="s">
        <v>148</v>
      </c>
      <c r="EO5" s="6" t="s">
        <v>149</v>
      </c>
      <c r="EP5" s="6" t="s">
        <v>150</v>
      </c>
      <c r="EQ5" s="6" t="s">
        <v>151</v>
      </c>
      <c r="ER5" s="6" t="s">
        <v>152</v>
      </c>
      <c r="ES5" s="6" t="s">
        <v>153</v>
      </c>
      <c r="ET5" s="6" t="s">
        <v>154</v>
      </c>
      <c r="EU5" s="6" t="s">
        <v>155</v>
      </c>
      <c r="EV5" s="6" t="s">
        <v>156</v>
      </c>
      <c r="EW5" s="6" t="s">
        <v>157</v>
      </c>
      <c r="EX5" s="6" t="s">
        <v>158</v>
      </c>
      <c r="EY5" s="6" t="s">
        <v>159</v>
      </c>
      <c r="EZ5" s="6" t="s">
        <v>160</v>
      </c>
      <c r="FA5" s="6" t="s">
        <v>161</v>
      </c>
      <c r="FB5" s="6" t="s">
        <v>162</v>
      </c>
      <c r="FC5" s="6" t="s">
        <v>163</v>
      </c>
      <c r="FD5" s="6" t="s">
        <v>164</v>
      </c>
      <c r="FE5" s="6" t="s">
        <v>165</v>
      </c>
      <c r="FF5" s="6" t="s">
        <v>166</v>
      </c>
      <c r="FG5" s="6" t="s">
        <v>167</v>
      </c>
      <c r="FH5" s="6" t="s">
        <v>168</v>
      </c>
      <c r="FI5" s="6" t="s">
        <v>169</v>
      </c>
      <c r="FJ5" s="6" t="s">
        <v>170</v>
      </c>
      <c r="FK5" s="6" t="s">
        <v>171</v>
      </c>
      <c r="FL5" s="6" t="s">
        <v>172</v>
      </c>
      <c r="FM5" s="6" t="s">
        <v>173</v>
      </c>
      <c r="FN5" s="6" t="s">
        <v>174</v>
      </c>
      <c r="FO5" s="6" t="s">
        <v>175</v>
      </c>
      <c r="FP5" s="6" t="s">
        <v>176</v>
      </c>
      <c r="FQ5" s="6" t="s">
        <v>177</v>
      </c>
      <c r="FR5" s="6" t="s">
        <v>178</v>
      </c>
      <c r="FS5" s="6" t="s">
        <v>179</v>
      </c>
      <c r="FT5" s="6" t="s">
        <v>180</v>
      </c>
      <c r="FU5" s="6" t="s">
        <v>181</v>
      </c>
      <c r="FV5" s="6" t="s">
        <v>182</v>
      </c>
      <c r="FW5" s="6" t="s">
        <v>183</v>
      </c>
      <c r="FX5" s="6" t="s">
        <v>184</v>
      </c>
      <c r="FY5" s="6" t="s">
        <v>185</v>
      </c>
      <c r="FZ5" s="6"/>
      <c r="GA5" s="6"/>
      <c r="GB5" s="6"/>
      <c r="GC5" s="6"/>
      <c r="GD5" s="6"/>
      <c r="GE5" s="7"/>
      <c r="GF5" s="7"/>
      <c r="GG5" s="7"/>
      <c r="GH5" s="7"/>
      <c r="GI5" s="7"/>
      <c r="GJ5" s="7"/>
      <c r="GK5" s="7"/>
      <c r="GL5" s="7"/>
      <c r="GM5" s="7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x14ac:dyDescent="0.2">
      <c r="A6" s="11"/>
      <c r="B6" s="7"/>
      <c r="C6" s="6" t="s">
        <v>186</v>
      </c>
      <c r="D6" s="6" t="s">
        <v>186</v>
      </c>
      <c r="E6" s="6" t="s">
        <v>186</v>
      </c>
      <c r="F6" s="6" t="s">
        <v>186</v>
      </c>
      <c r="G6" s="6" t="s">
        <v>186</v>
      </c>
      <c r="H6" s="6" t="s">
        <v>186</v>
      </c>
      <c r="I6" s="6" t="s">
        <v>186</v>
      </c>
      <c r="J6" s="6" t="s">
        <v>187</v>
      </c>
      <c r="K6" s="6" t="s">
        <v>187</v>
      </c>
      <c r="L6" s="6" t="s">
        <v>188</v>
      </c>
      <c r="M6" s="6" t="s">
        <v>188</v>
      </c>
      <c r="N6" s="6" t="s">
        <v>188</v>
      </c>
      <c r="O6" s="6" t="s">
        <v>188</v>
      </c>
      <c r="P6" s="6" t="s">
        <v>188</v>
      </c>
      <c r="Q6" s="6" t="s">
        <v>188</v>
      </c>
      <c r="R6" s="6" t="s">
        <v>188</v>
      </c>
      <c r="S6" s="6" t="s">
        <v>189</v>
      </c>
      <c r="T6" s="6" t="s">
        <v>190</v>
      </c>
      <c r="U6" s="6" t="s">
        <v>190</v>
      </c>
      <c r="V6" s="6" t="s">
        <v>190</v>
      </c>
      <c r="W6" s="6" t="s">
        <v>190</v>
      </c>
      <c r="X6" s="6" t="s">
        <v>190</v>
      </c>
      <c r="Y6" s="6" t="s">
        <v>191</v>
      </c>
      <c r="Z6" s="6" t="s">
        <v>191</v>
      </c>
      <c r="AA6" s="6" t="s">
        <v>192</v>
      </c>
      <c r="AB6" s="6" t="s">
        <v>192</v>
      </c>
      <c r="AC6" s="6" t="s">
        <v>193</v>
      </c>
      <c r="AD6" s="6" t="s">
        <v>193</v>
      </c>
      <c r="AE6" s="6" t="s">
        <v>194</v>
      </c>
      <c r="AF6" s="6" t="s">
        <v>194</v>
      </c>
      <c r="AG6" s="6" t="s">
        <v>195</v>
      </c>
      <c r="AH6" s="6" t="s">
        <v>196</v>
      </c>
      <c r="AI6" s="6" t="s">
        <v>196</v>
      </c>
      <c r="AJ6" s="6" t="s">
        <v>196</v>
      </c>
      <c r="AK6" s="6" t="s">
        <v>197</v>
      </c>
      <c r="AL6" s="6" t="s">
        <v>197</v>
      </c>
      <c r="AM6" s="6" t="s">
        <v>198</v>
      </c>
      <c r="AN6" s="6" t="s">
        <v>199</v>
      </c>
      <c r="AO6" s="6" t="s">
        <v>200</v>
      </c>
      <c r="AP6" s="6" t="s">
        <v>201</v>
      </c>
      <c r="AQ6" s="6" t="s">
        <v>202</v>
      </c>
      <c r="AR6" s="6" t="s">
        <v>203</v>
      </c>
      <c r="AS6" s="6" t="s">
        <v>204</v>
      </c>
      <c r="AT6" s="6" t="s">
        <v>205</v>
      </c>
      <c r="AU6" s="6" t="s">
        <v>205</v>
      </c>
      <c r="AV6" s="6" t="s">
        <v>205</v>
      </c>
      <c r="AW6" s="6" t="s">
        <v>205</v>
      </c>
      <c r="AX6" s="6" t="s">
        <v>205</v>
      </c>
      <c r="AY6" s="6" t="s">
        <v>206</v>
      </c>
      <c r="AZ6" s="6" t="s">
        <v>206</v>
      </c>
      <c r="BA6" s="6" t="s">
        <v>206</v>
      </c>
      <c r="BB6" s="6" t="s">
        <v>206</v>
      </c>
      <c r="BC6" s="6" t="s">
        <v>206</v>
      </c>
      <c r="BD6" s="6" t="s">
        <v>206</v>
      </c>
      <c r="BE6" s="6" t="s">
        <v>206</v>
      </c>
      <c r="BF6" s="6" t="s">
        <v>206</v>
      </c>
      <c r="BG6" s="6" t="s">
        <v>206</v>
      </c>
      <c r="BH6" s="6" t="s">
        <v>206</v>
      </c>
      <c r="BI6" s="6" t="s">
        <v>206</v>
      </c>
      <c r="BJ6" s="6" t="s">
        <v>206</v>
      </c>
      <c r="BK6" s="6" t="s">
        <v>206</v>
      </c>
      <c r="BL6" s="6" t="s">
        <v>206</v>
      </c>
      <c r="BM6" s="6" t="s">
        <v>206</v>
      </c>
      <c r="BN6" s="6" t="s">
        <v>207</v>
      </c>
      <c r="BO6" s="6" t="s">
        <v>207</v>
      </c>
      <c r="BP6" s="6" t="s">
        <v>207</v>
      </c>
      <c r="BQ6" s="6" t="s">
        <v>208</v>
      </c>
      <c r="BR6" s="6" t="s">
        <v>208</v>
      </c>
      <c r="BS6" s="6" t="s">
        <v>208</v>
      </c>
      <c r="BT6" s="6" t="s">
        <v>209</v>
      </c>
      <c r="BU6" s="6" t="s">
        <v>210</v>
      </c>
      <c r="BV6" s="6" t="s">
        <v>210</v>
      </c>
      <c r="BW6" s="6" t="s">
        <v>211</v>
      </c>
      <c r="BX6" s="6" t="s">
        <v>212</v>
      </c>
      <c r="BY6" s="6" t="s">
        <v>213</v>
      </c>
      <c r="BZ6" s="6" t="s">
        <v>213</v>
      </c>
      <c r="CA6" s="6" t="s">
        <v>214</v>
      </c>
      <c r="CB6" s="6" t="s">
        <v>215</v>
      </c>
      <c r="CC6" s="6" t="s">
        <v>216</v>
      </c>
      <c r="CD6" s="6" t="s">
        <v>216</v>
      </c>
      <c r="CE6" s="6" t="s">
        <v>217</v>
      </c>
      <c r="CF6" s="6" t="s">
        <v>217</v>
      </c>
      <c r="CG6" s="6" t="s">
        <v>217</v>
      </c>
      <c r="CH6" s="6" t="s">
        <v>217</v>
      </c>
      <c r="CI6" s="6" t="s">
        <v>217</v>
      </c>
      <c r="CJ6" s="6" t="s">
        <v>218</v>
      </c>
      <c r="CK6" s="6" t="s">
        <v>219</v>
      </c>
      <c r="CL6" s="6" t="s">
        <v>219</v>
      </c>
      <c r="CM6" s="6" t="s">
        <v>219</v>
      </c>
      <c r="CN6" s="6" t="s">
        <v>220</v>
      </c>
      <c r="CO6" s="6" t="s">
        <v>220</v>
      </c>
      <c r="CP6" s="6" t="s">
        <v>220</v>
      </c>
      <c r="CQ6" s="6" t="s">
        <v>221</v>
      </c>
      <c r="CR6" s="6" t="s">
        <v>221</v>
      </c>
      <c r="CS6" s="6" t="s">
        <v>221</v>
      </c>
      <c r="CT6" s="6" t="s">
        <v>221</v>
      </c>
      <c r="CU6" s="6" t="s">
        <v>221</v>
      </c>
      <c r="CV6" s="6" t="s">
        <v>221</v>
      </c>
      <c r="CW6" s="6" t="s">
        <v>222</v>
      </c>
      <c r="CX6" s="6" t="s">
        <v>222</v>
      </c>
      <c r="CY6" s="6" t="s">
        <v>222</v>
      </c>
      <c r="CZ6" s="6" t="s">
        <v>223</v>
      </c>
      <c r="DA6" s="6" t="s">
        <v>223</v>
      </c>
      <c r="DB6" s="6" t="s">
        <v>223</v>
      </c>
      <c r="DC6" s="6" t="s">
        <v>223</v>
      </c>
      <c r="DD6" s="6" t="s">
        <v>224</v>
      </c>
      <c r="DE6" s="6" t="s">
        <v>224</v>
      </c>
      <c r="DF6" s="6" t="s">
        <v>224</v>
      </c>
      <c r="DG6" s="6" t="s">
        <v>225</v>
      </c>
      <c r="DH6" s="6" t="s">
        <v>226</v>
      </c>
      <c r="DI6" s="6" t="s">
        <v>227</v>
      </c>
      <c r="DJ6" s="6" t="s">
        <v>227</v>
      </c>
      <c r="DK6" s="6" t="s">
        <v>227</v>
      </c>
      <c r="DL6" s="6" t="s">
        <v>228</v>
      </c>
      <c r="DM6" s="6" t="s">
        <v>228</v>
      </c>
      <c r="DN6" s="6" t="s">
        <v>229</v>
      </c>
      <c r="DO6" s="6" t="s">
        <v>229</v>
      </c>
      <c r="DP6" s="6" t="s">
        <v>229</v>
      </c>
      <c r="DQ6" s="6" t="s">
        <v>229</v>
      </c>
      <c r="DR6" s="6" t="s">
        <v>230</v>
      </c>
      <c r="DS6" s="6" t="s">
        <v>230</v>
      </c>
      <c r="DT6" s="6" t="s">
        <v>230</v>
      </c>
      <c r="DU6" s="6" t="s">
        <v>230</v>
      </c>
      <c r="DV6" s="6" t="s">
        <v>230</v>
      </c>
      <c r="DW6" s="6" t="s">
        <v>230</v>
      </c>
      <c r="DX6" s="6" t="s">
        <v>231</v>
      </c>
      <c r="DY6" s="6" t="s">
        <v>231</v>
      </c>
      <c r="DZ6" s="6" t="s">
        <v>232</v>
      </c>
      <c r="EA6" s="6" t="s">
        <v>232</v>
      </c>
      <c r="EB6" s="6" t="s">
        <v>233</v>
      </c>
      <c r="EC6" s="6" t="s">
        <v>233</v>
      </c>
      <c r="ED6" s="6" t="s">
        <v>234</v>
      </c>
      <c r="EE6" s="6" t="s">
        <v>235</v>
      </c>
      <c r="EF6" s="6" t="s">
        <v>235</v>
      </c>
      <c r="EG6" s="6" t="s">
        <v>235</v>
      </c>
      <c r="EH6" s="6" t="s">
        <v>235</v>
      </c>
      <c r="EI6" s="6" t="s">
        <v>236</v>
      </c>
      <c r="EJ6" s="6" t="s">
        <v>236</v>
      </c>
      <c r="EK6" s="6" t="s">
        <v>237</v>
      </c>
      <c r="EL6" s="6" t="s">
        <v>237</v>
      </c>
      <c r="EM6" s="6" t="s">
        <v>238</v>
      </c>
      <c r="EN6" s="6" t="s">
        <v>238</v>
      </c>
      <c r="EO6" s="6" t="s">
        <v>238</v>
      </c>
      <c r="EP6" s="6" t="s">
        <v>239</v>
      </c>
      <c r="EQ6" s="6" t="s">
        <v>239</v>
      </c>
      <c r="ER6" s="6" t="s">
        <v>239</v>
      </c>
      <c r="ES6" s="6" t="s">
        <v>240</v>
      </c>
      <c r="ET6" s="6" t="s">
        <v>240</v>
      </c>
      <c r="EU6" s="6" t="s">
        <v>240</v>
      </c>
      <c r="EV6" s="6" t="s">
        <v>241</v>
      </c>
      <c r="EW6" s="6" t="s">
        <v>242</v>
      </c>
      <c r="EX6" s="6" t="s">
        <v>242</v>
      </c>
      <c r="EY6" s="6" t="s">
        <v>243</v>
      </c>
      <c r="EZ6" s="6" t="s">
        <v>243</v>
      </c>
      <c r="FA6" s="6" t="s">
        <v>244</v>
      </c>
      <c r="FB6" s="6" t="s">
        <v>245</v>
      </c>
      <c r="FC6" s="6" t="s">
        <v>245</v>
      </c>
      <c r="FD6" s="6" t="s">
        <v>246</v>
      </c>
      <c r="FE6" s="6" t="s">
        <v>246</v>
      </c>
      <c r="FF6" s="6" t="s">
        <v>246</v>
      </c>
      <c r="FG6" s="6" t="s">
        <v>246</v>
      </c>
      <c r="FH6" s="6" t="s">
        <v>246</v>
      </c>
      <c r="FI6" s="6" t="s">
        <v>247</v>
      </c>
      <c r="FJ6" s="6" t="s">
        <v>247</v>
      </c>
      <c r="FK6" s="6" t="s">
        <v>247</v>
      </c>
      <c r="FL6" s="6" t="s">
        <v>247</v>
      </c>
      <c r="FM6" s="6" t="s">
        <v>247</v>
      </c>
      <c r="FN6" s="6" t="s">
        <v>247</v>
      </c>
      <c r="FO6" s="6" t="s">
        <v>247</v>
      </c>
      <c r="FP6" s="6" t="s">
        <v>247</v>
      </c>
      <c r="FQ6" s="6" t="s">
        <v>247</v>
      </c>
      <c r="FR6" s="6" t="s">
        <v>247</v>
      </c>
      <c r="FS6" s="6" t="s">
        <v>247</v>
      </c>
      <c r="FT6" s="6" t="s">
        <v>247</v>
      </c>
      <c r="FU6" s="6" t="s">
        <v>248</v>
      </c>
      <c r="FV6" s="6" t="s">
        <v>248</v>
      </c>
      <c r="FW6" s="6" t="s">
        <v>248</v>
      </c>
      <c r="FX6" s="6" t="s">
        <v>248</v>
      </c>
      <c r="FY6" s="6"/>
      <c r="FZ6" s="6"/>
      <c r="GA6" s="6"/>
      <c r="GB6" s="6"/>
      <c r="GC6" s="6"/>
      <c r="GD6" s="6"/>
      <c r="GE6" s="7"/>
      <c r="GF6" s="7"/>
      <c r="GG6" s="7"/>
      <c r="GH6" s="7"/>
      <c r="GI6" s="7"/>
      <c r="GJ6" s="7"/>
      <c r="GK6" s="7"/>
      <c r="GL6" s="7"/>
      <c r="GM6" s="7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s="12" customFormat="1" ht="45" x14ac:dyDescent="0.2">
      <c r="C7" s="13" t="s">
        <v>249</v>
      </c>
      <c r="D7" s="13" t="s">
        <v>250</v>
      </c>
      <c r="E7" s="13" t="s">
        <v>251</v>
      </c>
      <c r="F7" s="14" t="s">
        <v>252</v>
      </c>
      <c r="G7" s="13" t="s">
        <v>253</v>
      </c>
      <c r="H7" s="13" t="s">
        <v>254</v>
      </c>
      <c r="I7" s="13" t="s">
        <v>255</v>
      </c>
      <c r="J7" s="13" t="s">
        <v>256</v>
      </c>
      <c r="K7" s="13" t="s">
        <v>257</v>
      </c>
      <c r="L7" s="13" t="s">
        <v>258</v>
      </c>
      <c r="M7" s="13" t="s">
        <v>259</v>
      </c>
      <c r="N7" s="13" t="s">
        <v>260</v>
      </c>
      <c r="O7" s="13" t="s">
        <v>261</v>
      </c>
      <c r="P7" s="13" t="s">
        <v>262</v>
      </c>
      <c r="Q7" s="13" t="s">
        <v>263</v>
      </c>
      <c r="R7" s="13" t="s">
        <v>264</v>
      </c>
      <c r="S7" s="13" t="s">
        <v>265</v>
      </c>
      <c r="T7" s="13" t="s">
        <v>266</v>
      </c>
      <c r="U7" s="13" t="s">
        <v>267</v>
      </c>
      <c r="V7" s="13" t="s">
        <v>268</v>
      </c>
      <c r="W7" s="13" t="s">
        <v>269</v>
      </c>
      <c r="X7" s="13" t="s">
        <v>270</v>
      </c>
      <c r="Y7" s="13" t="s">
        <v>271</v>
      </c>
      <c r="Z7" s="13" t="s">
        <v>272</v>
      </c>
      <c r="AA7" s="13" t="s">
        <v>273</v>
      </c>
      <c r="AB7" s="13" t="s">
        <v>274</v>
      </c>
      <c r="AC7" s="13" t="s">
        <v>275</v>
      </c>
      <c r="AD7" s="13" t="s">
        <v>276</v>
      </c>
      <c r="AE7" s="13" t="s">
        <v>277</v>
      </c>
      <c r="AF7" s="13" t="s">
        <v>278</v>
      </c>
      <c r="AG7" s="13" t="s">
        <v>279</v>
      </c>
      <c r="AH7" s="13" t="s">
        <v>280</v>
      </c>
      <c r="AI7" s="13" t="s">
        <v>281</v>
      </c>
      <c r="AJ7" s="13" t="s">
        <v>282</v>
      </c>
      <c r="AK7" s="13" t="s">
        <v>283</v>
      </c>
      <c r="AL7" s="13" t="s">
        <v>284</v>
      </c>
      <c r="AM7" s="13" t="s">
        <v>285</v>
      </c>
      <c r="AN7" s="13" t="s">
        <v>286</v>
      </c>
      <c r="AO7" s="13" t="s">
        <v>287</v>
      </c>
      <c r="AP7" s="13" t="s">
        <v>288</v>
      </c>
      <c r="AQ7" s="13" t="s">
        <v>289</v>
      </c>
      <c r="AR7" s="13" t="s">
        <v>290</v>
      </c>
      <c r="AS7" s="13" t="s">
        <v>291</v>
      </c>
      <c r="AT7" s="13" t="s">
        <v>292</v>
      </c>
      <c r="AU7" s="13" t="s">
        <v>293</v>
      </c>
      <c r="AV7" s="13" t="s">
        <v>294</v>
      </c>
      <c r="AW7" s="13" t="s">
        <v>295</v>
      </c>
      <c r="AX7" s="13" t="s">
        <v>296</v>
      </c>
      <c r="AY7" s="13" t="s">
        <v>297</v>
      </c>
      <c r="AZ7" s="13" t="s">
        <v>298</v>
      </c>
      <c r="BA7" s="13" t="s">
        <v>299</v>
      </c>
      <c r="BB7" s="13" t="s">
        <v>300</v>
      </c>
      <c r="BC7" s="13" t="s">
        <v>301</v>
      </c>
      <c r="BD7" s="13" t="s">
        <v>302</v>
      </c>
      <c r="BE7" s="13" t="s">
        <v>303</v>
      </c>
      <c r="BF7" s="13" t="s">
        <v>304</v>
      </c>
      <c r="BG7" s="13" t="s">
        <v>305</v>
      </c>
      <c r="BH7" s="13" t="s">
        <v>306</v>
      </c>
      <c r="BI7" s="13" t="s">
        <v>307</v>
      </c>
      <c r="BJ7" s="13" t="s">
        <v>308</v>
      </c>
      <c r="BK7" s="13" t="s">
        <v>309</v>
      </c>
      <c r="BL7" s="13" t="s">
        <v>310</v>
      </c>
      <c r="BM7" s="13" t="s">
        <v>311</v>
      </c>
      <c r="BN7" s="13" t="s">
        <v>312</v>
      </c>
      <c r="BO7" s="13" t="s">
        <v>313</v>
      </c>
      <c r="BP7" s="13" t="s">
        <v>314</v>
      </c>
      <c r="BQ7" s="13" t="s">
        <v>315</v>
      </c>
      <c r="BR7" s="13" t="s">
        <v>316</v>
      </c>
      <c r="BS7" s="13" t="s">
        <v>317</v>
      </c>
      <c r="BT7" s="13" t="s">
        <v>318</v>
      </c>
      <c r="BU7" s="13" t="s">
        <v>319</v>
      </c>
      <c r="BV7" s="13" t="s">
        <v>320</v>
      </c>
      <c r="BW7" s="13" t="s">
        <v>321</v>
      </c>
      <c r="BX7" s="13" t="s">
        <v>322</v>
      </c>
      <c r="BY7" s="13" t="s">
        <v>323</v>
      </c>
      <c r="BZ7" s="13" t="s">
        <v>324</v>
      </c>
      <c r="CA7" s="13" t="s">
        <v>325</v>
      </c>
      <c r="CB7" s="13" t="s">
        <v>326</v>
      </c>
      <c r="CC7" s="13" t="s">
        <v>327</v>
      </c>
      <c r="CD7" s="13" t="s">
        <v>328</v>
      </c>
      <c r="CE7" s="13" t="s">
        <v>329</v>
      </c>
      <c r="CF7" s="13" t="s">
        <v>330</v>
      </c>
      <c r="CG7" s="13" t="s">
        <v>331</v>
      </c>
      <c r="CH7" s="13" t="s">
        <v>332</v>
      </c>
      <c r="CI7" s="13" t="s">
        <v>333</v>
      </c>
      <c r="CJ7" s="13" t="s">
        <v>334</v>
      </c>
      <c r="CK7" s="13" t="s">
        <v>335</v>
      </c>
      <c r="CL7" s="13" t="s">
        <v>336</v>
      </c>
      <c r="CM7" s="13" t="s">
        <v>337</v>
      </c>
      <c r="CN7" s="13" t="s">
        <v>338</v>
      </c>
      <c r="CO7" s="13" t="s">
        <v>339</v>
      </c>
      <c r="CP7" s="13" t="s">
        <v>340</v>
      </c>
      <c r="CQ7" s="13" t="s">
        <v>341</v>
      </c>
      <c r="CR7" s="13" t="s">
        <v>342</v>
      </c>
      <c r="CS7" s="13" t="s">
        <v>343</v>
      </c>
      <c r="CT7" s="13" t="s">
        <v>344</v>
      </c>
      <c r="CU7" s="13" t="s">
        <v>345</v>
      </c>
      <c r="CV7" s="13" t="s">
        <v>346</v>
      </c>
      <c r="CW7" s="13" t="s">
        <v>347</v>
      </c>
      <c r="CX7" s="13" t="s">
        <v>348</v>
      </c>
      <c r="CY7" s="13" t="s">
        <v>349</v>
      </c>
      <c r="CZ7" s="13" t="s">
        <v>350</v>
      </c>
      <c r="DA7" s="13" t="s">
        <v>351</v>
      </c>
      <c r="DB7" s="13" t="s">
        <v>352</v>
      </c>
      <c r="DC7" s="13" t="s">
        <v>353</v>
      </c>
      <c r="DD7" s="13" t="s">
        <v>354</v>
      </c>
      <c r="DE7" s="13" t="s">
        <v>355</v>
      </c>
      <c r="DF7" s="13" t="s">
        <v>356</v>
      </c>
      <c r="DG7" s="13" t="s">
        <v>357</v>
      </c>
      <c r="DH7" s="13" t="s">
        <v>358</v>
      </c>
      <c r="DI7" s="13" t="s">
        <v>359</v>
      </c>
      <c r="DJ7" s="13" t="s">
        <v>360</v>
      </c>
      <c r="DK7" s="13" t="s">
        <v>361</v>
      </c>
      <c r="DL7" s="13" t="s">
        <v>362</v>
      </c>
      <c r="DM7" s="13" t="s">
        <v>363</v>
      </c>
      <c r="DN7" s="13" t="s">
        <v>364</v>
      </c>
      <c r="DO7" s="13" t="s">
        <v>365</v>
      </c>
      <c r="DP7" s="13" t="s">
        <v>366</v>
      </c>
      <c r="DQ7" s="13" t="s">
        <v>367</v>
      </c>
      <c r="DR7" s="13" t="s">
        <v>368</v>
      </c>
      <c r="DS7" s="13" t="s">
        <v>369</v>
      </c>
      <c r="DT7" s="13" t="s">
        <v>370</v>
      </c>
      <c r="DU7" s="13" t="s">
        <v>371</v>
      </c>
      <c r="DV7" s="13" t="s">
        <v>372</v>
      </c>
      <c r="DW7" s="13" t="s">
        <v>373</v>
      </c>
      <c r="DX7" s="13" t="s">
        <v>374</v>
      </c>
      <c r="DY7" s="13" t="s">
        <v>375</v>
      </c>
      <c r="DZ7" s="13" t="s">
        <v>376</v>
      </c>
      <c r="EA7" s="13" t="s">
        <v>377</v>
      </c>
      <c r="EB7" s="13" t="s">
        <v>378</v>
      </c>
      <c r="EC7" s="13" t="s">
        <v>379</v>
      </c>
      <c r="ED7" s="13" t="s">
        <v>380</v>
      </c>
      <c r="EE7" s="13" t="s">
        <v>381</v>
      </c>
      <c r="EF7" s="13" t="s">
        <v>382</v>
      </c>
      <c r="EG7" s="13" t="s">
        <v>383</v>
      </c>
      <c r="EH7" s="13" t="s">
        <v>384</v>
      </c>
      <c r="EI7" s="13" t="s">
        <v>385</v>
      </c>
      <c r="EJ7" s="13" t="s">
        <v>386</v>
      </c>
      <c r="EK7" s="13" t="s">
        <v>387</v>
      </c>
      <c r="EL7" s="13" t="s">
        <v>388</v>
      </c>
      <c r="EM7" s="13" t="s">
        <v>389</v>
      </c>
      <c r="EN7" s="13" t="s">
        <v>390</v>
      </c>
      <c r="EO7" s="13" t="s">
        <v>391</v>
      </c>
      <c r="EP7" s="13" t="s">
        <v>392</v>
      </c>
      <c r="EQ7" s="13" t="s">
        <v>393</v>
      </c>
      <c r="ER7" s="13" t="s">
        <v>394</v>
      </c>
      <c r="ES7" s="13" t="s">
        <v>395</v>
      </c>
      <c r="ET7" s="13" t="s">
        <v>396</v>
      </c>
      <c r="EU7" s="13" t="s">
        <v>397</v>
      </c>
      <c r="EV7" s="13" t="s">
        <v>398</v>
      </c>
      <c r="EW7" s="13" t="s">
        <v>399</v>
      </c>
      <c r="EX7" s="13" t="s">
        <v>400</v>
      </c>
      <c r="EY7" s="13" t="s">
        <v>401</v>
      </c>
      <c r="EZ7" s="13" t="s">
        <v>402</v>
      </c>
      <c r="FA7" s="13" t="s">
        <v>403</v>
      </c>
      <c r="FB7" s="13" t="s">
        <v>404</v>
      </c>
      <c r="FC7" s="13" t="s">
        <v>405</v>
      </c>
      <c r="FD7" s="13" t="s">
        <v>406</v>
      </c>
      <c r="FE7" s="13" t="s">
        <v>407</v>
      </c>
      <c r="FF7" s="13" t="s">
        <v>408</v>
      </c>
      <c r="FG7" s="13" t="s">
        <v>409</v>
      </c>
      <c r="FH7" s="13" t="s">
        <v>410</v>
      </c>
      <c r="FI7" s="13" t="s">
        <v>411</v>
      </c>
      <c r="FJ7" s="13" t="s">
        <v>412</v>
      </c>
      <c r="FK7" s="13" t="s">
        <v>413</v>
      </c>
      <c r="FL7" s="13" t="s">
        <v>414</v>
      </c>
      <c r="FM7" s="13" t="s">
        <v>415</v>
      </c>
      <c r="FN7" s="13" t="s">
        <v>416</v>
      </c>
      <c r="FO7" s="13" t="s">
        <v>417</v>
      </c>
      <c r="FP7" s="13" t="s">
        <v>418</v>
      </c>
      <c r="FQ7" s="13" t="s">
        <v>419</v>
      </c>
      <c r="FR7" s="13" t="s">
        <v>420</v>
      </c>
      <c r="FS7" s="13" t="s">
        <v>421</v>
      </c>
      <c r="FT7" s="13" t="s">
        <v>422</v>
      </c>
      <c r="FU7" s="13" t="s">
        <v>423</v>
      </c>
      <c r="FV7" s="13" t="s">
        <v>424</v>
      </c>
      <c r="FW7" s="13" t="s">
        <v>425</v>
      </c>
      <c r="FX7" s="13" t="s">
        <v>426</v>
      </c>
      <c r="FY7" s="13" t="s">
        <v>427</v>
      </c>
      <c r="FZ7" s="13" t="s">
        <v>428</v>
      </c>
      <c r="GA7" s="13"/>
      <c r="GB7" s="13"/>
      <c r="GC7" s="13"/>
      <c r="GD7" s="13"/>
      <c r="GE7" s="15"/>
      <c r="GF7" s="15"/>
      <c r="GG7" s="15"/>
      <c r="GH7" s="15"/>
      <c r="GI7" s="15"/>
      <c r="GJ7" s="15"/>
      <c r="GK7" s="15"/>
      <c r="GL7" s="15"/>
      <c r="GM7" s="15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x14ac:dyDescent="0.2">
      <c r="A8" s="6" t="s">
        <v>429</v>
      </c>
      <c r="B8" s="7" t="s">
        <v>430</v>
      </c>
      <c r="C8" s="17">
        <v>6068</v>
      </c>
      <c r="D8" s="17">
        <v>31924</v>
      </c>
      <c r="E8" s="17">
        <v>4745</v>
      </c>
      <c r="F8" s="17">
        <v>20882</v>
      </c>
      <c r="G8" s="17">
        <v>1217</v>
      </c>
      <c r="H8" s="17">
        <v>1059</v>
      </c>
      <c r="I8" s="17">
        <v>6658</v>
      </c>
      <c r="J8" s="17">
        <v>1960.645</v>
      </c>
      <c r="K8" s="17">
        <v>238.68049999999999</v>
      </c>
      <c r="L8" s="17">
        <v>1975</v>
      </c>
      <c r="M8" s="17">
        <v>902</v>
      </c>
      <c r="N8" s="17">
        <v>46587</v>
      </c>
      <c r="O8" s="17">
        <v>12095.5</v>
      </c>
      <c r="P8" s="17">
        <v>289</v>
      </c>
      <c r="Q8" s="17">
        <v>33529</v>
      </c>
      <c r="R8" s="17">
        <v>5208.5</v>
      </c>
      <c r="S8" s="17">
        <v>1521.171</v>
      </c>
      <c r="T8" s="17">
        <v>144.0196</v>
      </c>
      <c r="U8" s="17">
        <v>46</v>
      </c>
      <c r="V8" s="17">
        <v>244.44929999999999</v>
      </c>
      <c r="W8" s="17">
        <v>114</v>
      </c>
      <c r="X8" s="17">
        <v>25</v>
      </c>
      <c r="Y8" s="17">
        <v>747</v>
      </c>
      <c r="Z8" s="17">
        <v>199</v>
      </c>
      <c r="AA8" s="17">
        <v>28963.5</v>
      </c>
      <c r="AB8" s="17">
        <v>25174</v>
      </c>
      <c r="AC8" s="17">
        <v>867.63420000000008</v>
      </c>
      <c r="AD8" s="17">
        <v>1150.287</v>
      </c>
      <c r="AE8" s="17">
        <v>88</v>
      </c>
      <c r="AF8" s="17">
        <v>161</v>
      </c>
      <c r="AG8" s="17">
        <v>578</v>
      </c>
      <c r="AH8" s="17">
        <v>912.11389999999994</v>
      </c>
      <c r="AI8" s="17">
        <v>338</v>
      </c>
      <c r="AJ8" s="17">
        <v>135</v>
      </c>
      <c r="AK8" s="17">
        <v>160.50120000000001</v>
      </c>
      <c r="AL8" s="17">
        <v>248</v>
      </c>
      <c r="AM8" s="17">
        <v>318.14999999999998</v>
      </c>
      <c r="AN8" s="17">
        <v>299.44779999999997</v>
      </c>
      <c r="AO8" s="17">
        <v>3998.6210000000001</v>
      </c>
      <c r="AP8" s="17">
        <v>75701</v>
      </c>
      <c r="AQ8" s="17">
        <v>230.18289999999999</v>
      </c>
      <c r="AR8" s="17">
        <v>56316</v>
      </c>
      <c r="AS8" s="17">
        <v>5872</v>
      </c>
      <c r="AT8" s="17">
        <v>2198.8969999999999</v>
      </c>
      <c r="AU8" s="17">
        <v>255</v>
      </c>
      <c r="AV8" s="17">
        <v>311</v>
      </c>
      <c r="AW8" s="17">
        <v>235</v>
      </c>
      <c r="AX8" s="17">
        <v>62.542749999999998</v>
      </c>
      <c r="AY8" s="17">
        <v>400</v>
      </c>
      <c r="AZ8" s="17">
        <v>11368</v>
      </c>
      <c r="BA8" s="17">
        <v>8475</v>
      </c>
      <c r="BB8" s="17">
        <v>7144.6880000000001</v>
      </c>
      <c r="BC8" s="17">
        <v>20013</v>
      </c>
      <c r="BD8" s="17">
        <v>3400</v>
      </c>
      <c r="BE8" s="17">
        <v>1200</v>
      </c>
      <c r="BF8" s="17">
        <v>24072</v>
      </c>
      <c r="BG8" s="17">
        <v>836</v>
      </c>
      <c r="BH8" s="17">
        <v>564</v>
      </c>
      <c r="BI8" s="17">
        <v>251</v>
      </c>
      <c r="BJ8" s="17">
        <v>5985</v>
      </c>
      <c r="BK8" s="17">
        <v>27653.5</v>
      </c>
      <c r="BL8" s="17">
        <v>80</v>
      </c>
      <c r="BM8" s="17">
        <v>297</v>
      </c>
      <c r="BN8" s="17">
        <v>2999.5030000000002</v>
      </c>
      <c r="BO8" s="17">
        <v>1190</v>
      </c>
      <c r="BP8" s="17">
        <v>152</v>
      </c>
      <c r="BQ8" s="17">
        <v>5327.9179999999997</v>
      </c>
      <c r="BR8" s="17">
        <v>4186</v>
      </c>
      <c r="BS8" s="17">
        <v>999</v>
      </c>
      <c r="BT8" s="17">
        <v>348</v>
      </c>
      <c r="BU8" s="17">
        <v>350.89679999999998</v>
      </c>
      <c r="BV8" s="17">
        <v>1157.0989999999999</v>
      </c>
      <c r="BW8" s="17">
        <v>1847.45</v>
      </c>
      <c r="BX8" s="17">
        <v>62.242719999999998</v>
      </c>
      <c r="BY8" s="17">
        <v>432</v>
      </c>
      <c r="BZ8" s="17">
        <v>206</v>
      </c>
      <c r="CA8" s="17">
        <v>152.16569999999999</v>
      </c>
      <c r="CB8" s="17">
        <v>66971</v>
      </c>
      <c r="CC8" s="17">
        <v>175</v>
      </c>
      <c r="CD8" s="17">
        <v>192</v>
      </c>
      <c r="CE8" s="17">
        <v>139</v>
      </c>
      <c r="CF8" s="17">
        <v>107.1074</v>
      </c>
      <c r="CG8" s="17">
        <v>182.18979999999999</v>
      </c>
      <c r="CH8" s="17">
        <v>104</v>
      </c>
      <c r="CI8" s="17">
        <v>650.50919999999996</v>
      </c>
      <c r="CJ8" s="17">
        <v>835</v>
      </c>
      <c r="CK8" s="17">
        <v>4978</v>
      </c>
      <c r="CL8" s="17">
        <v>1210</v>
      </c>
      <c r="CM8" s="17">
        <v>674</v>
      </c>
      <c r="CN8" s="17">
        <v>27550.400000000001</v>
      </c>
      <c r="CO8" s="17">
        <v>13616.53</v>
      </c>
      <c r="CP8" s="17">
        <v>910</v>
      </c>
      <c r="CQ8" s="17">
        <v>741</v>
      </c>
      <c r="CR8" s="17">
        <v>223</v>
      </c>
      <c r="CS8" s="17">
        <v>291</v>
      </c>
      <c r="CT8" s="17">
        <v>95</v>
      </c>
      <c r="CU8" s="17">
        <v>423</v>
      </c>
      <c r="CV8" s="17">
        <v>24</v>
      </c>
      <c r="CW8" s="17">
        <v>175</v>
      </c>
      <c r="CX8" s="17">
        <v>432</v>
      </c>
      <c r="CY8" s="17">
        <v>33.153840000000002</v>
      </c>
      <c r="CZ8" s="17">
        <v>1685</v>
      </c>
      <c r="DA8" s="17">
        <v>185</v>
      </c>
      <c r="DB8" s="17">
        <v>295</v>
      </c>
      <c r="DC8" s="17">
        <v>158</v>
      </c>
      <c r="DD8" s="17">
        <v>124</v>
      </c>
      <c r="DE8" s="17">
        <v>271</v>
      </c>
      <c r="DF8" s="17">
        <v>18068</v>
      </c>
      <c r="DG8" s="17">
        <v>82</v>
      </c>
      <c r="DH8" s="17">
        <v>1794.3420000000001</v>
      </c>
      <c r="DI8" s="17">
        <v>2224</v>
      </c>
      <c r="DJ8" s="17">
        <v>590</v>
      </c>
      <c r="DK8" s="17">
        <v>435.6807</v>
      </c>
      <c r="DL8" s="17">
        <v>5300.5</v>
      </c>
      <c r="DM8" s="17">
        <v>219.6986</v>
      </c>
      <c r="DN8" s="17">
        <v>1199</v>
      </c>
      <c r="DO8" s="17">
        <v>2977</v>
      </c>
      <c r="DP8" s="17">
        <v>195</v>
      </c>
      <c r="DQ8" s="17">
        <v>777.5</v>
      </c>
      <c r="DR8" s="17">
        <v>1232</v>
      </c>
      <c r="DS8" s="17">
        <v>569</v>
      </c>
      <c r="DT8" s="17">
        <v>164</v>
      </c>
      <c r="DU8" s="17">
        <v>314</v>
      </c>
      <c r="DV8" s="17">
        <v>198.05779999999999</v>
      </c>
      <c r="DW8" s="17">
        <v>289</v>
      </c>
      <c r="DX8" s="17">
        <v>150</v>
      </c>
      <c r="DY8" s="17">
        <v>290</v>
      </c>
      <c r="DZ8" s="17">
        <v>663</v>
      </c>
      <c r="EA8" s="17">
        <v>493.26710000000003</v>
      </c>
      <c r="EB8" s="17">
        <v>501</v>
      </c>
      <c r="EC8" s="17">
        <v>280</v>
      </c>
      <c r="ED8" s="17">
        <v>1435.6949999999999</v>
      </c>
      <c r="EE8" s="17">
        <v>186</v>
      </c>
      <c r="EF8" s="17">
        <v>1307.895</v>
      </c>
      <c r="EG8" s="17">
        <v>228</v>
      </c>
      <c r="EH8" s="17">
        <v>234</v>
      </c>
      <c r="EI8" s="17">
        <v>12981.5</v>
      </c>
      <c r="EJ8" s="17">
        <v>9517</v>
      </c>
      <c r="EK8" s="17">
        <v>620</v>
      </c>
      <c r="EL8" s="17">
        <v>432.70179999999999</v>
      </c>
      <c r="EM8" s="17">
        <v>365.63330000000002</v>
      </c>
      <c r="EN8" s="17">
        <v>905</v>
      </c>
      <c r="EO8" s="17">
        <v>291</v>
      </c>
      <c r="EP8" s="17">
        <v>386.5009</v>
      </c>
      <c r="EQ8" s="17">
        <v>2431</v>
      </c>
      <c r="ER8" s="17">
        <v>285</v>
      </c>
      <c r="ES8" s="17">
        <v>160</v>
      </c>
      <c r="ET8" s="17">
        <v>149</v>
      </c>
      <c r="EU8" s="17">
        <v>529</v>
      </c>
      <c r="EV8" s="17">
        <v>72</v>
      </c>
      <c r="EW8" s="17">
        <v>809</v>
      </c>
      <c r="EX8" s="17">
        <v>158</v>
      </c>
      <c r="EY8" s="17">
        <v>554.5</v>
      </c>
      <c r="EZ8" s="17">
        <v>107</v>
      </c>
      <c r="FA8" s="17">
        <v>3255</v>
      </c>
      <c r="FB8" s="17">
        <v>274</v>
      </c>
      <c r="FC8" s="17">
        <v>1775</v>
      </c>
      <c r="FD8" s="17">
        <v>387</v>
      </c>
      <c r="FE8" s="17">
        <v>70</v>
      </c>
      <c r="FF8" s="17">
        <v>185</v>
      </c>
      <c r="FG8" s="17">
        <v>109</v>
      </c>
      <c r="FH8" s="17">
        <v>70</v>
      </c>
      <c r="FI8" s="17">
        <v>1625</v>
      </c>
      <c r="FJ8" s="17">
        <v>1895.1590000000001</v>
      </c>
      <c r="FK8" s="17">
        <v>2382.9</v>
      </c>
      <c r="FL8" s="17">
        <v>7654</v>
      </c>
      <c r="FM8" s="17">
        <v>3540.8429999999998</v>
      </c>
      <c r="FN8" s="17">
        <v>20315</v>
      </c>
      <c r="FO8" s="17">
        <v>1018.9160000000001</v>
      </c>
      <c r="FP8" s="17">
        <v>2197</v>
      </c>
      <c r="FQ8" s="17">
        <v>933</v>
      </c>
      <c r="FR8" s="17">
        <v>164.19370000000001</v>
      </c>
      <c r="FS8" s="17">
        <v>165</v>
      </c>
      <c r="FT8" s="17">
        <v>51.785760000000003</v>
      </c>
      <c r="FU8" s="17">
        <v>751</v>
      </c>
      <c r="FV8" s="17">
        <v>634</v>
      </c>
      <c r="FW8" s="17">
        <v>145</v>
      </c>
      <c r="FX8" s="17">
        <v>55</v>
      </c>
      <c r="FY8" s="18"/>
      <c r="FZ8" s="18">
        <f>SUM(C8:FY8)</f>
        <v>760356.46627000009</v>
      </c>
      <c r="GA8" s="18"/>
      <c r="GB8" s="18"/>
      <c r="GC8" s="6"/>
      <c r="GD8" s="18"/>
      <c r="GE8" s="18"/>
      <c r="GF8" s="18"/>
      <c r="GG8" s="7"/>
      <c r="GH8" s="7"/>
      <c r="GI8" s="7"/>
      <c r="GJ8" s="7"/>
      <c r="GK8" s="7"/>
      <c r="GL8" s="7"/>
      <c r="GM8" s="7"/>
    </row>
    <row r="9" spans="1:256" x14ac:dyDescent="0.2">
      <c r="A9" s="6" t="s">
        <v>431</v>
      </c>
      <c r="B9" s="7" t="s">
        <v>432</v>
      </c>
      <c r="C9" s="19">
        <v>479.9</v>
      </c>
      <c r="D9" s="20">
        <v>2155.5</v>
      </c>
      <c r="E9" s="20">
        <v>321</v>
      </c>
      <c r="F9" s="20">
        <v>1591</v>
      </c>
      <c r="G9" s="20">
        <v>98</v>
      </c>
      <c r="H9" s="20">
        <v>82</v>
      </c>
      <c r="I9" s="20">
        <v>496</v>
      </c>
      <c r="J9" s="20">
        <v>138</v>
      </c>
      <c r="K9" s="20">
        <v>19</v>
      </c>
      <c r="L9" s="20">
        <v>175</v>
      </c>
      <c r="M9" s="20">
        <v>53</v>
      </c>
      <c r="N9" s="20">
        <v>3099.5</v>
      </c>
      <c r="O9" s="20">
        <v>872</v>
      </c>
      <c r="P9" s="20">
        <v>23</v>
      </c>
      <c r="Q9" s="20">
        <v>2802</v>
      </c>
      <c r="R9" s="20">
        <v>131.30000000000001</v>
      </c>
      <c r="S9" s="20">
        <v>109.5</v>
      </c>
      <c r="T9" s="20">
        <v>12</v>
      </c>
      <c r="U9" s="20">
        <v>5</v>
      </c>
      <c r="V9" s="20">
        <v>19.899999999999999</v>
      </c>
      <c r="W9" s="20">
        <v>8.5</v>
      </c>
      <c r="X9" s="20">
        <v>2</v>
      </c>
      <c r="Y9" s="20">
        <v>28</v>
      </c>
      <c r="Z9" s="20">
        <v>13</v>
      </c>
      <c r="AA9" s="20">
        <v>2190</v>
      </c>
      <c r="AB9" s="20">
        <v>1557.5</v>
      </c>
      <c r="AC9" s="20">
        <v>65</v>
      </c>
      <c r="AD9" s="20">
        <v>79.2</v>
      </c>
      <c r="AE9" s="20">
        <v>5</v>
      </c>
      <c r="AF9" s="20">
        <v>16</v>
      </c>
      <c r="AG9" s="20">
        <v>56</v>
      </c>
      <c r="AH9" s="20">
        <v>54.3</v>
      </c>
      <c r="AI9" s="20">
        <v>28</v>
      </c>
      <c r="AJ9" s="20">
        <v>15</v>
      </c>
      <c r="AK9" s="20">
        <v>12</v>
      </c>
      <c r="AL9" s="20">
        <v>24</v>
      </c>
      <c r="AM9" s="20">
        <v>25.5</v>
      </c>
      <c r="AN9" s="20">
        <v>23</v>
      </c>
      <c r="AO9" s="20">
        <v>310.5</v>
      </c>
      <c r="AP9" s="20">
        <v>6152</v>
      </c>
      <c r="AQ9" s="20">
        <v>17.8</v>
      </c>
      <c r="AR9" s="20">
        <v>3998</v>
      </c>
      <c r="AS9" s="20">
        <v>435.5</v>
      </c>
      <c r="AT9" s="20">
        <v>186.5</v>
      </c>
      <c r="AU9" s="20">
        <v>26</v>
      </c>
      <c r="AV9" s="20">
        <v>22</v>
      </c>
      <c r="AW9" s="20">
        <v>15</v>
      </c>
      <c r="AX9" s="20">
        <v>7</v>
      </c>
      <c r="AY9" s="20">
        <v>30</v>
      </c>
      <c r="AZ9" s="20">
        <v>1039</v>
      </c>
      <c r="BA9" s="20">
        <v>740</v>
      </c>
      <c r="BB9" s="20">
        <v>617.20000000000005</v>
      </c>
      <c r="BC9" s="20">
        <v>1794.5</v>
      </c>
      <c r="BD9" s="20">
        <v>209</v>
      </c>
      <c r="BE9" s="20">
        <v>77.7</v>
      </c>
      <c r="BF9" s="20">
        <v>1579</v>
      </c>
      <c r="BG9" s="20">
        <v>83</v>
      </c>
      <c r="BH9" s="20">
        <v>52</v>
      </c>
      <c r="BI9" s="20">
        <v>19.5</v>
      </c>
      <c r="BJ9" s="20">
        <v>339</v>
      </c>
      <c r="BK9" s="20">
        <v>1653.5</v>
      </c>
      <c r="BL9" s="20">
        <v>7.1</v>
      </c>
      <c r="BM9" s="20">
        <v>20</v>
      </c>
      <c r="BN9" s="20">
        <v>252</v>
      </c>
      <c r="BO9" s="20">
        <v>97.5</v>
      </c>
      <c r="BP9" s="20">
        <v>13</v>
      </c>
      <c r="BQ9" s="20">
        <v>363</v>
      </c>
      <c r="BR9" s="20">
        <v>350</v>
      </c>
      <c r="BS9" s="20">
        <v>102</v>
      </c>
      <c r="BT9" s="20">
        <v>24</v>
      </c>
      <c r="BU9" s="20">
        <v>35</v>
      </c>
      <c r="BV9" s="20">
        <v>81</v>
      </c>
      <c r="BW9" s="20">
        <v>122</v>
      </c>
      <c r="BX9" s="20">
        <v>15.8</v>
      </c>
      <c r="BY9" s="20">
        <v>26.5</v>
      </c>
      <c r="BZ9" s="20">
        <v>11.3</v>
      </c>
      <c r="CA9" s="20">
        <v>10</v>
      </c>
      <c r="CB9" s="20">
        <v>5247</v>
      </c>
      <c r="CC9" s="20">
        <v>16</v>
      </c>
      <c r="CD9" s="20">
        <v>34.5</v>
      </c>
      <c r="CE9" s="20">
        <v>11.6</v>
      </c>
      <c r="CF9" s="20">
        <v>6.2</v>
      </c>
      <c r="CG9" s="20">
        <v>14.2</v>
      </c>
      <c r="CH9" s="20">
        <v>3</v>
      </c>
      <c r="CI9" s="20">
        <v>52</v>
      </c>
      <c r="CJ9" s="20">
        <v>50</v>
      </c>
      <c r="CK9" s="20">
        <v>333</v>
      </c>
      <c r="CL9" s="20">
        <v>82.9</v>
      </c>
      <c r="CM9" s="20">
        <v>53.5</v>
      </c>
      <c r="CN9" s="20">
        <v>1903</v>
      </c>
      <c r="CO9" s="20">
        <v>1062</v>
      </c>
      <c r="CP9" s="20">
        <v>79.5</v>
      </c>
      <c r="CQ9" s="20">
        <v>66</v>
      </c>
      <c r="CR9" s="20">
        <v>19</v>
      </c>
      <c r="CS9" s="20">
        <v>5</v>
      </c>
      <c r="CT9" s="20">
        <v>9</v>
      </c>
      <c r="CU9" s="20">
        <v>22</v>
      </c>
      <c r="CV9" s="20">
        <v>0.6</v>
      </c>
      <c r="CW9" s="20">
        <v>15</v>
      </c>
      <c r="CX9" s="20">
        <v>31</v>
      </c>
      <c r="CY9" s="20">
        <v>4.3</v>
      </c>
      <c r="CZ9" s="20">
        <v>155</v>
      </c>
      <c r="DA9" s="20">
        <v>13.6</v>
      </c>
      <c r="DB9" s="20">
        <v>21</v>
      </c>
      <c r="DC9" s="20">
        <v>15</v>
      </c>
      <c r="DD9" s="20">
        <v>11</v>
      </c>
      <c r="DE9" s="20">
        <v>21</v>
      </c>
      <c r="DF9" s="20">
        <v>1285.5</v>
      </c>
      <c r="DG9" s="20">
        <v>6</v>
      </c>
      <c r="DH9" s="20">
        <v>152.5</v>
      </c>
      <c r="DI9" s="20">
        <v>130</v>
      </c>
      <c r="DJ9" s="20">
        <v>38.9</v>
      </c>
      <c r="DK9" s="20">
        <v>30.5</v>
      </c>
      <c r="DL9" s="20">
        <v>415</v>
      </c>
      <c r="DM9" s="20">
        <v>24.8</v>
      </c>
      <c r="DN9" s="20">
        <v>108</v>
      </c>
      <c r="DO9" s="20">
        <v>232</v>
      </c>
      <c r="DP9" s="20">
        <v>14</v>
      </c>
      <c r="DQ9" s="20">
        <v>57</v>
      </c>
      <c r="DR9" s="20">
        <v>100</v>
      </c>
      <c r="DS9" s="20">
        <v>58</v>
      </c>
      <c r="DT9" s="20">
        <v>9</v>
      </c>
      <c r="DU9" s="20">
        <v>28</v>
      </c>
      <c r="DV9" s="20">
        <v>15</v>
      </c>
      <c r="DW9" s="20">
        <v>24.5</v>
      </c>
      <c r="DX9" s="20">
        <v>12.5</v>
      </c>
      <c r="DY9" s="20">
        <v>19.5</v>
      </c>
      <c r="DZ9" s="20">
        <v>55</v>
      </c>
      <c r="EA9" s="20">
        <v>45.5</v>
      </c>
      <c r="EB9" s="20">
        <v>43</v>
      </c>
      <c r="EC9" s="20">
        <v>14</v>
      </c>
      <c r="ED9" s="20">
        <v>100</v>
      </c>
      <c r="EE9" s="20">
        <v>17</v>
      </c>
      <c r="EF9" s="20">
        <v>102</v>
      </c>
      <c r="EG9" s="20">
        <v>20</v>
      </c>
      <c r="EH9" s="20">
        <v>16.7</v>
      </c>
      <c r="EI9" s="20">
        <v>1085</v>
      </c>
      <c r="EJ9" s="20">
        <v>675.5</v>
      </c>
      <c r="EK9" s="20">
        <v>44.6</v>
      </c>
      <c r="EL9" s="20">
        <v>27</v>
      </c>
      <c r="EM9" s="20">
        <v>24.1</v>
      </c>
      <c r="EN9" s="20">
        <v>63</v>
      </c>
      <c r="EO9" s="20">
        <v>27.6</v>
      </c>
      <c r="EP9" s="20">
        <v>38</v>
      </c>
      <c r="EQ9" s="20">
        <v>167</v>
      </c>
      <c r="ER9" s="20">
        <v>28.1</v>
      </c>
      <c r="ES9" s="20">
        <v>13</v>
      </c>
      <c r="ET9" s="20">
        <v>16</v>
      </c>
      <c r="EU9" s="20">
        <v>52</v>
      </c>
      <c r="EV9" s="20">
        <v>5.3</v>
      </c>
      <c r="EW9" s="20">
        <v>52</v>
      </c>
      <c r="EX9" s="20">
        <v>15</v>
      </c>
      <c r="EY9" s="20">
        <v>17</v>
      </c>
      <c r="EZ9" s="20">
        <v>9.5</v>
      </c>
      <c r="FA9" s="20">
        <v>239</v>
      </c>
      <c r="FB9" s="20">
        <v>18</v>
      </c>
      <c r="FC9" s="20">
        <v>121.5</v>
      </c>
      <c r="FD9" s="20">
        <v>38</v>
      </c>
      <c r="FE9" s="20">
        <v>8</v>
      </c>
      <c r="FF9" s="20">
        <v>14</v>
      </c>
      <c r="FG9" s="20">
        <v>6</v>
      </c>
      <c r="FH9" s="20">
        <v>4</v>
      </c>
      <c r="FI9" s="20">
        <v>125</v>
      </c>
      <c r="FJ9" s="20">
        <v>150</v>
      </c>
      <c r="FK9" s="20">
        <v>211.9</v>
      </c>
      <c r="FL9" s="20">
        <v>586</v>
      </c>
      <c r="FM9" s="20">
        <v>287.5</v>
      </c>
      <c r="FN9" s="20">
        <v>1735.5</v>
      </c>
      <c r="FO9" s="20">
        <v>81.599999999999994</v>
      </c>
      <c r="FP9" s="20">
        <v>169</v>
      </c>
      <c r="FQ9" s="20">
        <v>62.5</v>
      </c>
      <c r="FR9" s="20">
        <v>10.7</v>
      </c>
      <c r="FS9" s="20">
        <v>13.3</v>
      </c>
      <c r="FT9" s="20">
        <v>4.4000000000000004</v>
      </c>
      <c r="FU9" s="20">
        <v>70</v>
      </c>
      <c r="FV9" s="20">
        <v>52</v>
      </c>
      <c r="FW9" s="20">
        <v>9</v>
      </c>
      <c r="FX9" s="20">
        <v>6.2</v>
      </c>
      <c r="FY9" s="18"/>
      <c r="FZ9" s="18">
        <f t="shared" ref="FZ9:FZ17" si="0">SUM(C9:FX9)</f>
        <v>56732.1</v>
      </c>
      <c r="GA9" s="18"/>
      <c r="GB9" s="18"/>
      <c r="GC9" s="6"/>
      <c r="GD9" s="18"/>
      <c r="GE9" s="18"/>
      <c r="GF9" s="18"/>
      <c r="GG9" s="7"/>
      <c r="GH9" s="7"/>
      <c r="GI9" s="7"/>
      <c r="GJ9" s="7"/>
      <c r="GK9" s="7"/>
      <c r="GL9" s="7"/>
      <c r="GM9" s="7"/>
    </row>
    <row r="10" spans="1:256" x14ac:dyDescent="0.2">
      <c r="A10" s="6" t="s">
        <v>433</v>
      </c>
      <c r="B10" s="7" t="s">
        <v>434</v>
      </c>
      <c r="C10" s="19">
        <v>0</v>
      </c>
      <c r="D10" s="20">
        <v>1.5</v>
      </c>
      <c r="E10" s="20">
        <v>0</v>
      </c>
      <c r="F10" s="20">
        <v>0</v>
      </c>
      <c r="G10" s="20">
        <v>0</v>
      </c>
      <c r="H10" s="20">
        <v>0</v>
      </c>
      <c r="I10" s="20">
        <v>1</v>
      </c>
      <c r="J10" s="20">
        <v>0</v>
      </c>
      <c r="K10" s="20">
        <v>0</v>
      </c>
      <c r="L10" s="20">
        <v>0</v>
      </c>
      <c r="M10" s="20">
        <v>0</v>
      </c>
      <c r="N10" s="20">
        <v>20.5</v>
      </c>
      <c r="O10" s="20">
        <v>0</v>
      </c>
      <c r="P10" s="20">
        <v>0</v>
      </c>
      <c r="Q10" s="20">
        <v>40</v>
      </c>
      <c r="R10" s="20">
        <v>0</v>
      </c>
      <c r="S10" s="20">
        <v>1.5</v>
      </c>
      <c r="T10" s="20">
        <v>0</v>
      </c>
      <c r="U10" s="20">
        <v>0</v>
      </c>
      <c r="V10" s="20">
        <v>0</v>
      </c>
      <c r="W10" s="20">
        <v>5.5</v>
      </c>
      <c r="X10" s="20">
        <v>0</v>
      </c>
      <c r="Y10" s="20">
        <v>0</v>
      </c>
      <c r="Z10" s="20">
        <v>0</v>
      </c>
      <c r="AA10" s="20">
        <v>20</v>
      </c>
      <c r="AB10" s="20">
        <v>0.5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0.5</v>
      </c>
      <c r="AN10" s="20">
        <v>0</v>
      </c>
      <c r="AO10" s="20">
        <v>3</v>
      </c>
      <c r="AP10" s="20">
        <v>0</v>
      </c>
      <c r="AQ10" s="20">
        <v>0</v>
      </c>
      <c r="AR10" s="20">
        <v>37</v>
      </c>
      <c r="AS10" s="20">
        <v>0.5</v>
      </c>
      <c r="AT10" s="20">
        <v>4.5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16</v>
      </c>
      <c r="BA10" s="20">
        <v>0</v>
      </c>
      <c r="BB10" s="20">
        <v>0</v>
      </c>
      <c r="BC10" s="20">
        <v>19.5</v>
      </c>
      <c r="BD10" s="20">
        <v>1</v>
      </c>
      <c r="BE10" s="20">
        <v>0</v>
      </c>
      <c r="BF10" s="20">
        <v>193</v>
      </c>
      <c r="BG10" s="20">
        <v>0</v>
      </c>
      <c r="BH10" s="20">
        <v>0</v>
      </c>
      <c r="BI10" s="20">
        <v>0</v>
      </c>
      <c r="BJ10" s="20">
        <v>17</v>
      </c>
      <c r="BK10" s="20">
        <v>88</v>
      </c>
      <c r="BL10" s="20">
        <v>0</v>
      </c>
      <c r="BM10" s="20">
        <v>0</v>
      </c>
      <c r="BN10" s="20">
        <v>1</v>
      </c>
      <c r="BO10" s="20">
        <v>1.5</v>
      </c>
      <c r="BP10" s="20">
        <v>0</v>
      </c>
      <c r="BQ10" s="20">
        <v>0</v>
      </c>
      <c r="BR10" s="20">
        <v>0</v>
      </c>
      <c r="BS10" s="20">
        <v>0</v>
      </c>
      <c r="BT10" s="20">
        <v>0</v>
      </c>
      <c r="BU10" s="20">
        <v>0</v>
      </c>
      <c r="BV10" s="20">
        <v>0</v>
      </c>
      <c r="BW10" s="20">
        <v>0</v>
      </c>
      <c r="BX10" s="20">
        <v>0</v>
      </c>
      <c r="BY10" s="20">
        <v>0.5</v>
      </c>
      <c r="BZ10" s="20">
        <v>0</v>
      </c>
      <c r="CA10" s="20">
        <v>0</v>
      </c>
      <c r="CB10" s="20">
        <v>98.5</v>
      </c>
      <c r="CC10" s="20">
        <v>0</v>
      </c>
      <c r="CD10" s="20">
        <v>28.5</v>
      </c>
      <c r="CE10" s="20">
        <v>0</v>
      </c>
      <c r="CF10" s="20">
        <v>0</v>
      </c>
      <c r="CG10" s="20">
        <v>0</v>
      </c>
      <c r="CH10" s="20">
        <v>0</v>
      </c>
      <c r="CI10" s="20">
        <v>0</v>
      </c>
      <c r="CJ10" s="20">
        <v>0</v>
      </c>
      <c r="CK10" s="20">
        <v>8.5</v>
      </c>
      <c r="CL10" s="20">
        <v>0</v>
      </c>
      <c r="CM10" s="20">
        <v>6.5</v>
      </c>
      <c r="CN10" s="20">
        <v>177</v>
      </c>
      <c r="CO10" s="20">
        <v>28</v>
      </c>
      <c r="CP10" s="20">
        <v>0.5</v>
      </c>
      <c r="CQ10" s="20">
        <v>0</v>
      </c>
      <c r="CR10" s="20">
        <v>0</v>
      </c>
      <c r="CS10" s="20">
        <v>0</v>
      </c>
      <c r="CT10" s="20">
        <v>0</v>
      </c>
      <c r="CU10" s="20">
        <v>0</v>
      </c>
      <c r="CV10" s="20">
        <v>0</v>
      </c>
      <c r="CW10" s="20">
        <v>0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24.5</v>
      </c>
      <c r="DG10" s="20">
        <v>0</v>
      </c>
      <c r="DH10" s="20">
        <v>4.5</v>
      </c>
      <c r="DI10" s="20">
        <v>2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  <c r="DV10" s="20">
        <v>0</v>
      </c>
      <c r="DW10" s="20">
        <v>0</v>
      </c>
      <c r="DX10" s="20">
        <v>0</v>
      </c>
      <c r="DY10" s="20">
        <v>0.5</v>
      </c>
      <c r="DZ10" s="20">
        <v>0</v>
      </c>
      <c r="EA10" s="20">
        <v>0.5</v>
      </c>
      <c r="EB10" s="20">
        <v>0</v>
      </c>
      <c r="EC10" s="20">
        <v>0</v>
      </c>
      <c r="ED10" s="20">
        <v>0</v>
      </c>
      <c r="EE10" s="20">
        <v>0</v>
      </c>
      <c r="EF10" s="20">
        <v>0</v>
      </c>
      <c r="EG10" s="20">
        <v>0</v>
      </c>
      <c r="EH10" s="20">
        <v>0</v>
      </c>
      <c r="EI10" s="20">
        <v>0</v>
      </c>
      <c r="EJ10" s="20">
        <v>5.5</v>
      </c>
      <c r="EK10" s="20">
        <v>0</v>
      </c>
      <c r="EL10" s="20">
        <v>0</v>
      </c>
      <c r="EM10" s="20">
        <v>0</v>
      </c>
      <c r="EN10" s="20">
        <v>0</v>
      </c>
      <c r="EO10" s="20">
        <v>0</v>
      </c>
      <c r="EP10" s="20">
        <v>0</v>
      </c>
      <c r="EQ10" s="20">
        <v>0</v>
      </c>
      <c r="ER10" s="20">
        <v>0</v>
      </c>
      <c r="ES10" s="20">
        <v>3</v>
      </c>
      <c r="ET10" s="20">
        <v>0</v>
      </c>
      <c r="EU10" s="20">
        <v>0</v>
      </c>
      <c r="EV10" s="20">
        <v>0</v>
      </c>
      <c r="EW10" s="20">
        <v>0</v>
      </c>
      <c r="EX10" s="20">
        <v>0</v>
      </c>
      <c r="EY10" s="20">
        <v>0</v>
      </c>
      <c r="EZ10" s="20">
        <v>0</v>
      </c>
      <c r="FA10" s="20">
        <v>0</v>
      </c>
      <c r="FB10" s="20">
        <v>0</v>
      </c>
      <c r="FC10" s="20">
        <v>2.5</v>
      </c>
      <c r="FD10" s="20">
        <v>0</v>
      </c>
      <c r="FE10" s="20">
        <v>0</v>
      </c>
      <c r="FF10" s="20">
        <v>0</v>
      </c>
      <c r="FG10" s="20">
        <v>0</v>
      </c>
      <c r="FH10" s="20">
        <v>0</v>
      </c>
      <c r="FI10" s="20">
        <v>0</v>
      </c>
      <c r="FJ10" s="20">
        <v>0</v>
      </c>
      <c r="FK10" s="20">
        <v>0</v>
      </c>
      <c r="FL10" s="20">
        <v>37</v>
      </c>
      <c r="FM10" s="20">
        <v>0</v>
      </c>
      <c r="FN10" s="20">
        <v>7.5</v>
      </c>
      <c r="FO10" s="20">
        <v>0</v>
      </c>
      <c r="FP10" s="20">
        <v>0</v>
      </c>
      <c r="FQ10" s="20">
        <v>0</v>
      </c>
      <c r="FR10" s="20">
        <v>0</v>
      </c>
      <c r="FS10" s="20">
        <v>0</v>
      </c>
      <c r="FT10" s="20">
        <v>0</v>
      </c>
      <c r="FU10" s="20">
        <v>0</v>
      </c>
      <c r="FV10" s="20">
        <v>0</v>
      </c>
      <c r="FW10" s="20">
        <v>0</v>
      </c>
      <c r="FX10" s="20">
        <v>0</v>
      </c>
      <c r="FY10" s="18"/>
      <c r="FZ10" s="18">
        <f t="shared" si="0"/>
        <v>908.5</v>
      </c>
      <c r="GA10" s="18"/>
      <c r="GB10" s="18"/>
      <c r="GC10" s="6"/>
      <c r="GD10" s="18"/>
      <c r="GE10" s="18"/>
      <c r="GF10" s="18"/>
      <c r="GG10" s="7"/>
      <c r="GH10" s="7"/>
      <c r="GI10" s="7"/>
      <c r="GJ10" s="7"/>
      <c r="GK10" s="7"/>
      <c r="GL10" s="7"/>
      <c r="GM10" s="7"/>
    </row>
    <row r="11" spans="1:256" x14ac:dyDescent="0.2">
      <c r="A11" s="6" t="s">
        <v>435</v>
      </c>
      <c r="B11" s="7" t="s">
        <v>436</v>
      </c>
      <c r="C11" s="21">
        <f>C8+C9</f>
        <v>6547.9</v>
      </c>
      <c r="D11" s="21">
        <f t="shared" ref="D11:BO11" si="1">D8+D9</f>
        <v>34079.5</v>
      </c>
      <c r="E11" s="21">
        <f t="shared" si="1"/>
        <v>5066</v>
      </c>
      <c r="F11" s="21">
        <f t="shared" si="1"/>
        <v>22473</v>
      </c>
      <c r="G11" s="21">
        <f t="shared" si="1"/>
        <v>1315</v>
      </c>
      <c r="H11" s="21">
        <f t="shared" si="1"/>
        <v>1141</v>
      </c>
      <c r="I11" s="21">
        <f t="shared" si="1"/>
        <v>7154</v>
      </c>
      <c r="J11" s="21">
        <f t="shared" si="1"/>
        <v>2098.645</v>
      </c>
      <c r="K11" s="21">
        <f t="shared" si="1"/>
        <v>257.68049999999999</v>
      </c>
      <c r="L11" s="21">
        <f t="shared" si="1"/>
        <v>2150</v>
      </c>
      <c r="M11" s="21">
        <f t="shared" si="1"/>
        <v>955</v>
      </c>
      <c r="N11" s="21">
        <f t="shared" si="1"/>
        <v>49686.5</v>
      </c>
      <c r="O11" s="21">
        <f t="shared" si="1"/>
        <v>12967.5</v>
      </c>
      <c r="P11" s="21">
        <f t="shared" si="1"/>
        <v>312</v>
      </c>
      <c r="Q11" s="21">
        <f t="shared" si="1"/>
        <v>36331</v>
      </c>
      <c r="R11" s="21">
        <f t="shared" si="1"/>
        <v>5339.8</v>
      </c>
      <c r="S11" s="21">
        <f t="shared" si="1"/>
        <v>1630.671</v>
      </c>
      <c r="T11" s="21">
        <f t="shared" si="1"/>
        <v>156.0196</v>
      </c>
      <c r="U11" s="21">
        <f t="shared" si="1"/>
        <v>51</v>
      </c>
      <c r="V11" s="21">
        <f t="shared" si="1"/>
        <v>264.34929999999997</v>
      </c>
      <c r="W11" s="21">
        <f t="shared" si="1"/>
        <v>122.5</v>
      </c>
      <c r="X11" s="21">
        <f t="shared" si="1"/>
        <v>27</v>
      </c>
      <c r="Y11" s="21">
        <f t="shared" si="1"/>
        <v>775</v>
      </c>
      <c r="Z11" s="21">
        <f t="shared" si="1"/>
        <v>212</v>
      </c>
      <c r="AA11" s="21">
        <f t="shared" si="1"/>
        <v>31153.5</v>
      </c>
      <c r="AB11" s="21">
        <f t="shared" si="1"/>
        <v>26731.5</v>
      </c>
      <c r="AC11" s="21">
        <f t="shared" si="1"/>
        <v>932.63420000000008</v>
      </c>
      <c r="AD11" s="21">
        <f t="shared" si="1"/>
        <v>1229.4870000000001</v>
      </c>
      <c r="AE11" s="21">
        <f t="shared" si="1"/>
        <v>93</v>
      </c>
      <c r="AF11" s="21">
        <f t="shared" si="1"/>
        <v>177</v>
      </c>
      <c r="AG11" s="21">
        <f t="shared" si="1"/>
        <v>634</v>
      </c>
      <c r="AH11" s="21">
        <f t="shared" si="1"/>
        <v>966.4138999999999</v>
      </c>
      <c r="AI11" s="21">
        <f t="shared" si="1"/>
        <v>366</v>
      </c>
      <c r="AJ11" s="21">
        <f t="shared" si="1"/>
        <v>150</v>
      </c>
      <c r="AK11" s="21">
        <f t="shared" si="1"/>
        <v>172.50120000000001</v>
      </c>
      <c r="AL11" s="21">
        <f t="shared" si="1"/>
        <v>272</v>
      </c>
      <c r="AM11" s="21">
        <f t="shared" si="1"/>
        <v>343.65</v>
      </c>
      <c r="AN11" s="21">
        <f t="shared" si="1"/>
        <v>322.44779999999997</v>
      </c>
      <c r="AO11" s="21">
        <f t="shared" si="1"/>
        <v>4309.1210000000001</v>
      </c>
      <c r="AP11" s="21">
        <f t="shared" si="1"/>
        <v>81853</v>
      </c>
      <c r="AQ11" s="21">
        <f t="shared" si="1"/>
        <v>247.9829</v>
      </c>
      <c r="AR11" s="21">
        <f t="shared" si="1"/>
        <v>60314</v>
      </c>
      <c r="AS11" s="21">
        <f t="shared" si="1"/>
        <v>6307.5</v>
      </c>
      <c r="AT11" s="21">
        <f t="shared" si="1"/>
        <v>2385.3969999999999</v>
      </c>
      <c r="AU11" s="21">
        <f t="shared" si="1"/>
        <v>281</v>
      </c>
      <c r="AV11" s="21">
        <f t="shared" si="1"/>
        <v>333</v>
      </c>
      <c r="AW11" s="21">
        <f t="shared" si="1"/>
        <v>250</v>
      </c>
      <c r="AX11" s="21">
        <f t="shared" si="1"/>
        <v>69.542749999999998</v>
      </c>
      <c r="AY11" s="21">
        <f t="shared" si="1"/>
        <v>430</v>
      </c>
      <c r="AZ11" s="21">
        <f t="shared" si="1"/>
        <v>12407</v>
      </c>
      <c r="BA11" s="21">
        <f t="shared" si="1"/>
        <v>9215</v>
      </c>
      <c r="BB11" s="21">
        <f t="shared" si="1"/>
        <v>7761.8879999999999</v>
      </c>
      <c r="BC11" s="21">
        <f t="shared" si="1"/>
        <v>21807.5</v>
      </c>
      <c r="BD11" s="21">
        <f t="shared" si="1"/>
        <v>3609</v>
      </c>
      <c r="BE11" s="21">
        <f t="shared" si="1"/>
        <v>1277.7</v>
      </c>
      <c r="BF11" s="21">
        <f t="shared" si="1"/>
        <v>25651</v>
      </c>
      <c r="BG11" s="21">
        <f t="shared" si="1"/>
        <v>919</v>
      </c>
      <c r="BH11" s="21">
        <f t="shared" si="1"/>
        <v>616</v>
      </c>
      <c r="BI11" s="21">
        <f t="shared" si="1"/>
        <v>270.5</v>
      </c>
      <c r="BJ11" s="21">
        <f t="shared" si="1"/>
        <v>6324</v>
      </c>
      <c r="BK11" s="21">
        <f t="shared" si="1"/>
        <v>29307</v>
      </c>
      <c r="BL11" s="21">
        <f t="shared" si="1"/>
        <v>87.1</v>
      </c>
      <c r="BM11" s="21">
        <f t="shared" si="1"/>
        <v>317</v>
      </c>
      <c r="BN11" s="21">
        <f t="shared" si="1"/>
        <v>3251.5030000000002</v>
      </c>
      <c r="BO11" s="21">
        <f t="shared" si="1"/>
        <v>1287.5</v>
      </c>
      <c r="BP11" s="21">
        <f t="shared" ref="BP11:EA11" si="2">BP8+BP9</f>
        <v>165</v>
      </c>
      <c r="BQ11" s="21">
        <f t="shared" si="2"/>
        <v>5690.9179999999997</v>
      </c>
      <c r="BR11" s="21">
        <f t="shared" si="2"/>
        <v>4536</v>
      </c>
      <c r="BS11" s="21">
        <f t="shared" si="2"/>
        <v>1101</v>
      </c>
      <c r="BT11" s="21">
        <f t="shared" si="2"/>
        <v>372</v>
      </c>
      <c r="BU11" s="21">
        <f t="shared" si="2"/>
        <v>385.89679999999998</v>
      </c>
      <c r="BV11" s="21">
        <f t="shared" si="2"/>
        <v>1238.0989999999999</v>
      </c>
      <c r="BW11" s="21">
        <f t="shared" si="2"/>
        <v>1969.45</v>
      </c>
      <c r="BX11" s="21">
        <f t="shared" si="2"/>
        <v>78.042720000000003</v>
      </c>
      <c r="BY11" s="21">
        <f t="shared" si="2"/>
        <v>458.5</v>
      </c>
      <c r="BZ11" s="21">
        <f t="shared" si="2"/>
        <v>217.3</v>
      </c>
      <c r="CA11" s="21">
        <f t="shared" si="2"/>
        <v>162.16569999999999</v>
      </c>
      <c r="CB11" s="21">
        <f t="shared" si="2"/>
        <v>72218</v>
      </c>
      <c r="CC11" s="21">
        <f t="shared" si="2"/>
        <v>191</v>
      </c>
      <c r="CD11" s="21">
        <f t="shared" si="2"/>
        <v>226.5</v>
      </c>
      <c r="CE11" s="21">
        <f t="shared" si="2"/>
        <v>150.6</v>
      </c>
      <c r="CF11" s="21">
        <f t="shared" si="2"/>
        <v>113.3074</v>
      </c>
      <c r="CG11" s="21">
        <f t="shared" si="2"/>
        <v>196.38979999999998</v>
      </c>
      <c r="CH11" s="21">
        <f t="shared" si="2"/>
        <v>107</v>
      </c>
      <c r="CI11" s="21">
        <f t="shared" si="2"/>
        <v>702.50919999999996</v>
      </c>
      <c r="CJ11" s="21">
        <f t="shared" si="2"/>
        <v>885</v>
      </c>
      <c r="CK11" s="21">
        <f t="shared" si="2"/>
        <v>5311</v>
      </c>
      <c r="CL11" s="21">
        <f t="shared" si="2"/>
        <v>1292.9000000000001</v>
      </c>
      <c r="CM11" s="21">
        <f t="shared" si="2"/>
        <v>727.5</v>
      </c>
      <c r="CN11" s="21">
        <f t="shared" si="2"/>
        <v>29453.4</v>
      </c>
      <c r="CO11" s="21">
        <f t="shared" si="2"/>
        <v>14678.53</v>
      </c>
      <c r="CP11" s="21">
        <f t="shared" si="2"/>
        <v>989.5</v>
      </c>
      <c r="CQ11" s="21">
        <f t="shared" si="2"/>
        <v>807</v>
      </c>
      <c r="CR11" s="21">
        <f t="shared" si="2"/>
        <v>242</v>
      </c>
      <c r="CS11" s="21">
        <f t="shared" si="2"/>
        <v>296</v>
      </c>
      <c r="CT11" s="21">
        <f t="shared" si="2"/>
        <v>104</v>
      </c>
      <c r="CU11" s="21">
        <f t="shared" si="2"/>
        <v>445</v>
      </c>
      <c r="CV11" s="21">
        <f t="shared" si="2"/>
        <v>24.6</v>
      </c>
      <c r="CW11" s="21">
        <f t="shared" si="2"/>
        <v>190</v>
      </c>
      <c r="CX11" s="21">
        <f t="shared" si="2"/>
        <v>463</v>
      </c>
      <c r="CY11" s="21">
        <f t="shared" si="2"/>
        <v>37.45384</v>
      </c>
      <c r="CZ11" s="21">
        <f t="shared" si="2"/>
        <v>1840</v>
      </c>
      <c r="DA11" s="21">
        <f t="shared" si="2"/>
        <v>198.6</v>
      </c>
      <c r="DB11" s="21">
        <f t="shared" si="2"/>
        <v>316</v>
      </c>
      <c r="DC11" s="21">
        <f t="shared" si="2"/>
        <v>173</v>
      </c>
      <c r="DD11" s="21">
        <f t="shared" si="2"/>
        <v>135</v>
      </c>
      <c r="DE11" s="21">
        <f t="shared" si="2"/>
        <v>292</v>
      </c>
      <c r="DF11" s="21">
        <f t="shared" si="2"/>
        <v>19353.5</v>
      </c>
      <c r="DG11" s="21">
        <f t="shared" si="2"/>
        <v>88</v>
      </c>
      <c r="DH11" s="21">
        <f t="shared" si="2"/>
        <v>1946.8420000000001</v>
      </c>
      <c r="DI11" s="21">
        <f t="shared" si="2"/>
        <v>2354</v>
      </c>
      <c r="DJ11" s="21">
        <f t="shared" si="2"/>
        <v>628.9</v>
      </c>
      <c r="DK11" s="21">
        <f t="shared" si="2"/>
        <v>466.1807</v>
      </c>
      <c r="DL11" s="21">
        <f t="shared" si="2"/>
        <v>5715.5</v>
      </c>
      <c r="DM11" s="21">
        <f t="shared" si="2"/>
        <v>244.49860000000001</v>
      </c>
      <c r="DN11" s="21">
        <f t="shared" si="2"/>
        <v>1307</v>
      </c>
      <c r="DO11" s="21">
        <f t="shared" si="2"/>
        <v>3209</v>
      </c>
      <c r="DP11" s="21">
        <f t="shared" si="2"/>
        <v>209</v>
      </c>
      <c r="DQ11" s="21">
        <f t="shared" si="2"/>
        <v>834.5</v>
      </c>
      <c r="DR11" s="21">
        <f t="shared" si="2"/>
        <v>1332</v>
      </c>
      <c r="DS11" s="21">
        <f t="shared" si="2"/>
        <v>627</v>
      </c>
      <c r="DT11" s="21">
        <f t="shared" si="2"/>
        <v>173</v>
      </c>
      <c r="DU11" s="21">
        <f t="shared" si="2"/>
        <v>342</v>
      </c>
      <c r="DV11" s="21">
        <f t="shared" si="2"/>
        <v>213.05779999999999</v>
      </c>
      <c r="DW11" s="21">
        <f t="shared" si="2"/>
        <v>313.5</v>
      </c>
      <c r="DX11" s="21">
        <f t="shared" si="2"/>
        <v>162.5</v>
      </c>
      <c r="DY11" s="21">
        <f t="shared" si="2"/>
        <v>309.5</v>
      </c>
      <c r="DZ11" s="21">
        <f t="shared" si="2"/>
        <v>718</v>
      </c>
      <c r="EA11" s="21">
        <f t="shared" si="2"/>
        <v>538.76710000000003</v>
      </c>
      <c r="EB11" s="21">
        <f t="shared" ref="EB11:FX11" si="3">EB8+EB9</f>
        <v>544</v>
      </c>
      <c r="EC11" s="21">
        <f t="shared" si="3"/>
        <v>294</v>
      </c>
      <c r="ED11" s="21">
        <f t="shared" si="3"/>
        <v>1535.6949999999999</v>
      </c>
      <c r="EE11" s="21">
        <f t="shared" si="3"/>
        <v>203</v>
      </c>
      <c r="EF11" s="21">
        <f t="shared" si="3"/>
        <v>1409.895</v>
      </c>
      <c r="EG11" s="21">
        <f t="shared" si="3"/>
        <v>248</v>
      </c>
      <c r="EH11" s="21">
        <f t="shared" si="3"/>
        <v>250.7</v>
      </c>
      <c r="EI11" s="21">
        <f t="shared" si="3"/>
        <v>14066.5</v>
      </c>
      <c r="EJ11" s="21">
        <f t="shared" si="3"/>
        <v>10192.5</v>
      </c>
      <c r="EK11" s="21">
        <f t="shared" si="3"/>
        <v>664.6</v>
      </c>
      <c r="EL11" s="21">
        <f t="shared" si="3"/>
        <v>459.70179999999999</v>
      </c>
      <c r="EM11" s="21">
        <f t="shared" si="3"/>
        <v>389.73330000000004</v>
      </c>
      <c r="EN11" s="21">
        <f t="shared" si="3"/>
        <v>968</v>
      </c>
      <c r="EO11" s="21">
        <f t="shared" si="3"/>
        <v>318.60000000000002</v>
      </c>
      <c r="EP11" s="21">
        <f t="shared" si="3"/>
        <v>424.5009</v>
      </c>
      <c r="EQ11" s="21">
        <f t="shared" si="3"/>
        <v>2598</v>
      </c>
      <c r="ER11" s="21">
        <f t="shared" si="3"/>
        <v>313.10000000000002</v>
      </c>
      <c r="ES11" s="21">
        <f t="shared" si="3"/>
        <v>173</v>
      </c>
      <c r="ET11" s="21">
        <f t="shared" si="3"/>
        <v>165</v>
      </c>
      <c r="EU11" s="21">
        <f t="shared" si="3"/>
        <v>581</v>
      </c>
      <c r="EV11" s="21">
        <f t="shared" si="3"/>
        <v>77.3</v>
      </c>
      <c r="EW11" s="21">
        <f t="shared" si="3"/>
        <v>861</v>
      </c>
      <c r="EX11" s="21">
        <f t="shared" si="3"/>
        <v>173</v>
      </c>
      <c r="EY11" s="21">
        <f t="shared" si="3"/>
        <v>571.5</v>
      </c>
      <c r="EZ11" s="21">
        <f t="shared" si="3"/>
        <v>116.5</v>
      </c>
      <c r="FA11" s="21">
        <f t="shared" si="3"/>
        <v>3494</v>
      </c>
      <c r="FB11" s="21">
        <f t="shared" si="3"/>
        <v>292</v>
      </c>
      <c r="FC11" s="21">
        <f t="shared" si="3"/>
        <v>1896.5</v>
      </c>
      <c r="FD11" s="21">
        <f t="shared" si="3"/>
        <v>425</v>
      </c>
      <c r="FE11" s="21">
        <f t="shared" si="3"/>
        <v>78</v>
      </c>
      <c r="FF11" s="21">
        <f t="shared" si="3"/>
        <v>199</v>
      </c>
      <c r="FG11" s="21">
        <f t="shared" si="3"/>
        <v>115</v>
      </c>
      <c r="FH11" s="21">
        <f t="shared" si="3"/>
        <v>74</v>
      </c>
      <c r="FI11" s="21">
        <f t="shared" si="3"/>
        <v>1750</v>
      </c>
      <c r="FJ11" s="21">
        <f t="shared" si="3"/>
        <v>2045.1590000000001</v>
      </c>
      <c r="FK11" s="21">
        <f t="shared" si="3"/>
        <v>2594.8000000000002</v>
      </c>
      <c r="FL11" s="21">
        <f t="shared" si="3"/>
        <v>8240</v>
      </c>
      <c r="FM11" s="21">
        <f t="shared" si="3"/>
        <v>3828.3429999999998</v>
      </c>
      <c r="FN11" s="21">
        <f t="shared" si="3"/>
        <v>22050.5</v>
      </c>
      <c r="FO11" s="21">
        <f t="shared" si="3"/>
        <v>1100.5160000000001</v>
      </c>
      <c r="FP11" s="21">
        <f t="shared" si="3"/>
        <v>2366</v>
      </c>
      <c r="FQ11" s="21">
        <f t="shared" si="3"/>
        <v>995.5</v>
      </c>
      <c r="FR11" s="21">
        <f t="shared" si="3"/>
        <v>174.8937</v>
      </c>
      <c r="FS11" s="21">
        <f t="shared" si="3"/>
        <v>178.3</v>
      </c>
      <c r="FT11" s="21">
        <f t="shared" si="3"/>
        <v>56.185760000000002</v>
      </c>
      <c r="FU11" s="21">
        <f t="shared" si="3"/>
        <v>821</v>
      </c>
      <c r="FV11" s="21">
        <f t="shared" si="3"/>
        <v>686</v>
      </c>
      <c r="FW11" s="21">
        <f t="shared" si="3"/>
        <v>154</v>
      </c>
      <c r="FX11" s="21">
        <f t="shared" si="3"/>
        <v>61.2</v>
      </c>
      <c r="FY11" s="18"/>
      <c r="FZ11" s="18">
        <f t="shared" si="0"/>
        <v>817088.56626999995</v>
      </c>
      <c r="GA11" s="18"/>
      <c r="GB11" s="18"/>
      <c r="GC11" s="18"/>
      <c r="GD11" s="18"/>
      <c r="GE11" s="18"/>
      <c r="GF11" s="18"/>
      <c r="GG11" s="7"/>
      <c r="GH11" s="7"/>
      <c r="GI11" s="7"/>
      <c r="GJ11" s="7"/>
      <c r="GK11" s="7"/>
      <c r="GL11" s="7"/>
      <c r="GM11" s="7"/>
    </row>
    <row r="12" spans="1:256" x14ac:dyDescent="0.2">
      <c r="A12" s="6" t="s">
        <v>437</v>
      </c>
      <c r="B12" s="7" t="s">
        <v>438</v>
      </c>
      <c r="C12" s="22">
        <v>194</v>
      </c>
      <c r="D12" s="21">
        <v>510</v>
      </c>
      <c r="E12" s="21">
        <v>0</v>
      </c>
      <c r="F12" s="21">
        <v>1723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4862</v>
      </c>
      <c r="S12" s="21">
        <v>2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329</v>
      </c>
      <c r="Z12" s="21">
        <v>0</v>
      </c>
      <c r="AA12" s="21">
        <v>0</v>
      </c>
      <c r="AB12" s="21">
        <v>192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104.5</v>
      </c>
      <c r="AP12" s="21">
        <v>772</v>
      </c>
      <c r="AQ12" s="21">
        <v>0</v>
      </c>
      <c r="AR12" s="21">
        <v>1749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123</v>
      </c>
      <c r="BA12" s="21">
        <v>230</v>
      </c>
      <c r="BB12" s="21">
        <v>0</v>
      </c>
      <c r="BC12" s="21">
        <v>557.5</v>
      </c>
      <c r="BD12" s="21">
        <v>0</v>
      </c>
      <c r="BE12" s="21">
        <v>0</v>
      </c>
      <c r="BF12" s="21">
        <v>1074</v>
      </c>
      <c r="BG12" s="21">
        <v>0</v>
      </c>
      <c r="BH12" s="21">
        <v>18</v>
      </c>
      <c r="BI12" s="21">
        <v>0</v>
      </c>
      <c r="BJ12" s="21">
        <v>0</v>
      </c>
      <c r="BK12" s="21">
        <v>10046</v>
      </c>
      <c r="BL12" s="21">
        <v>0</v>
      </c>
      <c r="BM12" s="21">
        <v>0</v>
      </c>
      <c r="BN12" s="21">
        <v>0</v>
      </c>
      <c r="BO12" s="21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0</v>
      </c>
      <c r="BX12" s="21">
        <v>0</v>
      </c>
      <c r="BY12" s="21">
        <v>0</v>
      </c>
      <c r="BZ12" s="21">
        <v>0</v>
      </c>
      <c r="CA12" s="21">
        <v>0</v>
      </c>
      <c r="CB12" s="21">
        <v>884.5</v>
      </c>
      <c r="CC12" s="21">
        <v>0</v>
      </c>
      <c r="CD12" s="21">
        <v>0</v>
      </c>
      <c r="CE12" s="21">
        <v>0</v>
      </c>
      <c r="CF12" s="21">
        <v>0</v>
      </c>
      <c r="CG12" s="21">
        <v>0</v>
      </c>
      <c r="CH12" s="21">
        <v>0</v>
      </c>
      <c r="CI12" s="21">
        <v>0</v>
      </c>
      <c r="CJ12" s="21">
        <v>0</v>
      </c>
      <c r="CK12" s="21">
        <v>960</v>
      </c>
      <c r="CL12" s="21">
        <v>10</v>
      </c>
      <c r="CM12" s="21">
        <v>27</v>
      </c>
      <c r="CN12" s="21">
        <v>298.5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1">
        <v>0</v>
      </c>
      <c r="CU12" s="21">
        <v>371</v>
      </c>
      <c r="CV12" s="21">
        <v>0</v>
      </c>
      <c r="CW12" s="21">
        <v>0</v>
      </c>
      <c r="CX12" s="21">
        <v>0</v>
      </c>
      <c r="CY12" s="21">
        <v>0</v>
      </c>
      <c r="CZ12" s="21">
        <v>0</v>
      </c>
      <c r="DA12" s="21">
        <v>0</v>
      </c>
      <c r="DB12" s="21">
        <v>0</v>
      </c>
      <c r="DC12" s="21">
        <v>0</v>
      </c>
      <c r="DD12" s="21">
        <v>0</v>
      </c>
      <c r="DE12" s="21">
        <v>0</v>
      </c>
      <c r="DF12" s="21">
        <v>0</v>
      </c>
      <c r="DG12" s="21">
        <v>0</v>
      </c>
      <c r="DH12" s="21">
        <v>0</v>
      </c>
      <c r="DI12" s="21">
        <v>3</v>
      </c>
      <c r="DJ12" s="21">
        <v>0</v>
      </c>
      <c r="DK12" s="21">
        <v>0</v>
      </c>
      <c r="DL12" s="21">
        <v>0</v>
      </c>
      <c r="DM12" s="21">
        <v>0</v>
      </c>
      <c r="DN12" s="21">
        <v>0</v>
      </c>
      <c r="DO12" s="21">
        <v>0</v>
      </c>
      <c r="DP12" s="21">
        <v>0</v>
      </c>
      <c r="DQ12" s="21">
        <v>0</v>
      </c>
      <c r="DR12" s="21">
        <v>0</v>
      </c>
      <c r="DS12" s="21">
        <v>0</v>
      </c>
      <c r="DT12" s="21">
        <v>0</v>
      </c>
      <c r="DU12" s="21">
        <v>0</v>
      </c>
      <c r="DV12" s="21">
        <v>0</v>
      </c>
      <c r="DW12" s="21">
        <v>0</v>
      </c>
      <c r="DX12" s="21">
        <v>0</v>
      </c>
      <c r="DY12" s="21">
        <v>0</v>
      </c>
      <c r="DZ12" s="21">
        <v>0</v>
      </c>
      <c r="EA12" s="21">
        <v>0</v>
      </c>
      <c r="EB12" s="21">
        <v>0</v>
      </c>
      <c r="EC12" s="21">
        <v>0</v>
      </c>
      <c r="ED12" s="21">
        <v>0</v>
      </c>
      <c r="EE12" s="21">
        <v>0</v>
      </c>
      <c r="EF12" s="21">
        <v>0</v>
      </c>
      <c r="EG12" s="21">
        <v>0</v>
      </c>
      <c r="EH12" s="21">
        <v>0</v>
      </c>
      <c r="EI12" s="21">
        <v>0</v>
      </c>
      <c r="EJ12" s="21">
        <v>163</v>
      </c>
      <c r="EK12" s="21">
        <v>0</v>
      </c>
      <c r="EL12" s="21">
        <v>0</v>
      </c>
      <c r="EM12" s="21">
        <v>0</v>
      </c>
      <c r="EN12" s="21">
        <v>84</v>
      </c>
      <c r="EO12" s="21">
        <v>0</v>
      </c>
      <c r="EP12" s="21">
        <v>0</v>
      </c>
      <c r="EQ12" s="21">
        <v>0</v>
      </c>
      <c r="ER12" s="21">
        <v>0</v>
      </c>
      <c r="ES12" s="21">
        <v>0</v>
      </c>
      <c r="ET12" s="21">
        <v>0</v>
      </c>
      <c r="EU12" s="21">
        <v>0</v>
      </c>
      <c r="EV12" s="21">
        <v>0</v>
      </c>
      <c r="EW12" s="21">
        <v>0</v>
      </c>
      <c r="EX12" s="21">
        <v>0</v>
      </c>
      <c r="EY12" s="21">
        <v>366.5</v>
      </c>
      <c r="EZ12" s="21">
        <v>0</v>
      </c>
      <c r="FA12" s="21">
        <v>0</v>
      </c>
      <c r="FB12" s="21">
        <v>0</v>
      </c>
      <c r="FC12" s="21">
        <v>0</v>
      </c>
      <c r="FD12" s="21">
        <v>0</v>
      </c>
      <c r="FE12" s="21">
        <v>0</v>
      </c>
      <c r="FF12" s="21">
        <v>0</v>
      </c>
      <c r="FG12" s="21">
        <v>0</v>
      </c>
      <c r="FH12" s="21">
        <v>0</v>
      </c>
      <c r="FI12" s="21">
        <v>0</v>
      </c>
      <c r="FJ12" s="21">
        <v>0</v>
      </c>
      <c r="FK12" s="21">
        <v>0</v>
      </c>
      <c r="FL12" s="21">
        <v>0</v>
      </c>
      <c r="FM12" s="21">
        <v>0</v>
      </c>
      <c r="FN12" s="21">
        <v>339.5</v>
      </c>
      <c r="FO12" s="21">
        <v>0</v>
      </c>
      <c r="FP12" s="21">
        <v>0</v>
      </c>
      <c r="FQ12" s="21">
        <v>0</v>
      </c>
      <c r="FR12" s="21">
        <v>0</v>
      </c>
      <c r="FS12" s="21">
        <v>0</v>
      </c>
      <c r="FT12" s="21">
        <v>0</v>
      </c>
      <c r="FU12" s="21">
        <v>0</v>
      </c>
      <c r="FV12" s="21">
        <v>0</v>
      </c>
      <c r="FW12" s="21">
        <v>0</v>
      </c>
      <c r="FX12" s="21">
        <v>0</v>
      </c>
      <c r="FY12" s="20"/>
      <c r="FZ12" s="18">
        <f t="shared" si="0"/>
        <v>25993</v>
      </c>
      <c r="GA12" s="18"/>
      <c r="GB12" s="18"/>
      <c r="GC12" s="18"/>
      <c r="GD12" s="18"/>
      <c r="GE12" s="18"/>
      <c r="GF12" s="18"/>
      <c r="GG12" s="7"/>
      <c r="GH12" s="7"/>
      <c r="GI12" s="7"/>
      <c r="GJ12" s="7"/>
      <c r="GK12" s="7"/>
      <c r="GL12" s="7"/>
      <c r="GM12" s="7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x14ac:dyDescent="0.2">
      <c r="A13" s="6" t="s">
        <v>439</v>
      </c>
      <c r="B13" s="7" t="s">
        <v>440</v>
      </c>
      <c r="C13" s="24">
        <v>1.5</v>
      </c>
      <c r="D13" s="25">
        <v>37.5</v>
      </c>
      <c r="E13" s="25">
        <v>0</v>
      </c>
      <c r="F13" s="25">
        <v>6</v>
      </c>
      <c r="G13" s="25">
        <v>0</v>
      </c>
      <c r="H13" s="25">
        <v>4.5</v>
      </c>
      <c r="I13" s="25">
        <v>2.5</v>
      </c>
      <c r="J13" s="25">
        <v>0</v>
      </c>
      <c r="K13" s="25">
        <v>0</v>
      </c>
      <c r="L13" s="25">
        <v>7.5</v>
      </c>
      <c r="M13" s="25">
        <v>0</v>
      </c>
      <c r="N13" s="25">
        <v>20.5</v>
      </c>
      <c r="O13" s="25">
        <v>23</v>
      </c>
      <c r="P13" s="25">
        <v>0</v>
      </c>
      <c r="Q13" s="25">
        <v>200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42</v>
      </c>
      <c r="AB13" s="25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118.5</v>
      </c>
      <c r="AQ13" s="25">
        <v>2</v>
      </c>
      <c r="AR13" s="25">
        <v>45</v>
      </c>
      <c r="AS13" s="25">
        <v>6</v>
      </c>
      <c r="AT13" s="25">
        <v>2.5</v>
      </c>
      <c r="AU13" s="25">
        <v>0</v>
      </c>
      <c r="AV13" s="25">
        <v>0</v>
      </c>
      <c r="AW13" s="25">
        <v>0</v>
      </c>
      <c r="AX13" s="25">
        <v>0</v>
      </c>
      <c r="AY13" s="25">
        <v>0</v>
      </c>
      <c r="AZ13" s="25">
        <v>0</v>
      </c>
      <c r="BA13" s="25">
        <v>0</v>
      </c>
      <c r="BB13" s="25">
        <v>4.5</v>
      </c>
      <c r="BC13" s="25">
        <v>4.5</v>
      </c>
      <c r="BD13" s="25">
        <v>0</v>
      </c>
      <c r="BE13" s="25">
        <v>0</v>
      </c>
      <c r="BF13" s="25">
        <v>26</v>
      </c>
      <c r="BG13" s="25">
        <v>0</v>
      </c>
      <c r="BH13" s="25">
        <v>4</v>
      </c>
      <c r="BI13" s="25">
        <v>0</v>
      </c>
      <c r="BJ13" s="25">
        <v>8</v>
      </c>
      <c r="BK13" s="25">
        <v>56.5</v>
      </c>
      <c r="BL13" s="25">
        <v>5</v>
      </c>
      <c r="BM13" s="25">
        <v>6</v>
      </c>
      <c r="BN13" s="25">
        <v>42</v>
      </c>
      <c r="BO13" s="25">
        <v>0</v>
      </c>
      <c r="BP13" s="25">
        <v>0</v>
      </c>
      <c r="BQ13" s="25">
        <v>0</v>
      </c>
      <c r="BR13" s="25">
        <v>0</v>
      </c>
      <c r="BS13" s="25">
        <v>0</v>
      </c>
      <c r="BT13" s="25">
        <v>0</v>
      </c>
      <c r="BU13" s="25">
        <v>0</v>
      </c>
      <c r="BV13" s="25">
        <v>0</v>
      </c>
      <c r="BW13" s="25">
        <v>0</v>
      </c>
      <c r="BX13" s="25">
        <v>0</v>
      </c>
      <c r="BY13" s="25">
        <v>0</v>
      </c>
      <c r="BZ13" s="25">
        <v>0</v>
      </c>
      <c r="CA13" s="25">
        <v>0</v>
      </c>
      <c r="CB13" s="25">
        <v>55</v>
      </c>
      <c r="CC13" s="25">
        <v>0</v>
      </c>
      <c r="CD13" s="25">
        <v>0</v>
      </c>
      <c r="CE13" s="25">
        <v>0</v>
      </c>
      <c r="CF13" s="25">
        <v>0</v>
      </c>
      <c r="CG13" s="25">
        <v>0</v>
      </c>
      <c r="CH13" s="25">
        <v>0</v>
      </c>
      <c r="CI13" s="25">
        <v>0</v>
      </c>
      <c r="CJ13" s="25">
        <v>0</v>
      </c>
      <c r="CK13" s="25">
        <v>0</v>
      </c>
      <c r="CL13" s="25">
        <v>4.5</v>
      </c>
      <c r="CM13" s="25">
        <v>0</v>
      </c>
      <c r="CN13" s="25">
        <v>173.5</v>
      </c>
      <c r="CO13" s="25">
        <v>0</v>
      </c>
      <c r="CP13" s="25">
        <v>7.5</v>
      </c>
      <c r="CQ13" s="25">
        <v>0</v>
      </c>
      <c r="CR13" s="25">
        <v>0</v>
      </c>
      <c r="CS13" s="25">
        <v>0</v>
      </c>
      <c r="CT13" s="25">
        <v>0</v>
      </c>
      <c r="CU13" s="25">
        <v>3</v>
      </c>
      <c r="CV13" s="25">
        <v>0</v>
      </c>
      <c r="CW13" s="25">
        <v>0</v>
      </c>
      <c r="CX13" s="25">
        <v>0</v>
      </c>
      <c r="CY13" s="25">
        <v>0</v>
      </c>
      <c r="CZ13" s="25">
        <v>0</v>
      </c>
      <c r="DA13" s="25">
        <v>0</v>
      </c>
      <c r="DB13" s="25">
        <v>0</v>
      </c>
      <c r="DC13" s="25">
        <v>0</v>
      </c>
      <c r="DD13" s="25">
        <v>0</v>
      </c>
      <c r="DE13" s="25">
        <v>0</v>
      </c>
      <c r="DF13" s="25">
        <v>53</v>
      </c>
      <c r="DG13" s="25">
        <v>0</v>
      </c>
      <c r="DH13" s="25">
        <v>0</v>
      </c>
      <c r="DI13" s="25">
        <v>0</v>
      </c>
      <c r="DJ13" s="25">
        <v>0</v>
      </c>
      <c r="DK13" s="25">
        <v>0</v>
      </c>
      <c r="DL13" s="25">
        <v>0</v>
      </c>
      <c r="DM13" s="25">
        <v>0</v>
      </c>
      <c r="DN13" s="25">
        <v>0</v>
      </c>
      <c r="DO13" s="25">
        <v>0</v>
      </c>
      <c r="DP13" s="25">
        <v>0</v>
      </c>
      <c r="DQ13" s="25">
        <v>0</v>
      </c>
      <c r="DR13" s="25">
        <v>0</v>
      </c>
      <c r="DS13" s="25">
        <v>0</v>
      </c>
      <c r="DT13" s="25">
        <v>0</v>
      </c>
      <c r="DU13" s="25">
        <v>0</v>
      </c>
      <c r="DV13" s="25">
        <v>0</v>
      </c>
      <c r="DW13" s="25">
        <v>0</v>
      </c>
      <c r="DX13" s="25">
        <v>0</v>
      </c>
      <c r="DY13" s="25">
        <v>0</v>
      </c>
      <c r="DZ13" s="25">
        <v>0</v>
      </c>
      <c r="EA13" s="25">
        <v>0</v>
      </c>
      <c r="EB13" s="25">
        <v>0</v>
      </c>
      <c r="EC13" s="25">
        <v>0</v>
      </c>
      <c r="ED13" s="25">
        <v>0</v>
      </c>
      <c r="EE13" s="25">
        <v>0</v>
      </c>
      <c r="EF13" s="25">
        <v>4.5</v>
      </c>
      <c r="EG13" s="25">
        <v>0</v>
      </c>
      <c r="EH13" s="25">
        <v>0</v>
      </c>
      <c r="EI13" s="25">
        <v>4.5</v>
      </c>
      <c r="EJ13" s="25">
        <v>17</v>
      </c>
      <c r="EK13" s="25">
        <v>0</v>
      </c>
      <c r="EL13" s="25">
        <v>0</v>
      </c>
      <c r="EM13" s="25">
        <v>0</v>
      </c>
      <c r="EN13" s="25">
        <v>0</v>
      </c>
      <c r="EO13" s="25">
        <v>0</v>
      </c>
      <c r="EP13" s="25">
        <v>0</v>
      </c>
      <c r="EQ13" s="25">
        <v>0</v>
      </c>
      <c r="ER13" s="25">
        <v>1.5</v>
      </c>
      <c r="ES13" s="25">
        <v>0</v>
      </c>
      <c r="ET13" s="25">
        <v>0</v>
      </c>
      <c r="EU13" s="25">
        <v>0</v>
      </c>
      <c r="EV13" s="25">
        <v>0</v>
      </c>
      <c r="EW13" s="25">
        <v>0</v>
      </c>
      <c r="EX13" s="25">
        <v>0</v>
      </c>
      <c r="EY13" s="25">
        <v>0</v>
      </c>
      <c r="EZ13" s="25">
        <v>0</v>
      </c>
      <c r="FA13" s="25">
        <v>10.5</v>
      </c>
      <c r="FB13" s="25">
        <v>0</v>
      </c>
      <c r="FC13" s="25">
        <v>0</v>
      </c>
      <c r="FD13" s="25">
        <v>0</v>
      </c>
      <c r="FE13" s="25">
        <v>0</v>
      </c>
      <c r="FF13" s="25">
        <v>0</v>
      </c>
      <c r="FG13" s="25">
        <v>0</v>
      </c>
      <c r="FH13" s="25">
        <v>0</v>
      </c>
      <c r="FI13" s="25">
        <v>1.5</v>
      </c>
      <c r="FJ13" s="25">
        <v>0</v>
      </c>
      <c r="FK13" s="25">
        <v>0</v>
      </c>
      <c r="FL13" s="25">
        <v>0</v>
      </c>
      <c r="FM13" s="25">
        <v>0</v>
      </c>
      <c r="FN13" s="25">
        <v>8.5</v>
      </c>
      <c r="FO13" s="25">
        <v>0</v>
      </c>
      <c r="FP13" s="25">
        <v>0</v>
      </c>
      <c r="FQ13" s="25">
        <v>0</v>
      </c>
      <c r="FR13" s="25">
        <v>0</v>
      </c>
      <c r="FS13" s="25">
        <v>0</v>
      </c>
      <c r="FT13" s="25">
        <v>0</v>
      </c>
      <c r="FU13" s="25">
        <v>0</v>
      </c>
      <c r="FV13" s="25">
        <v>0</v>
      </c>
      <c r="FW13" s="25">
        <v>0</v>
      </c>
      <c r="FX13" s="25">
        <v>0</v>
      </c>
      <c r="FY13" s="25"/>
      <c r="FZ13" s="18">
        <f t="shared" si="0"/>
        <v>1020</v>
      </c>
      <c r="GA13" s="18"/>
      <c r="GB13" s="18"/>
      <c r="GC13" s="18"/>
      <c r="GD13" s="18"/>
      <c r="GE13" s="18"/>
      <c r="GF13" s="18"/>
      <c r="GG13" s="7"/>
      <c r="GH13" s="7"/>
      <c r="GI13" s="7"/>
      <c r="GJ13" s="7"/>
      <c r="GK13" s="7"/>
      <c r="GL13" s="7"/>
      <c r="GM13" s="7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x14ac:dyDescent="0.2">
      <c r="A14" s="6" t="s">
        <v>441</v>
      </c>
      <c r="B14" s="7" t="s">
        <v>442</v>
      </c>
      <c r="C14" s="24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0.5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1.5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  <c r="AN14" s="25">
        <v>0</v>
      </c>
      <c r="AO14" s="25">
        <v>0</v>
      </c>
      <c r="AP14" s="25">
        <v>3</v>
      </c>
      <c r="AQ14" s="25">
        <v>0</v>
      </c>
      <c r="AR14" s="25">
        <v>0</v>
      </c>
      <c r="AS14" s="25">
        <v>0</v>
      </c>
      <c r="AT14" s="25">
        <v>0</v>
      </c>
      <c r="AU14" s="25">
        <v>0</v>
      </c>
      <c r="AV14" s="25">
        <v>0</v>
      </c>
      <c r="AW14" s="25">
        <v>0</v>
      </c>
      <c r="AX14" s="25">
        <v>0</v>
      </c>
      <c r="AY14" s="25">
        <v>0</v>
      </c>
      <c r="AZ14" s="25">
        <v>0</v>
      </c>
      <c r="BA14" s="25">
        <v>0</v>
      </c>
      <c r="BB14" s="25">
        <v>0</v>
      </c>
      <c r="BC14" s="25">
        <v>0</v>
      </c>
      <c r="BD14" s="25">
        <v>0</v>
      </c>
      <c r="BE14" s="25">
        <v>0</v>
      </c>
      <c r="BF14" s="25">
        <v>0</v>
      </c>
      <c r="BG14" s="25">
        <v>0</v>
      </c>
      <c r="BH14" s="25">
        <v>0</v>
      </c>
      <c r="BI14" s="25">
        <v>0</v>
      </c>
      <c r="BJ14" s="25">
        <v>0</v>
      </c>
      <c r="BK14" s="25">
        <v>0</v>
      </c>
      <c r="BL14" s="25">
        <v>0</v>
      </c>
      <c r="BM14" s="25">
        <v>0</v>
      </c>
      <c r="BN14" s="25">
        <v>0</v>
      </c>
      <c r="BO14" s="25">
        <v>0</v>
      </c>
      <c r="BP14" s="25">
        <v>0</v>
      </c>
      <c r="BQ14" s="25">
        <v>0</v>
      </c>
      <c r="BR14" s="25">
        <v>0</v>
      </c>
      <c r="BS14" s="25">
        <v>0</v>
      </c>
      <c r="BT14" s="25">
        <v>0</v>
      </c>
      <c r="BU14" s="25">
        <v>0</v>
      </c>
      <c r="BV14" s="25">
        <v>0</v>
      </c>
      <c r="BW14" s="25">
        <v>0</v>
      </c>
      <c r="BX14" s="25">
        <v>0</v>
      </c>
      <c r="BY14" s="25">
        <v>0</v>
      </c>
      <c r="BZ14" s="25">
        <v>0</v>
      </c>
      <c r="CA14" s="25">
        <v>0</v>
      </c>
      <c r="CB14" s="25">
        <v>0</v>
      </c>
      <c r="CC14" s="25">
        <v>0</v>
      </c>
      <c r="CD14" s="25">
        <v>0</v>
      </c>
      <c r="CE14" s="25">
        <v>0</v>
      </c>
      <c r="CF14" s="25">
        <v>0</v>
      </c>
      <c r="CG14" s="25">
        <v>0</v>
      </c>
      <c r="CH14" s="25">
        <v>0</v>
      </c>
      <c r="CI14" s="25">
        <v>0</v>
      </c>
      <c r="CJ14" s="25">
        <v>0</v>
      </c>
      <c r="CK14" s="25">
        <v>0</v>
      </c>
      <c r="CL14" s="25">
        <v>0</v>
      </c>
      <c r="CM14" s="25">
        <v>0</v>
      </c>
      <c r="CN14" s="25">
        <v>0</v>
      </c>
      <c r="CO14" s="25">
        <v>0</v>
      </c>
      <c r="CP14" s="25">
        <v>0</v>
      </c>
      <c r="CQ14" s="25">
        <v>0</v>
      </c>
      <c r="CR14" s="25">
        <v>0</v>
      </c>
      <c r="CS14" s="25">
        <v>0</v>
      </c>
      <c r="CT14" s="25">
        <v>0</v>
      </c>
      <c r="CU14" s="25">
        <v>0</v>
      </c>
      <c r="CV14" s="25">
        <v>0</v>
      </c>
      <c r="CW14" s="25">
        <v>0</v>
      </c>
      <c r="CX14" s="25">
        <v>0</v>
      </c>
      <c r="CY14" s="25">
        <v>0</v>
      </c>
      <c r="CZ14" s="25">
        <v>0</v>
      </c>
      <c r="DA14" s="25">
        <v>0</v>
      </c>
      <c r="DB14" s="25">
        <v>0</v>
      </c>
      <c r="DC14" s="25">
        <v>0</v>
      </c>
      <c r="DD14" s="25">
        <v>0</v>
      </c>
      <c r="DE14" s="25">
        <v>0</v>
      </c>
      <c r="DF14" s="25">
        <v>1</v>
      </c>
      <c r="DG14" s="25">
        <v>0</v>
      </c>
      <c r="DH14" s="25">
        <v>0</v>
      </c>
      <c r="DI14" s="25">
        <v>0</v>
      </c>
      <c r="DJ14" s="25">
        <v>0</v>
      </c>
      <c r="DK14" s="25">
        <v>0</v>
      </c>
      <c r="DL14" s="25">
        <v>0</v>
      </c>
      <c r="DM14" s="25">
        <v>0</v>
      </c>
      <c r="DN14" s="25">
        <v>0</v>
      </c>
      <c r="DO14" s="25">
        <v>0</v>
      </c>
      <c r="DP14" s="25">
        <v>0</v>
      </c>
      <c r="DQ14" s="25">
        <v>0</v>
      </c>
      <c r="DR14" s="25">
        <v>0</v>
      </c>
      <c r="DS14" s="25">
        <v>0</v>
      </c>
      <c r="DT14" s="25">
        <v>0</v>
      </c>
      <c r="DU14" s="25">
        <v>0</v>
      </c>
      <c r="DV14" s="25">
        <v>0</v>
      </c>
      <c r="DW14" s="25">
        <v>0</v>
      </c>
      <c r="DX14" s="25">
        <v>0</v>
      </c>
      <c r="DY14" s="25">
        <v>0</v>
      </c>
      <c r="DZ14" s="25">
        <v>0</v>
      </c>
      <c r="EA14" s="25">
        <v>0</v>
      </c>
      <c r="EB14" s="25">
        <v>0</v>
      </c>
      <c r="EC14" s="25">
        <v>0</v>
      </c>
      <c r="ED14" s="25">
        <v>0</v>
      </c>
      <c r="EE14" s="25">
        <v>0</v>
      </c>
      <c r="EF14" s="25">
        <v>0</v>
      </c>
      <c r="EG14" s="25">
        <v>0</v>
      </c>
      <c r="EH14" s="25">
        <v>0</v>
      </c>
      <c r="EI14" s="25">
        <v>0</v>
      </c>
      <c r="EJ14" s="25">
        <v>0</v>
      </c>
      <c r="EK14" s="25">
        <v>0</v>
      </c>
      <c r="EL14" s="25">
        <v>0</v>
      </c>
      <c r="EM14" s="25">
        <v>0</v>
      </c>
      <c r="EN14" s="25">
        <v>0</v>
      </c>
      <c r="EO14" s="25">
        <v>0</v>
      </c>
      <c r="EP14" s="25">
        <v>0</v>
      </c>
      <c r="EQ14" s="25">
        <v>0</v>
      </c>
      <c r="ER14" s="25">
        <v>0</v>
      </c>
      <c r="ES14" s="25">
        <v>0</v>
      </c>
      <c r="ET14" s="25">
        <v>0</v>
      </c>
      <c r="EU14" s="25">
        <v>0</v>
      </c>
      <c r="EV14" s="25">
        <v>0</v>
      </c>
      <c r="EW14" s="25">
        <v>0</v>
      </c>
      <c r="EX14" s="25">
        <v>0</v>
      </c>
      <c r="EY14" s="25">
        <v>0</v>
      </c>
      <c r="EZ14" s="25">
        <v>0</v>
      </c>
      <c r="FA14" s="25">
        <v>0</v>
      </c>
      <c r="FB14" s="25">
        <v>0</v>
      </c>
      <c r="FC14" s="25">
        <v>0</v>
      </c>
      <c r="FD14" s="25">
        <v>0</v>
      </c>
      <c r="FE14" s="25">
        <v>0</v>
      </c>
      <c r="FF14" s="25">
        <v>0</v>
      </c>
      <c r="FG14" s="25">
        <v>0</v>
      </c>
      <c r="FH14" s="25">
        <v>0</v>
      </c>
      <c r="FI14" s="25">
        <v>0</v>
      </c>
      <c r="FJ14" s="25">
        <v>0</v>
      </c>
      <c r="FK14" s="25">
        <v>0</v>
      </c>
      <c r="FL14" s="25">
        <v>0</v>
      </c>
      <c r="FM14" s="25">
        <v>0</v>
      </c>
      <c r="FN14" s="25">
        <v>0</v>
      </c>
      <c r="FO14" s="25">
        <v>0</v>
      </c>
      <c r="FP14" s="25">
        <v>0</v>
      </c>
      <c r="FQ14" s="25">
        <v>0</v>
      </c>
      <c r="FR14" s="25">
        <v>0</v>
      </c>
      <c r="FS14" s="25">
        <v>0</v>
      </c>
      <c r="FT14" s="25">
        <v>0</v>
      </c>
      <c r="FU14" s="25">
        <v>0</v>
      </c>
      <c r="FV14" s="25">
        <v>0</v>
      </c>
      <c r="FW14" s="25">
        <v>0</v>
      </c>
      <c r="FX14" s="25">
        <v>0</v>
      </c>
      <c r="FY14" s="25">
        <v>0</v>
      </c>
      <c r="FZ14" s="18">
        <f>SUM(C14:FY14)</f>
        <v>6</v>
      </c>
      <c r="GA14" s="18"/>
      <c r="GB14" s="18"/>
      <c r="GC14" s="18"/>
      <c r="GD14" s="18"/>
      <c r="GE14" s="18"/>
      <c r="GF14" s="18"/>
      <c r="GG14" s="7"/>
      <c r="GH14" s="7"/>
      <c r="GI14" s="7"/>
      <c r="GJ14" s="7"/>
      <c r="GK14" s="7"/>
      <c r="GL14" s="7"/>
      <c r="GM14" s="7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x14ac:dyDescent="0.2">
      <c r="A15" s="6" t="s">
        <v>443</v>
      </c>
      <c r="B15" s="7" t="s">
        <v>444</v>
      </c>
      <c r="C15" s="18">
        <f>ROUND(C11-C12-C13,1)</f>
        <v>6352.4</v>
      </c>
      <c r="D15" s="18">
        <f t="shared" ref="D15:BO15" si="4">D11-D12-D13</f>
        <v>33532</v>
      </c>
      <c r="E15" s="18">
        <f t="shared" si="4"/>
        <v>5066</v>
      </c>
      <c r="F15" s="18">
        <f t="shared" si="4"/>
        <v>20744</v>
      </c>
      <c r="G15" s="18">
        <f t="shared" si="4"/>
        <v>1315</v>
      </c>
      <c r="H15" s="18">
        <f t="shared" si="4"/>
        <v>1136.5</v>
      </c>
      <c r="I15" s="18">
        <f t="shared" si="4"/>
        <v>7151.5</v>
      </c>
      <c r="J15" s="18">
        <f t="shared" si="4"/>
        <v>2098.645</v>
      </c>
      <c r="K15" s="18">
        <f t="shared" si="4"/>
        <v>257.68049999999999</v>
      </c>
      <c r="L15" s="18">
        <f t="shared" si="4"/>
        <v>2142.5</v>
      </c>
      <c r="M15" s="18">
        <f t="shared" si="4"/>
        <v>955</v>
      </c>
      <c r="N15" s="18">
        <f t="shared" si="4"/>
        <v>49666</v>
      </c>
      <c r="O15" s="18">
        <f t="shared" si="4"/>
        <v>12944.5</v>
      </c>
      <c r="P15" s="18">
        <f t="shared" si="4"/>
        <v>312</v>
      </c>
      <c r="Q15" s="18">
        <f t="shared" si="4"/>
        <v>36131</v>
      </c>
      <c r="R15" s="18">
        <f t="shared" si="4"/>
        <v>477.80000000000018</v>
      </c>
      <c r="S15" s="18">
        <f t="shared" si="4"/>
        <v>1628.671</v>
      </c>
      <c r="T15" s="18">
        <f t="shared" si="4"/>
        <v>156.0196</v>
      </c>
      <c r="U15" s="18">
        <f t="shared" si="4"/>
        <v>51</v>
      </c>
      <c r="V15" s="18">
        <f t="shared" si="4"/>
        <v>264.34929999999997</v>
      </c>
      <c r="W15" s="18">
        <f t="shared" si="4"/>
        <v>122.5</v>
      </c>
      <c r="X15" s="18">
        <f t="shared" si="4"/>
        <v>27</v>
      </c>
      <c r="Y15" s="18">
        <f t="shared" si="4"/>
        <v>446</v>
      </c>
      <c r="Z15" s="18">
        <f t="shared" si="4"/>
        <v>212</v>
      </c>
      <c r="AA15" s="18">
        <f t="shared" si="4"/>
        <v>31111.5</v>
      </c>
      <c r="AB15" s="18">
        <f t="shared" si="4"/>
        <v>26539.5</v>
      </c>
      <c r="AC15" s="18">
        <f t="shared" si="4"/>
        <v>932.63420000000008</v>
      </c>
      <c r="AD15" s="18">
        <f t="shared" si="4"/>
        <v>1229.4870000000001</v>
      </c>
      <c r="AE15" s="18">
        <f t="shared" si="4"/>
        <v>93</v>
      </c>
      <c r="AF15" s="18">
        <f t="shared" si="4"/>
        <v>177</v>
      </c>
      <c r="AG15" s="18">
        <f t="shared" si="4"/>
        <v>634</v>
      </c>
      <c r="AH15" s="18">
        <f t="shared" si="4"/>
        <v>966.4138999999999</v>
      </c>
      <c r="AI15" s="18">
        <f t="shared" si="4"/>
        <v>366</v>
      </c>
      <c r="AJ15" s="18">
        <f t="shared" si="4"/>
        <v>150</v>
      </c>
      <c r="AK15" s="18">
        <f t="shared" si="4"/>
        <v>172.50120000000001</v>
      </c>
      <c r="AL15" s="18">
        <f t="shared" si="4"/>
        <v>272</v>
      </c>
      <c r="AM15" s="18">
        <f t="shared" si="4"/>
        <v>343.65</v>
      </c>
      <c r="AN15" s="18">
        <f t="shared" si="4"/>
        <v>322.44779999999997</v>
      </c>
      <c r="AO15" s="18">
        <f t="shared" si="4"/>
        <v>4204.6210000000001</v>
      </c>
      <c r="AP15" s="18">
        <f t="shared" si="4"/>
        <v>80962.5</v>
      </c>
      <c r="AQ15" s="18">
        <f t="shared" si="4"/>
        <v>245.9829</v>
      </c>
      <c r="AR15" s="18">
        <f t="shared" si="4"/>
        <v>58520</v>
      </c>
      <c r="AS15" s="18">
        <f t="shared" si="4"/>
        <v>6301.5</v>
      </c>
      <c r="AT15" s="18">
        <f t="shared" si="4"/>
        <v>2382.8969999999999</v>
      </c>
      <c r="AU15" s="18">
        <f t="shared" si="4"/>
        <v>281</v>
      </c>
      <c r="AV15" s="18">
        <f t="shared" si="4"/>
        <v>333</v>
      </c>
      <c r="AW15" s="18">
        <f t="shared" si="4"/>
        <v>250</v>
      </c>
      <c r="AX15" s="18">
        <f t="shared" si="4"/>
        <v>69.542749999999998</v>
      </c>
      <c r="AY15" s="18">
        <f t="shared" si="4"/>
        <v>430</v>
      </c>
      <c r="AZ15" s="18">
        <f t="shared" si="4"/>
        <v>12284</v>
      </c>
      <c r="BA15" s="18">
        <f t="shared" si="4"/>
        <v>8985</v>
      </c>
      <c r="BB15" s="18">
        <f t="shared" si="4"/>
        <v>7757.3879999999999</v>
      </c>
      <c r="BC15" s="18">
        <f t="shared" si="4"/>
        <v>21245.5</v>
      </c>
      <c r="BD15" s="18">
        <f t="shared" si="4"/>
        <v>3609</v>
      </c>
      <c r="BE15" s="18">
        <f t="shared" si="4"/>
        <v>1277.7</v>
      </c>
      <c r="BF15" s="18">
        <f t="shared" si="4"/>
        <v>24551</v>
      </c>
      <c r="BG15" s="18">
        <f t="shared" si="4"/>
        <v>919</v>
      </c>
      <c r="BH15" s="18">
        <f t="shared" si="4"/>
        <v>594</v>
      </c>
      <c r="BI15" s="18">
        <f t="shared" si="4"/>
        <v>270.5</v>
      </c>
      <c r="BJ15" s="18">
        <f t="shared" si="4"/>
        <v>6316</v>
      </c>
      <c r="BK15" s="18">
        <f t="shared" si="4"/>
        <v>19204.5</v>
      </c>
      <c r="BL15" s="18">
        <f t="shared" si="4"/>
        <v>82.1</v>
      </c>
      <c r="BM15" s="18">
        <f t="shared" si="4"/>
        <v>311</v>
      </c>
      <c r="BN15" s="18">
        <f t="shared" si="4"/>
        <v>3209.5030000000002</v>
      </c>
      <c r="BO15" s="18">
        <f t="shared" si="4"/>
        <v>1287.5</v>
      </c>
      <c r="BP15" s="18">
        <f t="shared" ref="BP15:EA15" si="5">BP11-BP12-BP13</f>
        <v>165</v>
      </c>
      <c r="BQ15" s="18">
        <f t="shared" si="5"/>
        <v>5690.9179999999997</v>
      </c>
      <c r="BR15" s="18">
        <f t="shared" si="5"/>
        <v>4536</v>
      </c>
      <c r="BS15" s="18">
        <f t="shared" si="5"/>
        <v>1101</v>
      </c>
      <c r="BT15" s="18">
        <f t="shared" si="5"/>
        <v>372</v>
      </c>
      <c r="BU15" s="18">
        <f t="shared" si="5"/>
        <v>385.89679999999998</v>
      </c>
      <c r="BV15" s="18">
        <f t="shared" si="5"/>
        <v>1238.0989999999999</v>
      </c>
      <c r="BW15" s="18">
        <f t="shared" si="5"/>
        <v>1969.45</v>
      </c>
      <c r="BX15" s="18">
        <f t="shared" si="5"/>
        <v>78.042720000000003</v>
      </c>
      <c r="BY15" s="18">
        <f t="shared" si="5"/>
        <v>458.5</v>
      </c>
      <c r="BZ15" s="18">
        <f t="shared" si="5"/>
        <v>217.3</v>
      </c>
      <c r="CA15" s="18">
        <f t="shared" si="5"/>
        <v>162.16569999999999</v>
      </c>
      <c r="CB15" s="18">
        <f t="shared" si="5"/>
        <v>71278.5</v>
      </c>
      <c r="CC15" s="18">
        <f t="shared" si="5"/>
        <v>191</v>
      </c>
      <c r="CD15" s="18">
        <f t="shared" si="5"/>
        <v>226.5</v>
      </c>
      <c r="CE15" s="18">
        <f t="shared" si="5"/>
        <v>150.6</v>
      </c>
      <c r="CF15" s="18">
        <f t="shared" si="5"/>
        <v>113.3074</v>
      </c>
      <c r="CG15" s="18">
        <f t="shared" si="5"/>
        <v>196.38979999999998</v>
      </c>
      <c r="CH15" s="18">
        <f t="shared" si="5"/>
        <v>107</v>
      </c>
      <c r="CI15" s="18">
        <f t="shared" si="5"/>
        <v>702.50919999999996</v>
      </c>
      <c r="CJ15" s="18">
        <f t="shared" si="5"/>
        <v>885</v>
      </c>
      <c r="CK15" s="18">
        <f t="shared" si="5"/>
        <v>4351</v>
      </c>
      <c r="CL15" s="18">
        <f t="shared" si="5"/>
        <v>1278.4000000000001</v>
      </c>
      <c r="CM15" s="18">
        <f t="shared" si="5"/>
        <v>700.5</v>
      </c>
      <c r="CN15" s="18">
        <f t="shared" si="5"/>
        <v>28981.4</v>
      </c>
      <c r="CO15" s="18">
        <f t="shared" si="5"/>
        <v>14678.53</v>
      </c>
      <c r="CP15" s="18">
        <f t="shared" si="5"/>
        <v>982</v>
      </c>
      <c r="CQ15" s="18">
        <f t="shared" si="5"/>
        <v>807</v>
      </c>
      <c r="CR15" s="18">
        <f t="shared" si="5"/>
        <v>242</v>
      </c>
      <c r="CS15" s="18">
        <f t="shared" si="5"/>
        <v>296</v>
      </c>
      <c r="CT15" s="18">
        <f t="shared" si="5"/>
        <v>104</v>
      </c>
      <c r="CU15" s="18">
        <f t="shared" si="5"/>
        <v>71</v>
      </c>
      <c r="CV15" s="18">
        <f t="shared" si="5"/>
        <v>24.6</v>
      </c>
      <c r="CW15" s="18">
        <f t="shared" si="5"/>
        <v>190</v>
      </c>
      <c r="CX15" s="18">
        <f t="shared" si="5"/>
        <v>463</v>
      </c>
      <c r="CY15" s="18">
        <f t="shared" si="5"/>
        <v>37.45384</v>
      </c>
      <c r="CZ15" s="18">
        <f t="shared" si="5"/>
        <v>1840</v>
      </c>
      <c r="DA15" s="18">
        <f t="shared" si="5"/>
        <v>198.6</v>
      </c>
      <c r="DB15" s="18">
        <f t="shared" si="5"/>
        <v>316</v>
      </c>
      <c r="DC15" s="18">
        <f t="shared" si="5"/>
        <v>173</v>
      </c>
      <c r="DD15" s="18">
        <f t="shared" si="5"/>
        <v>135</v>
      </c>
      <c r="DE15" s="18">
        <f t="shared" si="5"/>
        <v>292</v>
      </c>
      <c r="DF15" s="18">
        <f t="shared" si="5"/>
        <v>19300.5</v>
      </c>
      <c r="DG15" s="18">
        <f t="shared" si="5"/>
        <v>88</v>
      </c>
      <c r="DH15" s="18">
        <f t="shared" si="5"/>
        <v>1946.8420000000001</v>
      </c>
      <c r="DI15" s="18">
        <f t="shared" si="5"/>
        <v>2351</v>
      </c>
      <c r="DJ15" s="18">
        <f t="shared" si="5"/>
        <v>628.9</v>
      </c>
      <c r="DK15" s="18">
        <f t="shared" si="5"/>
        <v>466.1807</v>
      </c>
      <c r="DL15" s="18">
        <f t="shared" si="5"/>
        <v>5715.5</v>
      </c>
      <c r="DM15" s="18">
        <f t="shared" si="5"/>
        <v>244.49860000000001</v>
      </c>
      <c r="DN15" s="18">
        <f t="shared" si="5"/>
        <v>1307</v>
      </c>
      <c r="DO15" s="18">
        <f t="shared" si="5"/>
        <v>3209</v>
      </c>
      <c r="DP15" s="18">
        <f t="shared" si="5"/>
        <v>209</v>
      </c>
      <c r="DQ15" s="18">
        <f t="shared" si="5"/>
        <v>834.5</v>
      </c>
      <c r="DR15" s="18">
        <f t="shared" si="5"/>
        <v>1332</v>
      </c>
      <c r="DS15" s="18">
        <f t="shared" si="5"/>
        <v>627</v>
      </c>
      <c r="DT15" s="18">
        <f t="shared" si="5"/>
        <v>173</v>
      </c>
      <c r="DU15" s="18">
        <f t="shared" si="5"/>
        <v>342</v>
      </c>
      <c r="DV15" s="18">
        <f t="shared" si="5"/>
        <v>213.05779999999999</v>
      </c>
      <c r="DW15" s="18">
        <f t="shared" si="5"/>
        <v>313.5</v>
      </c>
      <c r="DX15" s="18">
        <f t="shared" si="5"/>
        <v>162.5</v>
      </c>
      <c r="DY15" s="18">
        <f t="shared" si="5"/>
        <v>309.5</v>
      </c>
      <c r="DZ15" s="18">
        <f t="shared" si="5"/>
        <v>718</v>
      </c>
      <c r="EA15" s="18">
        <f t="shared" si="5"/>
        <v>538.76710000000003</v>
      </c>
      <c r="EB15" s="18">
        <f t="shared" ref="EB15:FX15" si="6">EB11-EB12-EB13</f>
        <v>544</v>
      </c>
      <c r="EC15" s="18">
        <f t="shared" si="6"/>
        <v>294</v>
      </c>
      <c r="ED15" s="18">
        <f t="shared" si="6"/>
        <v>1535.6949999999999</v>
      </c>
      <c r="EE15" s="18">
        <f t="shared" si="6"/>
        <v>203</v>
      </c>
      <c r="EF15" s="18">
        <f t="shared" si="6"/>
        <v>1405.395</v>
      </c>
      <c r="EG15" s="18">
        <f t="shared" si="6"/>
        <v>248</v>
      </c>
      <c r="EH15" s="18">
        <f t="shared" si="6"/>
        <v>250.7</v>
      </c>
      <c r="EI15" s="18">
        <f t="shared" si="6"/>
        <v>14062</v>
      </c>
      <c r="EJ15" s="18">
        <f t="shared" si="6"/>
        <v>10012.5</v>
      </c>
      <c r="EK15" s="18">
        <f t="shared" si="6"/>
        <v>664.6</v>
      </c>
      <c r="EL15" s="18">
        <f t="shared" si="6"/>
        <v>459.70179999999999</v>
      </c>
      <c r="EM15" s="18">
        <f t="shared" si="6"/>
        <v>389.73330000000004</v>
      </c>
      <c r="EN15" s="18">
        <f t="shared" si="6"/>
        <v>884</v>
      </c>
      <c r="EO15" s="18">
        <f t="shared" si="6"/>
        <v>318.60000000000002</v>
      </c>
      <c r="EP15" s="18">
        <f t="shared" si="6"/>
        <v>424.5009</v>
      </c>
      <c r="EQ15" s="18">
        <f t="shared" si="6"/>
        <v>2598</v>
      </c>
      <c r="ER15" s="18">
        <f t="shared" si="6"/>
        <v>311.60000000000002</v>
      </c>
      <c r="ES15" s="18">
        <f t="shared" si="6"/>
        <v>173</v>
      </c>
      <c r="ET15" s="18">
        <f t="shared" si="6"/>
        <v>165</v>
      </c>
      <c r="EU15" s="18">
        <f t="shared" si="6"/>
        <v>581</v>
      </c>
      <c r="EV15" s="18">
        <f t="shared" si="6"/>
        <v>77.3</v>
      </c>
      <c r="EW15" s="18">
        <f t="shared" si="6"/>
        <v>861</v>
      </c>
      <c r="EX15" s="18">
        <f t="shared" si="6"/>
        <v>173</v>
      </c>
      <c r="EY15" s="18">
        <f t="shared" si="6"/>
        <v>205</v>
      </c>
      <c r="EZ15" s="18">
        <f t="shared" si="6"/>
        <v>116.5</v>
      </c>
      <c r="FA15" s="18">
        <f t="shared" si="6"/>
        <v>3483.5</v>
      </c>
      <c r="FB15" s="18">
        <f t="shared" si="6"/>
        <v>292</v>
      </c>
      <c r="FC15" s="18">
        <f t="shared" si="6"/>
        <v>1896.5</v>
      </c>
      <c r="FD15" s="18">
        <f t="shared" si="6"/>
        <v>425</v>
      </c>
      <c r="FE15" s="18">
        <f t="shared" si="6"/>
        <v>78</v>
      </c>
      <c r="FF15" s="18">
        <f t="shared" si="6"/>
        <v>199</v>
      </c>
      <c r="FG15" s="18">
        <f t="shared" si="6"/>
        <v>115</v>
      </c>
      <c r="FH15" s="18">
        <f t="shared" si="6"/>
        <v>74</v>
      </c>
      <c r="FI15" s="18">
        <f t="shared" si="6"/>
        <v>1748.5</v>
      </c>
      <c r="FJ15" s="18">
        <f t="shared" si="6"/>
        <v>2045.1590000000001</v>
      </c>
      <c r="FK15" s="18">
        <f t="shared" si="6"/>
        <v>2594.8000000000002</v>
      </c>
      <c r="FL15" s="18">
        <f t="shared" si="6"/>
        <v>8240</v>
      </c>
      <c r="FM15" s="18">
        <f t="shared" si="6"/>
        <v>3828.3429999999998</v>
      </c>
      <c r="FN15" s="18">
        <f t="shared" si="6"/>
        <v>21702.5</v>
      </c>
      <c r="FO15" s="18">
        <f t="shared" si="6"/>
        <v>1100.5160000000001</v>
      </c>
      <c r="FP15" s="18">
        <f t="shared" si="6"/>
        <v>2366</v>
      </c>
      <c r="FQ15" s="18">
        <f t="shared" si="6"/>
        <v>995.5</v>
      </c>
      <c r="FR15" s="18">
        <f t="shared" si="6"/>
        <v>174.8937</v>
      </c>
      <c r="FS15" s="18">
        <f t="shared" si="6"/>
        <v>178.3</v>
      </c>
      <c r="FT15" s="18">
        <f t="shared" si="6"/>
        <v>56.185760000000002</v>
      </c>
      <c r="FU15" s="18">
        <f t="shared" si="6"/>
        <v>821</v>
      </c>
      <c r="FV15" s="18">
        <f t="shared" si="6"/>
        <v>686</v>
      </c>
      <c r="FW15" s="18">
        <f t="shared" si="6"/>
        <v>154</v>
      </c>
      <c r="FX15" s="18">
        <f t="shared" si="6"/>
        <v>61.2</v>
      </c>
      <c r="FY15" s="18"/>
      <c r="FZ15" s="18">
        <f t="shared" si="0"/>
        <v>790075.56627000007</v>
      </c>
      <c r="GA15" s="26">
        <v>790075.5</v>
      </c>
      <c r="GB15" s="18">
        <f>FZ15-GA15</f>
        <v>6.6270000068470836E-2</v>
      </c>
      <c r="GC15" s="18"/>
      <c r="GD15" s="18"/>
      <c r="GE15" s="18"/>
      <c r="GF15" s="18"/>
      <c r="GG15" s="7"/>
      <c r="GH15" s="7"/>
      <c r="GI15" s="7"/>
      <c r="GJ15" s="7"/>
      <c r="GK15" s="7"/>
      <c r="GL15" s="7"/>
      <c r="GM15" s="7"/>
      <c r="GN15" s="27"/>
      <c r="GO15" s="27"/>
    </row>
    <row r="16" spans="1:256" x14ac:dyDescent="0.2">
      <c r="A16" s="6" t="s">
        <v>445</v>
      </c>
      <c r="B16" s="18" t="s">
        <v>446</v>
      </c>
      <c r="C16" s="28">
        <v>2311</v>
      </c>
      <c r="D16" s="28">
        <v>9785</v>
      </c>
      <c r="E16" s="28">
        <v>2809</v>
      </c>
      <c r="F16" s="28">
        <v>3989</v>
      </c>
      <c r="G16" s="28">
        <v>189</v>
      </c>
      <c r="H16" s="28">
        <v>169</v>
      </c>
      <c r="I16" s="28">
        <v>4032</v>
      </c>
      <c r="J16" s="28">
        <v>831</v>
      </c>
      <c r="K16" s="28">
        <v>83</v>
      </c>
      <c r="L16" s="28">
        <v>732</v>
      </c>
      <c r="M16" s="28">
        <v>521</v>
      </c>
      <c r="N16" s="28">
        <v>8671</v>
      </c>
      <c r="O16" s="28">
        <v>1022</v>
      </c>
      <c r="P16" s="28">
        <v>65</v>
      </c>
      <c r="Q16" s="28">
        <v>17070</v>
      </c>
      <c r="R16" s="28">
        <v>839</v>
      </c>
      <c r="S16" s="28">
        <v>529</v>
      </c>
      <c r="T16" s="28">
        <v>57</v>
      </c>
      <c r="U16" s="28">
        <v>26</v>
      </c>
      <c r="V16" s="28">
        <v>100</v>
      </c>
      <c r="W16" s="28">
        <v>70</v>
      </c>
      <c r="X16" s="28">
        <v>14</v>
      </c>
      <c r="Y16" s="28">
        <v>276</v>
      </c>
      <c r="Z16" s="28">
        <v>60</v>
      </c>
      <c r="AA16" s="28">
        <v>5295</v>
      </c>
      <c r="AB16" s="28">
        <v>3397</v>
      </c>
      <c r="AC16" s="20">
        <v>123</v>
      </c>
      <c r="AD16" s="20">
        <v>283</v>
      </c>
      <c r="AE16" s="20">
        <v>20</v>
      </c>
      <c r="AF16" s="20">
        <v>34</v>
      </c>
      <c r="AG16" s="20">
        <v>74</v>
      </c>
      <c r="AH16" s="28">
        <v>356</v>
      </c>
      <c r="AI16" s="28">
        <v>129</v>
      </c>
      <c r="AJ16" s="28">
        <v>71</v>
      </c>
      <c r="AK16" s="28">
        <v>106</v>
      </c>
      <c r="AL16" s="28">
        <v>109</v>
      </c>
      <c r="AM16" s="28">
        <v>175</v>
      </c>
      <c r="AN16" s="28">
        <v>98</v>
      </c>
      <c r="AO16" s="28">
        <v>1189</v>
      </c>
      <c r="AP16" s="28">
        <v>30699</v>
      </c>
      <c r="AQ16" s="28">
        <v>74</v>
      </c>
      <c r="AR16" s="28">
        <v>3849</v>
      </c>
      <c r="AS16" s="28">
        <v>1103</v>
      </c>
      <c r="AT16" s="28">
        <v>221</v>
      </c>
      <c r="AU16" s="28">
        <v>48</v>
      </c>
      <c r="AV16" s="28">
        <v>107</v>
      </c>
      <c r="AW16" s="28">
        <v>42</v>
      </c>
      <c r="AX16" s="28">
        <v>0</v>
      </c>
      <c r="AY16" s="28">
        <v>133</v>
      </c>
      <c r="AZ16" s="28">
        <v>5157</v>
      </c>
      <c r="BA16" s="28">
        <v>2278</v>
      </c>
      <c r="BB16" s="28">
        <v>2184</v>
      </c>
      <c r="BC16" s="28">
        <v>8604</v>
      </c>
      <c r="BD16" s="28">
        <v>170</v>
      </c>
      <c r="BE16" s="28">
        <v>210</v>
      </c>
      <c r="BF16" s="28">
        <v>1507</v>
      </c>
      <c r="BG16" s="28">
        <v>224</v>
      </c>
      <c r="BH16" s="28">
        <v>65</v>
      </c>
      <c r="BI16" s="28">
        <v>101</v>
      </c>
      <c r="BJ16" s="28">
        <v>387</v>
      </c>
      <c r="BK16" s="28">
        <v>3764</v>
      </c>
      <c r="BL16" s="28">
        <v>24</v>
      </c>
      <c r="BM16" s="28">
        <v>92</v>
      </c>
      <c r="BN16" s="28">
        <v>1087</v>
      </c>
      <c r="BO16" s="28">
        <v>366</v>
      </c>
      <c r="BP16" s="28">
        <v>82</v>
      </c>
      <c r="BQ16" s="28">
        <v>1279</v>
      </c>
      <c r="BR16" s="28">
        <v>1093</v>
      </c>
      <c r="BS16" s="28">
        <v>465</v>
      </c>
      <c r="BT16" s="28">
        <v>61</v>
      </c>
      <c r="BU16" s="28">
        <v>78</v>
      </c>
      <c r="BV16" s="28">
        <v>206</v>
      </c>
      <c r="BW16" s="28">
        <v>217</v>
      </c>
      <c r="BX16" s="28">
        <v>14</v>
      </c>
      <c r="BY16" s="28">
        <v>256</v>
      </c>
      <c r="BZ16" s="28">
        <v>55</v>
      </c>
      <c r="CA16" s="28">
        <v>33</v>
      </c>
      <c r="CB16" s="28">
        <v>13384</v>
      </c>
      <c r="CC16" s="28">
        <v>49</v>
      </c>
      <c r="CD16" s="28">
        <v>9</v>
      </c>
      <c r="CE16" s="28">
        <v>25</v>
      </c>
      <c r="CF16" s="28">
        <v>41</v>
      </c>
      <c r="CG16" s="28">
        <v>63</v>
      </c>
      <c r="CH16" s="28">
        <v>36</v>
      </c>
      <c r="CI16" s="28">
        <v>281</v>
      </c>
      <c r="CJ16" s="28">
        <v>280</v>
      </c>
      <c r="CK16" s="28">
        <v>852</v>
      </c>
      <c r="CL16" s="28">
        <v>250</v>
      </c>
      <c r="CM16" s="28">
        <v>180</v>
      </c>
      <c r="CN16" s="28">
        <v>4931</v>
      </c>
      <c r="CO16" s="28">
        <v>2428</v>
      </c>
      <c r="CP16" s="20">
        <v>198</v>
      </c>
      <c r="CQ16" s="20">
        <v>352</v>
      </c>
      <c r="CR16" s="20">
        <v>69</v>
      </c>
      <c r="CS16" s="20">
        <v>80</v>
      </c>
      <c r="CT16" s="28">
        <v>54</v>
      </c>
      <c r="CU16" s="28">
        <v>68</v>
      </c>
      <c r="CV16" s="28">
        <v>3</v>
      </c>
      <c r="CW16" s="28">
        <v>53</v>
      </c>
      <c r="CX16" s="28">
        <v>117</v>
      </c>
      <c r="CY16" s="28">
        <v>14</v>
      </c>
      <c r="CZ16" s="28">
        <v>677</v>
      </c>
      <c r="DA16" s="28">
        <v>36</v>
      </c>
      <c r="DB16" s="28">
        <v>59</v>
      </c>
      <c r="DC16" s="28">
        <v>28</v>
      </c>
      <c r="DD16" s="28">
        <v>41</v>
      </c>
      <c r="DE16" s="28">
        <v>34</v>
      </c>
      <c r="DF16" s="28">
        <v>5994</v>
      </c>
      <c r="DG16" s="28">
        <v>20</v>
      </c>
      <c r="DH16" s="28">
        <v>548</v>
      </c>
      <c r="DI16" s="28">
        <v>1006</v>
      </c>
      <c r="DJ16" s="28">
        <v>126</v>
      </c>
      <c r="DK16" s="28">
        <v>172</v>
      </c>
      <c r="DL16" s="28">
        <v>1818</v>
      </c>
      <c r="DM16" s="20">
        <v>81</v>
      </c>
      <c r="DN16" s="20">
        <v>418</v>
      </c>
      <c r="DO16" s="28">
        <v>925</v>
      </c>
      <c r="DP16" s="28">
        <v>47</v>
      </c>
      <c r="DQ16" s="28">
        <v>162</v>
      </c>
      <c r="DR16" s="28">
        <v>640</v>
      </c>
      <c r="DS16" s="28">
        <v>342</v>
      </c>
      <c r="DT16" s="28">
        <v>72</v>
      </c>
      <c r="DU16" s="28">
        <v>128</v>
      </c>
      <c r="DV16" s="28">
        <v>56</v>
      </c>
      <c r="DW16" s="28">
        <v>91</v>
      </c>
      <c r="DX16" s="28">
        <v>24</v>
      </c>
      <c r="DY16" s="28">
        <v>27</v>
      </c>
      <c r="DZ16" s="28">
        <v>74</v>
      </c>
      <c r="EA16" s="28">
        <v>130</v>
      </c>
      <c r="EB16" s="20">
        <v>172</v>
      </c>
      <c r="EC16" s="20">
        <v>68</v>
      </c>
      <c r="ED16" s="20">
        <v>24</v>
      </c>
      <c r="EE16" s="28">
        <v>69</v>
      </c>
      <c r="EF16" s="28">
        <v>603</v>
      </c>
      <c r="EG16" s="28">
        <v>100</v>
      </c>
      <c r="EH16" s="28">
        <v>68</v>
      </c>
      <c r="EI16" s="28">
        <v>6981</v>
      </c>
      <c r="EJ16" s="28">
        <v>2957</v>
      </c>
      <c r="EK16" s="28">
        <v>147</v>
      </c>
      <c r="EL16" s="28">
        <v>123</v>
      </c>
      <c r="EM16" s="28">
        <v>111</v>
      </c>
      <c r="EN16" s="28">
        <v>401</v>
      </c>
      <c r="EO16" s="28">
        <v>68</v>
      </c>
      <c r="EP16" s="28">
        <v>53</v>
      </c>
      <c r="EQ16" s="28">
        <v>54</v>
      </c>
      <c r="ER16" s="28">
        <v>58</v>
      </c>
      <c r="ES16" s="28">
        <v>45</v>
      </c>
      <c r="ET16" s="28">
        <v>105</v>
      </c>
      <c r="EU16" s="28">
        <v>308</v>
      </c>
      <c r="EV16" s="28">
        <v>32</v>
      </c>
      <c r="EW16" s="28">
        <v>111</v>
      </c>
      <c r="EX16" s="28">
        <v>40</v>
      </c>
      <c r="EY16" s="28">
        <v>163</v>
      </c>
      <c r="EZ16" s="28">
        <v>39</v>
      </c>
      <c r="FA16" s="28">
        <v>619</v>
      </c>
      <c r="FB16" s="28">
        <v>87</v>
      </c>
      <c r="FC16" s="28">
        <v>275</v>
      </c>
      <c r="FD16" s="28">
        <v>127</v>
      </c>
      <c r="FE16" s="28">
        <v>25</v>
      </c>
      <c r="FF16" s="28">
        <v>63</v>
      </c>
      <c r="FG16" s="28">
        <v>16</v>
      </c>
      <c r="FH16" s="28">
        <v>18</v>
      </c>
      <c r="FI16" s="28">
        <v>453</v>
      </c>
      <c r="FJ16" s="28">
        <v>369</v>
      </c>
      <c r="FK16" s="28">
        <v>506</v>
      </c>
      <c r="FL16" s="28">
        <v>657</v>
      </c>
      <c r="FM16" s="28">
        <v>275</v>
      </c>
      <c r="FN16" s="28">
        <v>8885</v>
      </c>
      <c r="FO16" s="28">
        <v>307</v>
      </c>
      <c r="FP16" s="28">
        <v>752</v>
      </c>
      <c r="FQ16" s="28">
        <v>184</v>
      </c>
      <c r="FR16" s="28">
        <v>31</v>
      </c>
      <c r="FS16" s="28">
        <v>18</v>
      </c>
      <c r="FT16" s="28">
        <v>16</v>
      </c>
      <c r="FU16" s="28">
        <v>332</v>
      </c>
      <c r="FV16" s="28">
        <v>237</v>
      </c>
      <c r="FW16" s="28">
        <v>50</v>
      </c>
      <c r="FX16" s="28">
        <v>16</v>
      </c>
      <c r="FY16" s="28"/>
      <c r="FZ16" s="18">
        <f t="shared" si="0"/>
        <v>196855</v>
      </c>
      <c r="GA16" s="18"/>
      <c r="GB16" s="18"/>
      <c r="GC16" s="18"/>
      <c r="GD16" s="18"/>
      <c r="GE16" s="18"/>
      <c r="GF16" s="18"/>
      <c r="GG16" s="7"/>
      <c r="GH16" s="18"/>
      <c r="GI16" s="18"/>
      <c r="GJ16" s="18"/>
      <c r="GK16" s="18"/>
      <c r="GL16" s="18"/>
      <c r="GM16" s="18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x14ac:dyDescent="0.2">
      <c r="A17" s="29" t="s">
        <v>447</v>
      </c>
      <c r="B17" s="18" t="s">
        <v>448</v>
      </c>
      <c r="C17" s="30">
        <v>4701.2</v>
      </c>
      <c r="D17" s="30">
        <v>18535.900000000001</v>
      </c>
      <c r="E17" s="30">
        <v>4814.6000000000004</v>
      </c>
      <c r="F17" s="30">
        <v>9176.7000000000007</v>
      </c>
      <c r="G17" s="30">
        <v>494</v>
      </c>
      <c r="H17" s="30">
        <v>386.8</v>
      </c>
      <c r="I17" s="30">
        <v>6304.6</v>
      </c>
      <c r="J17" s="30">
        <v>1382.9</v>
      </c>
      <c r="K17" s="30">
        <v>136.5</v>
      </c>
      <c r="L17" s="30">
        <v>1345.7</v>
      </c>
      <c r="M17" s="30">
        <v>898.2</v>
      </c>
      <c r="N17" s="30">
        <v>15327.4</v>
      </c>
      <c r="O17" s="30">
        <v>2150</v>
      </c>
      <c r="P17" s="30">
        <v>133.80000000000001</v>
      </c>
      <c r="Q17" s="30">
        <v>28793.599999999999</v>
      </c>
      <c r="R17" s="30">
        <v>2349.5</v>
      </c>
      <c r="S17" s="30">
        <v>881.8</v>
      </c>
      <c r="T17" s="30">
        <v>93.9</v>
      </c>
      <c r="U17" s="30">
        <v>36.1</v>
      </c>
      <c r="V17" s="30">
        <v>166.1</v>
      </c>
      <c r="W17" s="30">
        <v>71.599999999999994</v>
      </c>
      <c r="X17" s="30">
        <v>11.8</v>
      </c>
      <c r="Y17" s="30">
        <v>528.70000000000005</v>
      </c>
      <c r="Z17" s="30">
        <v>101.2</v>
      </c>
      <c r="AA17" s="30">
        <v>10470.9</v>
      </c>
      <c r="AB17" s="30">
        <v>7074.3</v>
      </c>
      <c r="AC17" s="30">
        <v>285.5</v>
      </c>
      <c r="AD17" s="30">
        <v>419.2</v>
      </c>
      <c r="AE17" s="30">
        <v>39.799999999999997</v>
      </c>
      <c r="AF17" s="30">
        <v>71.099999999999994</v>
      </c>
      <c r="AG17" s="30">
        <v>169.5</v>
      </c>
      <c r="AH17" s="30">
        <v>644.29999999999995</v>
      </c>
      <c r="AI17" s="30">
        <v>182.3</v>
      </c>
      <c r="AJ17" s="30">
        <v>118.2</v>
      </c>
      <c r="AK17" s="30">
        <v>154.19999999999999</v>
      </c>
      <c r="AL17" s="30">
        <v>218.3</v>
      </c>
      <c r="AM17" s="30">
        <v>226.9</v>
      </c>
      <c r="AN17" s="30">
        <v>129.4</v>
      </c>
      <c r="AO17" s="30">
        <v>2297.1999999999998</v>
      </c>
      <c r="AP17" s="30">
        <v>51647.199999999997</v>
      </c>
      <c r="AQ17" s="30">
        <v>136.4</v>
      </c>
      <c r="AR17" s="30">
        <v>6761.7</v>
      </c>
      <c r="AS17" s="30">
        <v>2437.9</v>
      </c>
      <c r="AT17" s="30">
        <v>345.1</v>
      </c>
      <c r="AU17" s="30">
        <v>123.5</v>
      </c>
      <c r="AV17" s="30">
        <v>199.5</v>
      </c>
      <c r="AW17" s="30">
        <v>60.9</v>
      </c>
      <c r="AX17" s="30">
        <v>0</v>
      </c>
      <c r="AY17" s="30">
        <v>226.9</v>
      </c>
      <c r="AZ17" s="30">
        <v>6981</v>
      </c>
      <c r="BA17" s="30">
        <v>3179.5</v>
      </c>
      <c r="BB17" s="30">
        <v>3488.4</v>
      </c>
      <c r="BC17" s="30">
        <v>14257.1</v>
      </c>
      <c r="BD17" s="30">
        <v>391.7</v>
      </c>
      <c r="BE17" s="30">
        <v>294.7</v>
      </c>
      <c r="BF17" s="30">
        <v>3338</v>
      </c>
      <c r="BG17" s="30">
        <v>559</v>
      </c>
      <c r="BH17" s="30">
        <v>176</v>
      </c>
      <c r="BI17" s="30">
        <v>176</v>
      </c>
      <c r="BJ17" s="30">
        <v>648.79999999999995</v>
      </c>
      <c r="BK17" s="30">
        <v>10369.5</v>
      </c>
      <c r="BL17" s="30">
        <v>61.4</v>
      </c>
      <c r="BM17" s="30">
        <v>151.69999999999999</v>
      </c>
      <c r="BN17" s="30">
        <v>1889.9</v>
      </c>
      <c r="BO17" s="30">
        <v>683.8</v>
      </c>
      <c r="BP17" s="30">
        <v>102.6</v>
      </c>
      <c r="BQ17" s="30">
        <v>2223</v>
      </c>
      <c r="BR17" s="30">
        <v>1848.6</v>
      </c>
      <c r="BS17" s="30">
        <v>634.4</v>
      </c>
      <c r="BT17" s="30">
        <v>114.2</v>
      </c>
      <c r="BU17" s="30">
        <v>137.80000000000001</v>
      </c>
      <c r="BV17" s="30">
        <v>294</v>
      </c>
      <c r="BW17" s="30">
        <v>454</v>
      </c>
      <c r="BX17" s="30">
        <v>27.2</v>
      </c>
      <c r="BY17" s="30">
        <v>375.4</v>
      </c>
      <c r="BZ17" s="30">
        <v>116.3</v>
      </c>
      <c r="CA17" s="30">
        <v>56.5</v>
      </c>
      <c r="CB17" s="30">
        <v>24205.5</v>
      </c>
      <c r="CC17" s="30">
        <v>89.4</v>
      </c>
      <c r="CD17" s="30">
        <v>32.1</v>
      </c>
      <c r="CE17" s="30">
        <v>66.5</v>
      </c>
      <c r="CF17" s="30">
        <v>65.3</v>
      </c>
      <c r="CG17" s="30">
        <v>101.7</v>
      </c>
      <c r="CH17" s="30">
        <v>71.3</v>
      </c>
      <c r="CI17" s="30">
        <v>453.4</v>
      </c>
      <c r="CJ17" s="30">
        <v>485.2</v>
      </c>
      <c r="CK17" s="30">
        <v>1895.2</v>
      </c>
      <c r="CL17" s="30">
        <v>476.6</v>
      </c>
      <c r="CM17" s="30">
        <v>475.1</v>
      </c>
      <c r="CN17" s="30">
        <v>8812.2999999999993</v>
      </c>
      <c r="CO17" s="30">
        <v>5192.8</v>
      </c>
      <c r="CP17" s="30">
        <v>332.8</v>
      </c>
      <c r="CQ17" s="30">
        <v>617</v>
      </c>
      <c r="CR17" s="30">
        <v>120.7</v>
      </c>
      <c r="CS17" s="30">
        <v>124.4</v>
      </c>
      <c r="CT17" s="30">
        <v>86.1</v>
      </c>
      <c r="CU17" s="30">
        <v>153.30000000000001</v>
      </c>
      <c r="CV17" s="30">
        <v>6.7</v>
      </c>
      <c r="CW17" s="30">
        <v>76.900000000000006</v>
      </c>
      <c r="CX17" s="30">
        <v>224.4</v>
      </c>
      <c r="CY17" s="30">
        <v>21.3</v>
      </c>
      <c r="CZ17" s="30">
        <v>1056.3</v>
      </c>
      <c r="DA17" s="30">
        <v>63.6</v>
      </c>
      <c r="DB17" s="30">
        <v>81.900000000000006</v>
      </c>
      <c r="DC17" s="30">
        <v>49.7</v>
      </c>
      <c r="DD17" s="30">
        <v>68.2</v>
      </c>
      <c r="DE17" s="30">
        <v>79.599999999999994</v>
      </c>
      <c r="DF17" s="30">
        <v>9465.9</v>
      </c>
      <c r="DG17" s="30">
        <v>36.200000000000003</v>
      </c>
      <c r="DH17" s="30">
        <v>896.8</v>
      </c>
      <c r="DI17" s="30">
        <v>1619.8</v>
      </c>
      <c r="DJ17" s="30">
        <v>263.39999999999998</v>
      </c>
      <c r="DK17" s="30">
        <v>255.9</v>
      </c>
      <c r="DL17" s="30">
        <v>3112.2</v>
      </c>
      <c r="DM17" s="30">
        <v>138.6</v>
      </c>
      <c r="DN17" s="30">
        <v>807.7</v>
      </c>
      <c r="DO17" s="30">
        <v>2108.1</v>
      </c>
      <c r="DP17" s="30">
        <v>94.4</v>
      </c>
      <c r="DQ17" s="30">
        <v>318</v>
      </c>
      <c r="DR17" s="30">
        <v>1044.3</v>
      </c>
      <c r="DS17" s="30">
        <v>496.8</v>
      </c>
      <c r="DT17" s="30">
        <v>136.80000000000001</v>
      </c>
      <c r="DU17" s="30">
        <v>171</v>
      </c>
      <c r="DV17" s="30">
        <v>110.6</v>
      </c>
      <c r="DW17" s="30">
        <v>163.5</v>
      </c>
      <c r="DX17" s="30">
        <v>28.6</v>
      </c>
      <c r="DY17" s="30">
        <v>60.9</v>
      </c>
      <c r="DZ17" s="30">
        <v>157.9</v>
      </c>
      <c r="EA17" s="30">
        <v>203.3</v>
      </c>
      <c r="EB17" s="30">
        <v>324.7</v>
      </c>
      <c r="EC17" s="30">
        <v>93.3</v>
      </c>
      <c r="ED17" s="30">
        <v>48.7</v>
      </c>
      <c r="EE17" s="30">
        <v>140.6</v>
      </c>
      <c r="EF17" s="30">
        <v>1007.8</v>
      </c>
      <c r="EG17" s="30">
        <v>161</v>
      </c>
      <c r="EH17" s="30">
        <v>87.9</v>
      </c>
      <c r="EI17" s="30">
        <v>11357.7</v>
      </c>
      <c r="EJ17" s="30">
        <v>5097.2</v>
      </c>
      <c r="EK17" s="30">
        <v>244</v>
      </c>
      <c r="EL17" s="30">
        <v>191.8</v>
      </c>
      <c r="EM17" s="30">
        <v>198.1</v>
      </c>
      <c r="EN17" s="30">
        <v>665.9</v>
      </c>
      <c r="EO17" s="30">
        <v>136.4</v>
      </c>
      <c r="EP17" s="30">
        <v>115.7</v>
      </c>
      <c r="EQ17" s="30">
        <v>294.2</v>
      </c>
      <c r="ER17" s="30">
        <v>102.6</v>
      </c>
      <c r="ES17" s="30">
        <v>70.8</v>
      </c>
      <c r="ET17" s="30">
        <v>113.1</v>
      </c>
      <c r="EU17" s="30">
        <v>509.7</v>
      </c>
      <c r="EV17" s="30">
        <v>44.4</v>
      </c>
      <c r="EW17" s="30">
        <v>164.1</v>
      </c>
      <c r="EX17" s="30">
        <v>53</v>
      </c>
      <c r="EY17" s="30">
        <v>278.3</v>
      </c>
      <c r="EZ17" s="30">
        <v>63.8</v>
      </c>
      <c r="FA17" s="30">
        <v>1299.5999999999999</v>
      </c>
      <c r="FB17" s="30">
        <v>175.1</v>
      </c>
      <c r="FC17" s="30">
        <v>559.1</v>
      </c>
      <c r="FD17" s="30">
        <v>243.1</v>
      </c>
      <c r="FE17" s="30">
        <v>42.7</v>
      </c>
      <c r="FF17" s="30">
        <v>106.5</v>
      </c>
      <c r="FG17" s="30">
        <v>48.4</v>
      </c>
      <c r="FH17" s="30">
        <v>42.4</v>
      </c>
      <c r="FI17" s="30">
        <v>832.8</v>
      </c>
      <c r="FJ17" s="30">
        <v>604.5</v>
      </c>
      <c r="FK17" s="30">
        <v>1275.5999999999999</v>
      </c>
      <c r="FL17" s="30">
        <v>1577.8</v>
      </c>
      <c r="FM17" s="30">
        <v>926</v>
      </c>
      <c r="FN17" s="30">
        <v>15063.3</v>
      </c>
      <c r="FO17" s="30">
        <v>450.4</v>
      </c>
      <c r="FP17" s="30">
        <v>1386.2</v>
      </c>
      <c r="FQ17" s="30">
        <v>410.5</v>
      </c>
      <c r="FR17" s="30">
        <v>69.599999999999994</v>
      </c>
      <c r="FS17" s="30">
        <v>23.8</v>
      </c>
      <c r="FT17" s="30">
        <v>20.7</v>
      </c>
      <c r="FU17" s="30">
        <v>516.79999999999995</v>
      </c>
      <c r="FV17" s="30">
        <v>360.1</v>
      </c>
      <c r="FW17" s="30">
        <v>90.4</v>
      </c>
      <c r="FX17" s="30">
        <v>26.4</v>
      </c>
      <c r="FY17" s="18"/>
      <c r="FZ17" s="18">
        <f t="shared" si="0"/>
        <v>351285.89999999985</v>
      </c>
      <c r="GA17" s="18"/>
      <c r="GB17" s="18"/>
      <c r="GC17" s="18"/>
      <c r="GD17" s="18"/>
      <c r="GE17" s="18"/>
      <c r="GF17" s="18"/>
      <c r="GG17" s="7"/>
      <c r="GH17" s="18"/>
      <c r="GI17" s="18"/>
      <c r="GJ17" s="18"/>
      <c r="GK17" s="18"/>
      <c r="GL17" s="18"/>
      <c r="GM17" s="18"/>
      <c r="GN17" s="31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x14ac:dyDescent="0.2">
      <c r="A18" s="29" t="s">
        <v>449</v>
      </c>
      <c r="B18" s="7" t="s">
        <v>450</v>
      </c>
      <c r="C18" s="32">
        <f>ROUND(FZ132/FZ20,4)</f>
        <v>0.41799999999999998</v>
      </c>
      <c r="D18" s="33">
        <v>0.41799999999999998</v>
      </c>
      <c r="E18" s="33">
        <v>0.41799999999999998</v>
      </c>
      <c r="F18" s="33">
        <v>0.41799999999999998</v>
      </c>
      <c r="G18" s="33">
        <v>0.41799999999999998</v>
      </c>
      <c r="H18" s="33">
        <v>0.41799999999999998</v>
      </c>
      <c r="I18" s="33">
        <v>0.41799999999999998</v>
      </c>
      <c r="J18" s="33">
        <v>0.41799999999999998</v>
      </c>
      <c r="K18" s="33">
        <v>0.41799999999999998</v>
      </c>
      <c r="L18" s="33">
        <v>0.41799999999999998</v>
      </c>
      <c r="M18" s="33">
        <v>0.41799999999999998</v>
      </c>
      <c r="N18" s="33">
        <v>0.41799999999999998</v>
      </c>
      <c r="O18" s="33">
        <v>0.41799999999999998</v>
      </c>
      <c r="P18" s="33">
        <v>0.41799999999999998</v>
      </c>
      <c r="Q18" s="33">
        <v>0.41799999999999998</v>
      </c>
      <c r="R18" s="33">
        <v>0.41799999999999998</v>
      </c>
      <c r="S18" s="33">
        <v>0.41799999999999998</v>
      </c>
      <c r="T18" s="33">
        <v>0.41799999999999998</v>
      </c>
      <c r="U18" s="33">
        <v>0.41799999999999998</v>
      </c>
      <c r="V18" s="33">
        <v>0.41799999999999998</v>
      </c>
      <c r="W18" s="33">
        <v>0.41799999999999998</v>
      </c>
      <c r="X18" s="33">
        <v>0.41799999999999998</v>
      </c>
      <c r="Y18" s="33">
        <v>0.41799999999999998</v>
      </c>
      <c r="Z18" s="33">
        <v>0.41799999999999998</v>
      </c>
      <c r="AA18" s="33">
        <v>0.41799999999999998</v>
      </c>
      <c r="AB18" s="33">
        <v>0.41799999999999998</v>
      </c>
      <c r="AC18" s="33">
        <v>0.41799999999999998</v>
      </c>
      <c r="AD18" s="33">
        <v>0.41799999999999998</v>
      </c>
      <c r="AE18" s="33">
        <v>0.41799999999999998</v>
      </c>
      <c r="AF18" s="33">
        <v>0.41799999999999998</v>
      </c>
      <c r="AG18" s="33">
        <v>0.41799999999999998</v>
      </c>
      <c r="AH18" s="33">
        <v>0.41799999999999998</v>
      </c>
      <c r="AI18" s="33">
        <v>0.41799999999999998</v>
      </c>
      <c r="AJ18" s="33">
        <v>0.41799999999999998</v>
      </c>
      <c r="AK18" s="33">
        <v>0.41799999999999998</v>
      </c>
      <c r="AL18" s="33">
        <v>0.41799999999999998</v>
      </c>
      <c r="AM18" s="33">
        <v>0.41799999999999998</v>
      </c>
      <c r="AN18" s="33">
        <v>0.41799999999999998</v>
      </c>
      <c r="AO18" s="33">
        <v>0.41799999999999998</v>
      </c>
      <c r="AP18" s="33">
        <v>0.41799999999999998</v>
      </c>
      <c r="AQ18" s="33">
        <v>0.41799999999999998</v>
      </c>
      <c r="AR18" s="33">
        <v>0.41799999999999998</v>
      </c>
      <c r="AS18" s="33">
        <v>0.41799999999999998</v>
      </c>
      <c r="AT18" s="33">
        <v>0.41799999999999998</v>
      </c>
      <c r="AU18" s="33">
        <v>0.41799999999999998</v>
      </c>
      <c r="AV18" s="33">
        <v>0.41799999999999998</v>
      </c>
      <c r="AW18" s="33">
        <v>0.41799999999999998</v>
      </c>
      <c r="AX18" s="33">
        <v>0.41799999999999998</v>
      </c>
      <c r="AY18" s="33">
        <v>0.41799999999999998</v>
      </c>
      <c r="AZ18" s="33">
        <v>0.41799999999999998</v>
      </c>
      <c r="BA18" s="33">
        <v>0.41799999999999998</v>
      </c>
      <c r="BB18" s="33">
        <v>0.41799999999999998</v>
      </c>
      <c r="BC18" s="33">
        <v>0.41799999999999998</v>
      </c>
      <c r="BD18" s="33">
        <v>0.41799999999999998</v>
      </c>
      <c r="BE18" s="33">
        <v>0.41799999999999998</v>
      </c>
      <c r="BF18" s="33">
        <v>0.41799999999999998</v>
      </c>
      <c r="BG18" s="33">
        <v>0.41799999999999998</v>
      </c>
      <c r="BH18" s="33">
        <v>0.41799999999999998</v>
      </c>
      <c r="BI18" s="33">
        <v>0.41799999999999998</v>
      </c>
      <c r="BJ18" s="33">
        <v>0.41799999999999998</v>
      </c>
      <c r="BK18" s="33">
        <v>0.41799999999999998</v>
      </c>
      <c r="BL18" s="33">
        <v>0.41799999999999998</v>
      </c>
      <c r="BM18" s="33">
        <v>0.41799999999999998</v>
      </c>
      <c r="BN18" s="33">
        <v>0.41799999999999998</v>
      </c>
      <c r="BO18" s="33">
        <v>0.41799999999999998</v>
      </c>
      <c r="BP18" s="33">
        <v>0.41799999999999998</v>
      </c>
      <c r="BQ18" s="33">
        <v>0.41799999999999998</v>
      </c>
      <c r="BR18" s="33">
        <v>0.41799999999999998</v>
      </c>
      <c r="BS18" s="33">
        <v>0.41799999999999998</v>
      </c>
      <c r="BT18" s="33">
        <v>0.41799999999999998</v>
      </c>
      <c r="BU18" s="33">
        <v>0.41799999999999998</v>
      </c>
      <c r="BV18" s="33">
        <v>0.41799999999999998</v>
      </c>
      <c r="BW18" s="33">
        <v>0.41799999999999998</v>
      </c>
      <c r="BX18" s="33">
        <v>0.41799999999999998</v>
      </c>
      <c r="BY18" s="33">
        <v>0.41799999999999998</v>
      </c>
      <c r="BZ18" s="33">
        <v>0.41799999999999998</v>
      </c>
      <c r="CA18" s="33">
        <v>0.41799999999999998</v>
      </c>
      <c r="CB18" s="33">
        <v>0.41799999999999998</v>
      </c>
      <c r="CC18" s="33">
        <v>0.41799999999999998</v>
      </c>
      <c r="CD18" s="33">
        <v>0.41799999999999998</v>
      </c>
      <c r="CE18" s="33">
        <v>0.41799999999999998</v>
      </c>
      <c r="CF18" s="33">
        <v>0.41799999999999998</v>
      </c>
      <c r="CG18" s="33">
        <v>0.41799999999999998</v>
      </c>
      <c r="CH18" s="33">
        <v>0.41799999999999998</v>
      </c>
      <c r="CI18" s="33">
        <v>0.41799999999999998</v>
      </c>
      <c r="CJ18" s="33">
        <v>0.41799999999999998</v>
      </c>
      <c r="CK18" s="33">
        <v>0.41799999999999998</v>
      </c>
      <c r="CL18" s="33">
        <v>0.41799999999999998</v>
      </c>
      <c r="CM18" s="33">
        <v>0.41799999999999998</v>
      </c>
      <c r="CN18" s="33">
        <v>0.41799999999999998</v>
      </c>
      <c r="CO18" s="33">
        <v>0.41799999999999998</v>
      </c>
      <c r="CP18" s="33">
        <v>0.41799999999999998</v>
      </c>
      <c r="CQ18" s="33">
        <v>0.41799999999999998</v>
      </c>
      <c r="CR18" s="33">
        <v>0.41799999999999998</v>
      </c>
      <c r="CS18" s="33">
        <v>0.41799999999999998</v>
      </c>
      <c r="CT18" s="33">
        <v>0.41799999999999998</v>
      </c>
      <c r="CU18" s="33">
        <v>0.41799999999999998</v>
      </c>
      <c r="CV18" s="33">
        <v>0.41799999999999998</v>
      </c>
      <c r="CW18" s="33">
        <v>0.41799999999999998</v>
      </c>
      <c r="CX18" s="33">
        <v>0.41799999999999998</v>
      </c>
      <c r="CY18" s="33">
        <v>0.41799999999999998</v>
      </c>
      <c r="CZ18" s="33">
        <v>0.41799999999999998</v>
      </c>
      <c r="DA18" s="33">
        <v>0.41799999999999998</v>
      </c>
      <c r="DB18" s="33">
        <v>0.41799999999999998</v>
      </c>
      <c r="DC18" s="33">
        <v>0.41799999999999998</v>
      </c>
      <c r="DD18" s="33">
        <v>0.41799999999999998</v>
      </c>
      <c r="DE18" s="33">
        <v>0.41799999999999998</v>
      </c>
      <c r="DF18" s="33">
        <v>0.41799999999999998</v>
      </c>
      <c r="DG18" s="33">
        <v>0.41799999999999998</v>
      </c>
      <c r="DH18" s="33">
        <v>0.41799999999999998</v>
      </c>
      <c r="DI18" s="33">
        <v>0.41799999999999998</v>
      </c>
      <c r="DJ18" s="33">
        <v>0.41799999999999998</v>
      </c>
      <c r="DK18" s="33">
        <v>0.41799999999999998</v>
      </c>
      <c r="DL18" s="33">
        <v>0.41799999999999998</v>
      </c>
      <c r="DM18" s="33">
        <v>0.41799999999999998</v>
      </c>
      <c r="DN18" s="33">
        <v>0.41799999999999998</v>
      </c>
      <c r="DO18" s="33">
        <v>0.41799999999999998</v>
      </c>
      <c r="DP18" s="33">
        <v>0.41799999999999998</v>
      </c>
      <c r="DQ18" s="33">
        <v>0.41799999999999998</v>
      </c>
      <c r="DR18" s="33">
        <v>0.41799999999999998</v>
      </c>
      <c r="DS18" s="33">
        <v>0.41799999999999998</v>
      </c>
      <c r="DT18" s="33">
        <v>0.41799999999999998</v>
      </c>
      <c r="DU18" s="33">
        <v>0.41799999999999998</v>
      </c>
      <c r="DV18" s="33">
        <v>0.41799999999999998</v>
      </c>
      <c r="DW18" s="33">
        <v>0.41799999999999998</v>
      </c>
      <c r="DX18" s="33">
        <v>0.41799999999999998</v>
      </c>
      <c r="DY18" s="33">
        <v>0.41799999999999998</v>
      </c>
      <c r="DZ18" s="33">
        <v>0.41799999999999998</v>
      </c>
      <c r="EA18" s="33">
        <v>0.41799999999999998</v>
      </c>
      <c r="EB18" s="33">
        <v>0.41799999999999998</v>
      </c>
      <c r="EC18" s="33">
        <v>0.41799999999999998</v>
      </c>
      <c r="ED18" s="33">
        <v>0.41799999999999998</v>
      </c>
      <c r="EE18" s="33">
        <v>0.41799999999999998</v>
      </c>
      <c r="EF18" s="33">
        <v>0.41799999999999998</v>
      </c>
      <c r="EG18" s="33">
        <v>0.41799999999999998</v>
      </c>
      <c r="EH18" s="33">
        <v>0.41799999999999998</v>
      </c>
      <c r="EI18" s="33">
        <v>0.41799999999999998</v>
      </c>
      <c r="EJ18" s="33">
        <v>0.41799999999999998</v>
      </c>
      <c r="EK18" s="33">
        <v>0.41799999999999998</v>
      </c>
      <c r="EL18" s="33">
        <v>0.41799999999999998</v>
      </c>
      <c r="EM18" s="33">
        <v>0.41799999999999998</v>
      </c>
      <c r="EN18" s="33">
        <v>0.41799999999999998</v>
      </c>
      <c r="EO18" s="33">
        <v>0.41799999999999998</v>
      </c>
      <c r="EP18" s="33">
        <v>0.41799999999999998</v>
      </c>
      <c r="EQ18" s="33">
        <v>0.41799999999999998</v>
      </c>
      <c r="ER18" s="33">
        <v>0.41799999999999998</v>
      </c>
      <c r="ES18" s="33">
        <v>0.41799999999999998</v>
      </c>
      <c r="ET18" s="33">
        <v>0.41799999999999998</v>
      </c>
      <c r="EU18" s="33">
        <v>0.41799999999999998</v>
      </c>
      <c r="EV18" s="33">
        <v>0.41799999999999998</v>
      </c>
      <c r="EW18" s="33">
        <v>0.41799999999999998</v>
      </c>
      <c r="EX18" s="33">
        <v>0.41799999999999998</v>
      </c>
      <c r="EY18" s="33">
        <v>0.41799999999999998</v>
      </c>
      <c r="EZ18" s="33">
        <v>0.41799999999999998</v>
      </c>
      <c r="FA18" s="33">
        <v>0.41799999999999998</v>
      </c>
      <c r="FB18" s="33">
        <v>0.41799999999999998</v>
      </c>
      <c r="FC18" s="33">
        <v>0.41799999999999998</v>
      </c>
      <c r="FD18" s="33">
        <v>0.41799999999999998</v>
      </c>
      <c r="FE18" s="33">
        <v>0.41799999999999998</v>
      </c>
      <c r="FF18" s="33">
        <v>0.41799999999999998</v>
      </c>
      <c r="FG18" s="33">
        <v>0.41799999999999998</v>
      </c>
      <c r="FH18" s="33">
        <v>0.41799999999999998</v>
      </c>
      <c r="FI18" s="33">
        <v>0.41799999999999998</v>
      </c>
      <c r="FJ18" s="33">
        <v>0.41799999999999998</v>
      </c>
      <c r="FK18" s="33">
        <v>0.41799999999999998</v>
      </c>
      <c r="FL18" s="33">
        <v>0.41799999999999998</v>
      </c>
      <c r="FM18" s="33">
        <v>0.41799999999999998</v>
      </c>
      <c r="FN18" s="33">
        <v>0.41799999999999998</v>
      </c>
      <c r="FO18" s="33">
        <v>0.41799999999999998</v>
      </c>
      <c r="FP18" s="33">
        <v>0.41799999999999998</v>
      </c>
      <c r="FQ18" s="33">
        <v>0.41799999999999998</v>
      </c>
      <c r="FR18" s="33">
        <v>0.41799999999999998</v>
      </c>
      <c r="FS18" s="33">
        <v>0.41799999999999998</v>
      </c>
      <c r="FT18" s="33">
        <v>0.41799999999999998</v>
      </c>
      <c r="FU18" s="33">
        <v>0.41799999999999998</v>
      </c>
      <c r="FV18" s="33">
        <v>0.41799999999999998</v>
      </c>
      <c r="FW18" s="33">
        <v>0.41799999999999998</v>
      </c>
      <c r="FX18" s="33">
        <v>0.41799999999999998</v>
      </c>
      <c r="FY18" s="33"/>
      <c r="FZ18" s="33">
        <f>FX18</f>
        <v>0.41799999999999998</v>
      </c>
      <c r="GA18" s="33"/>
      <c r="GB18" s="33"/>
      <c r="GC18" s="33"/>
      <c r="GD18" s="33"/>
      <c r="GE18" s="33"/>
      <c r="GF18" s="33"/>
      <c r="GG18" s="7"/>
      <c r="GH18" s="33"/>
      <c r="GI18" s="33"/>
      <c r="GJ18" s="33"/>
      <c r="GK18" s="33"/>
      <c r="GL18" s="33"/>
      <c r="GM18" s="33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x14ac:dyDescent="0.2">
      <c r="A19" s="6" t="s">
        <v>451</v>
      </c>
      <c r="B19" s="18" t="s">
        <v>452</v>
      </c>
      <c r="C19" s="28">
        <v>5936.4</v>
      </c>
      <c r="D19" s="28">
        <v>28893.599999999999</v>
      </c>
      <c r="E19" s="28">
        <v>4468.8</v>
      </c>
      <c r="F19" s="28">
        <v>15351.599999999999</v>
      </c>
      <c r="G19" s="28">
        <v>850.8</v>
      </c>
      <c r="H19" s="28">
        <v>794.4</v>
      </c>
      <c r="I19" s="28">
        <v>6464.4</v>
      </c>
      <c r="J19" s="28">
        <v>1663.2</v>
      </c>
      <c r="K19" s="28">
        <v>186</v>
      </c>
      <c r="L19" s="28">
        <v>1503.6</v>
      </c>
      <c r="M19" s="28">
        <v>685.19999999999993</v>
      </c>
      <c r="N19" s="28">
        <v>36894</v>
      </c>
      <c r="O19" s="28">
        <v>9018</v>
      </c>
      <c r="P19" s="28">
        <v>188.4</v>
      </c>
      <c r="Q19" s="28">
        <v>28060.799999999999</v>
      </c>
      <c r="R19" s="28">
        <v>3002.4</v>
      </c>
      <c r="S19" s="28">
        <v>1274.3999999999999</v>
      </c>
      <c r="T19" s="28">
        <v>124.8</v>
      </c>
      <c r="U19" s="28">
        <v>37.199999999999996</v>
      </c>
      <c r="V19" s="28">
        <v>208.79999999999998</v>
      </c>
      <c r="W19" s="28">
        <v>181.2</v>
      </c>
      <c r="X19" s="28">
        <v>36</v>
      </c>
      <c r="Y19" s="28">
        <v>460.79999999999995</v>
      </c>
      <c r="Z19" s="28">
        <v>170.4</v>
      </c>
      <c r="AA19" s="28">
        <v>22339.200000000001</v>
      </c>
      <c r="AB19" s="28">
        <v>19311.599999999999</v>
      </c>
      <c r="AC19" s="28">
        <v>718.8</v>
      </c>
      <c r="AD19" s="28">
        <v>1010.4</v>
      </c>
      <c r="AE19" s="28">
        <v>67.2</v>
      </c>
      <c r="AF19" s="28">
        <v>141.6</v>
      </c>
      <c r="AG19" s="28">
        <v>415.2</v>
      </c>
      <c r="AH19" s="28">
        <v>710.4</v>
      </c>
      <c r="AI19" s="28">
        <v>262.8</v>
      </c>
      <c r="AJ19" s="28">
        <v>108</v>
      </c>
      <c r="AK19" s="28">
        <v>139.19999999999999</v>
      </c>
      <c r="AL19" s="28">
        <v>169.2</v>
      </c>
      <c r="AM19" s="28">
        <v>295.2</v>
      </c>
      <c r="AN19" s="28">
        <v>248.39999999999998</v>
      </c>
      <c r="AO19" s="28">
        <v>3228</v>
      </c>
      <c r="AP19" s="28">
        <v>60844.799999999996</v>
      </c>
      <c r="AQ19" s="28">
        <v>171.6</v>
      </c>
      <c r="AR19" s="28">
        <v>45588</v>
      </c>
      <c r="AS19" s="28">
        <v>4693.2</v>
      </c>
      <c r="AT19" s="28">
        <v>1702.8</v>
      </c>
      <c r="AU19" s="28">
        <v>177.6</v>
      </c>
      <c r="AV19" s="28">
        <v>230.39999999999998</v>
      </c>
      <c r="AW19" s="28">
        <v>178.79999999999998</v>
      </c>
      <c r="AX19" s="28">
        <v>61.199999999999996</v>
      </c>
      <c r="AY19" s="28">
        <v>319.2</v>
      </c>
      <c r="AZ19" s="28">
        <v>10087.199999999999</v>
      </c>
      <c r="BA19" s="28">
        <v>6768</v>
      </c>
      <c r="BB19" s="28">
        <v>6028.8</v>
      </c>
      <c r="BC19" s="28">
        <v>19404</v>
      </c>
      <c r="BD19" s="28">
        <v>2425.1999999999998</v>
      </c>
      <c r="BE19" s="28">
        <v>919.19999999999993</v>
      </c>
      <c r="BF19" s="28">
        <v>18489.599999999999</v>
      </c>
      <c r="BG19" s="28">
        <v>656.4</v>
      </c>
      <c r="BH19" s="28">
        <v>358.8</v>
      </c>
      <c r="BI19" s="28">
        <v>177.6</v>
      </c>
      <c r="BJ19" s="28">
        <v>4314</v>
      </c>
      <c r="BK19" s="28">
        <v>14372.4</v>
      </c>
      <c r="BL19" s="28">
        <v>57.599999999999994</v>
      </c>
      <c r="BM19" s="28">
        <v>207.6</v>
      </c>
      <c r="BN19" s="28">
        <v>2450.4</v>
      </c>
      <c r="BO19" s="28">
        <v>1017.5999999999999</v>
      </c>
      <c r="BP19" s="28">
        <v>153.6</v>
      </c>
      <c r="BQ19" s="28">
        <v>4099.2</v>
      </c>
      <c r="BR19" s="28">
        <v>3291.6</v>
      </c>
      <c r="BS19" s="28">
        <v>853.19999999999993</v>
      </c>
      <c r="BT19" s="28">
        <v>291.59999999999997</v>
      </c>
      <c r="BU19" s="28">
        <v>290.39999999999998</v>
      </c>
      <c r="BV19" s="28">
        <v>890.4</v>
      </c>
      <c r="BW19" s="28">
        <v>1508.3999999999999</v>
      </c>
      <c r="BX19" s="28">
        <v>45.6</v>
      </c>
      <c r="BY19" s="28">
        <v>372</v>
      </c>
      <c r="BZ19" s="28">
        <v>128.4</v>
      </c>
      <c r="CA19" s="28">
        <v>106.8</v>
      </c>
      <c r="CB19" s="28">
        <v>54669.599999999999</v>
      </c>
      <c r="CC19" s="28">
        <v>139.19999999999999</v>
      </c>
      <c r="CD19" s="28">
        <v>122.39999999999999</v>
      </c>
      <c r="CE19" s="28">
        <v>96</v>
      </c>
      <c r="CF19" s="28">
        <v>99.6</v>
      </c>
      <c r="CG19" s="28">
        <v>148.79999999999998</v>
      </c>
      <c r="CH19" s="28">
        <v>66</v>
      </c>
      <c r="CI19" s="28">
        <v>511.2</v>
      </c>
      <c r="CJ19" s="28">
        <v>643.19999999999993</v>
      </c>
      <c r="CK19" s="28">
        <v>4425.5999999999995</v>
      </c>
      <c r="CL19" s="28">
        <v>985.19999999999993</v>
      </c>
      <c r="CM19" s="28">
        <v>456</v>
      </c>
      <c r="CN19" s="28">
        <v>23926.799999999999</v>
      </c>
      <c r="CO19" s="28">
        <v>10768.8</v>
      </c>
      <c r="CP19" s="28">
        <v>679.19999999999993</v>
      </c>
      <c r="CQ19" s="28">
        <v>577.19999999999993</v>
      </c>
      <c r="CR19" s="28">
        <v>177.6</v>
      </c>
      <c r="CS19" s="28">
        <v>240</v>
      </c>
      <c r="CT19" s="28">
        <v>80.399999999999991</v>
      </c>
      <c r="CU19" s="28">
        <v>340.8</v>
      </c>
      <c r="CV19" s="28">
        <v>14.399999999999999</v>
      </c>
      <c r="CW19" s="28">
        <v>150</v>
      </c>
      <c r="CX19" s="28">
        <v>315.59999999999997</v>
      </c>
      <c r="CY19" s="28">
        <v>26.4</v>
      </c>
      <c r="CZ19" s="28">
        <v>1434</v>
      </c>
      <c r="DA19" s="28">
        <v>154.79999999999998</v>
      </c>
      <c r="DB19" s="28">
        <v>228</v>
      </c>
      <c r="DC19" s="28">
        <v>115.19999999999999</v>
      </c>
      <c r="DD19" s="28">
        <v>126</v>
      </c>
      <c r="DE19" s="28">
        <v>177.6</v>
      </c>
      <c r="DF19" s="28">
        <v>15525.599999999999</v>
      </c>
      <c r="DG19" s="28">
        <v>56.4</v>
      </c>
      <c r="DH19" s="28">
        <v>1485.6</v>
      </c>
      <c r="DI19" s="28">
        <v>1899.6</v>
      </c>
      <c r="DJ19" s="28">
        <v>543.6</v>
      </c>
      <c r="DK19" s="28">
        <v>338.4</v>
      </c>
      <c r="DL19" s="28">
        <v>4126.8</v>
      </c>
      <c r="DM19" s="28">
        <v>174</v>
      </c>
      <c r="DN19" s="28">
        <v>985.19999999999993</v>
      </c>
      <c r="DO19" s="28">
        <v>2394</v>
      </c>
      <c r="DP19" s="28">
        <v>163.19999999999999</v>
      </c>
      <c r="DQ19" s="28">
        <v>570</v>
      </c>
      <c r="DR19" s="28">
        <v>1002</v>
      </c>
      <c r="DS19" s="28">
        <v>495.59999999999997</v>
      </c>
      <c r="DT19" s="28">
        <v>106.8</v>
      </c>
      <c r="DU19" s="28">
        <v>266.39999999999998</v>
      </c>
      <c r="DV19" s="28">
        <v>160.79999999999998</v>
      </c>
      <c r="DW19" s="28">
        <v>235.2</v>
      </c>
      <c r="DX19" s="28">
        <v>136.79999999999998</v>
      </c>
      <c r="DY19" s="28">
        <v>223.2</v>
      </c>
      <c r="DZ19" s="28">
        <v>536.4</v>
      </c>
      <c r="EA19" s="28">
        <v>430.8</v>
      </c>
      <c r="EB19" s="28">
        <v>394.8</v>
      </c>
      <c r="EC19" s="28">
        <v>222</v>
      </c>
      <c r="ED19" s="28">
        <v>1160.3999999999999</v>
      </c>
      <c r="EE19" s="28">
        <v>122.39999999999999</v>
      </c>
      <c r="EF19" s="28">
        <v>1033.2</v>
      </c>
      <c r="EG19" s="28">
        <v>186</v>
      </c>
      <c r="EH19" s="28">
        <v>198</v>
      </c>
      <c r="EI19" s="28">
        <v>10844.4</v>
      </c>
      <c r="EJ19" s="28">
        <v>7365.5999999999995</v>
      </c>
      <c r="EK19" s="28">
        <v>490.79999999999995</v>
      </c>
      <c r="EL19" s="28">
        <v>357.59999999999997</v>
      </c>
      <c r="EM19" s="28">
        <v>310.8</v>
      </c>
      <c r="EN19" s="28">
        <v>699.6</v>
      </c>
      <c r="EO19" s="28">
        <v>244.79999999999998</v>
      </c>
      <c r="EP19" s="28">
        <v>316.8</v>
      </c>
      <c r="EQ19" s="28">
        <v>1966.8</v>
      </c>
      <c r="ER19" s="28">
        <v>212.4</v>
      </c>
      <c r="ES19" s="28">
        <v>134.4</v>
      </c>
      <c r="ET19" s="28">
        <v>158.4</v>
      </c>
      <c r="EU19" s="28">
        <v>408</v>
      </c>
      <c r="EV19" s="28">
        <v>60</v>
      </c>
      <c r="EW19" s="28">
        <v>604.79999999999995</v>
      </c>
      <c r="EX19" s="28">
        <v>140.4</v>
      </c>
      <c r="EY19" s="28">
        <v>393.59999999999997</v>
      </c>
      <c r="EZ19" s="28">
        <v>99.6</v>
      </c>
      <c r="FA19" s="28">
        <v>2515.1999999999998</v>
      </c>
      <c r="FB19" s="28">
        <v>220.79999999999998</v>
      </c>
      <c r="FC19" s="28">
        <v>1204.8</v>
      </c>
      <c r="FD19" s="28">
        <v>306</v>
      </c>
      <c r="FE19" s="28">
        <v>56.4</v>
      </c>
      <c r="FF19" s="28">
        <v>146.4</v>
      </c>
      <c r="FG19" s="28">
        <v>92.399999999999991</v>
      </c>
      <c r="FH19" s="28">
        <v>57.599999999999994</v>
      </c>
      <c r="FI19" s="28">
        <v>1282.8</v>
      </c>
      <c r="FJ19" s="28">
        <v>1510.8</v>
      </c>
      <c r="FK19" s="28">
        <v>1927.1999999999998</v>
      </c>
      <c r="FL19" s="28">
        <v>5967.5999999999995</v>
      </c>
      <c r="FM19" s="28">
        <v>2769.6</v>
      </c>
      <c r="FN19" s="28">
        <v>15997.199999999999</v>
      </c>
      <c r="FO19" s="28">
        <v>782.4</v>
      </c>
      <c r="FP19" s="28">
        <v>1665.6</v>
      </c>
      <c r="FQ19" s="28">
        <v>739.19999999999993</v>
      </c>
      <c r="FR19" s="28">
        <v>116.39999999999999</v>
      </c>
      <c r="FS19" s="28">
        <v>141.6</v>
      </c>
      <c r="FT19" s="28">
        <v>48</v>
      </c>
      <c r="FU19" s="28">
        <v>598.79999999999995</v>
      </c>
      <c r="FV19" s="28">
        <v>510</v>
      </c>
      <c r="FW19" s="28">
        <v>120</v>
      </c>
      <c r="FX19" s="28">
        <v>50.4</v>
      </c>
      <c r="FY19" s="28"/>
      <c r="FZ19" s="18">
        <f>SUM(C19:FX19)</f>
        <v>610058.40000000037</v>
      </c>
      <c r="GA19" s="18"/>
      <c r="GB19" s="18"/>
      <c r="GC19" s="18"/>
      <c r="GD19" s="18"/>
      <c r="GE19" s="18"/>
      <c r="GF19" s="18"/>
      <c r="GG19" s="7"/>
      <c r="GH19" s="18"/>
      <c r="GI19" s="18"/>
      <c r="GJ19" s="18"/>
      <c r="GK19" s="18"/>
      <c r="GL19" s="18"/>
      <c r="GM19" s="18"/>
    </row>
    <row r="20" spans="1:256" s="8" customFormat="1" x14ac:dyDescent="0.2">
      <c r="A20" s="6" t="s">
        <v>453</v>
      </c>
      <c r="B20" s="18" t="s">
        <v>454</v>
      </c>
      <c r="C20" s="34">
        <v>6551.2</v>
      </c>
      <c r="D20" s="30">
        <v>39279.4</v>
      </c>
      <c r="E20" s="30">
        <v>5663.5</v>
      </c>
      <c r="F20" s="30">
        <v>23103.5</v>
      </c>
      <c r="G20" s="30">
        <v>1310.7</v>
      </c>
      <c r="H20" s="30">
        <v>1141</v>
      </c>
      <c r="I20" s="30">
        <v>8080.7</v>
      </c>
      <c r="J20" s="30">
        <v>2101.6</v>
      </c>
      <c r="K20" s="30">
        <v>259.3</v>
      </c>
      <c r="L20" s="30">
        <v>2150</v>
      </c>
      <c r="M20" s="30">
        <v>955.5</v>
      </c>
      <c r="N20" s="30">
        <v>50040.4</v>
      </c>
      <c r="O20" s="30">
        <v>12975</v>
      </c>
      <c r="P20" s="30">
        <v>309.89999999999998</v>
      </c>
      <c r="Q20" s="30">
        <v>37831.5</v>
      </c>
      <c r="R20" s="30">
        <v>5583.4</v>
      </c>
      <c r="S20" s="30">
        <v>1664.5</v>
      </c>
      <c r="T20" s="30">
        <v>156</v>
      </c>
      <c r="U20" s="30">
        <v>51</v>
      </c>
      <c r="V20" s="30">
        <v>264.3</v>
      </c>
      <c r="W20" s="30">
        <v>184.7</v>
      </c>
      <c r="X20" s="30">
        <v>27</v>
      </c>
      <c r="Y20" s="30">
        <v>778.4</v>
      </c>
      <c r="Z20" s="30">
        <v>212</v>
      </c>
      <c r="AA20" s="30">
        <v>31519.9</v>
      </c>
      <c r="AB20" s="30">
        <v>27042.799999999999</v>
      </c>
      <c r="AC20" s="30">
        <v>932.6</v>
      </c>
      <c r="AD20" s="30">
        <v>1363.6</v>
      </c>
      <c r="AE20" s="30">
        <v>93</v>
      </c>
      <c r="AF20" s="30">
        <v>177</v>
      </c>
      <c r="AG20" s="30">
        <v>634.5</v>
      </c>
      <c r="AH20" s="30">
        <v>966.4</v>
      </c>
      <c r="AI20" s="30">
        <v>363</v>
      </c>
      <c r="AJ20" s="30">
        <v>149</v>
      </c>
      <c r="AK20" s="30">
        <v>173.5</v>
      </c>
      <c r="AL20" s="30">
        <v>270.39999999999998</v>
      </c>
      <c r="AM20" s="30">
        <v>347.3</v>
      </c>
      <c r="AN20" s="30">
        <v>323.39999999999998</v>
      </c>
      <c r="AO20" s="30">
        <v>4364.8</v>
      </c>
      <c r="AP20" s="30">
        <v>81604.100000000006</v>
      </c>
      <c r="AQ20" s="30">
        <v>249</v>
      </c>
      <c r="AR20" s="30">
        <v>63045.7</v>
      </c>
      <c r="AS20" s="30">
        <v>6608.6</v>
      </c>
      <c r="AT20" s="30">
        <v>2434</v>
      </c>
      <c r="AU20" s="30">
        <v>276.89999999999998</v>
      </c>
      <c r="AV20" s="30">
        <v>333</v>
      </c>
      <c r="AW20" s="30">
        <v>250</v>
      </c>
      <c r="AX20" s="30">
        <v>70</v>
      </c>
      <c r="AY20" s="30">
        <v>430</v>
      </c>
      <c r="AZ20" s="30">
        <v>12587.5</v>
      </c>
      <c r="BA20" s="30">
        <v>9446</v>
      </c>
      <c r="BB20" s="30">
        <v>7776.1</v>
      </c>
      <c r="BC20" s="30">
        <v>25323.4</v>
      </c>
      <c r="BD20" s="30">
        <v>3613</v>
      </c>
      <c r="BE20" s="30">
        <v>1277.7</v>
      </c>
      <c r="BF20" s="30">
        <v>26303.9</v>
      </c>
      <c r="BG20" s="30">
        <v>919.5</v>
      </c>
      <c r="BH20" s="30">
        <v>627.70000000000005</v>
      </c>
      <c r="BI20" s="30">
        <v>270.5</v>
      </c>
      <c r="BJ20" s="30">
        <v>6418</v>
      </c>
      <c r="BK20" s="30">
        <v>25462.799999999999</v>
      </c>
      <c r="BL20" s="30">
        <v>99.2</v>
      </c>
      <c r="BM20" s="30">
        <v>313.39999999999998</v>
      </c>
      <c r="BN20" s="30">
        <v>3260.1</v>
      </c>
      <c r="BO20" s="30">
        <v>1292</v>
      </c>
      <c r="BP20" s="30">
        <v>165</v>
      </c>
      <c r="BQ20" s="30">
        <v>5885.6</v>
      </c>
      <c r="BR20" s="30">
        <v>4444.8</v>
      </c>
      <c r="BS20" s="30">
        <v>1094.0999999999999</v>
      </c>
      <c r="BT20" s="30">
        <v>372</v>
      </c>
      <c r="BU20" s="30">
        <v>386.9</v>
      </c>
      <c r="BV20" s="30">
        <v>1239.0999999999999</v>
      </c>
      <c r="BW20" s="30">
        <v>1975</v>
      </c>
      <c r="BX20" s="30">
        <v>78</v>
      </c>
      <c r="BY20" s="30">
        <v>461.1</v>
      </c>
      <c r="BZ20" s="30">
        <v>217.3</v>
      </c>
      <c r="CA20" s="30">
        <v>162.69999999999999</v>
      </c>
      <c r="CB20" s="30">
        <v>73977.7</v>
      </c>
      <c r="CC20" s="30">
        <v>191</v>
      </c>
      <c r="CD20" s="30">
        <v>417.4</v>
      </c>
      <c r="CE20" s="30">
        <v>150.6</v>
      </c>
      <c r="CF20" s="30">
        <v>113.3</v>
      </c>
      <c r="CG20" s="30">
        <v>196.9</v>
      </c>
      <c r="CH20" s="30">
        <v>107</v>
      </c>
      <c r="CI20" s="30">
        <v>702.5</v>
      </c>
      <c r="CJ20" s="30">
        <v>885</v>
      </c>
      <c r="CK20" s="30">
        <v>5982.5</v>
      </c>
      <c r="CL20" s="30">
        <v>1287.7</v>
      </c>
      <c r="CM20" s="30">
        <v>645.6</v>
      </c>
      <c r="CN20" s="30">
        <v>33893.699999999997</v>
      </c>
      <c r="CO20" s="30">
        <v>14786</v>
      </c>
      <c r="CP20" s="30">
        <v>1016.7</v>
      </c>
      <c r="CQ20" s="30">
        <v>807</v>
      </c>
      <c r="CR20" s="30">
        <v>242.5</v>
      </c>
      <c r="CS20" s="30">
        <v>296</v>
      </c>
      <c r="CT20" s="30">
        <v>104</v>
      </c>
      <c r="CU20" s="30">
        <v>443.6</v>
      </c>
      <c r="CV20" s="30">
        <v>25</v>
      </c>
      <c r="CW20" s="30">
        <v>190</v>
      </c>
      <c r="CX20" s="30">
        <v>459</v>
      </c>
      <c r="CY20" s="30">
        <v>37.5</v>
      </c>
      <c r="CZ20" s="30">
        <v>1840.5</v>
      </c>
      <c r="DA20" s="30">
        <v>198.6</v>
      </c>
      <c r="DB20" s="30">
        <v>316</v>
      </c>
      <c r="DC20" s="30">
        <v>173</v>
      </c>
      <c r="DD20" s="30">
        <v>135</v>
      </c>
      <c r="DE20" s="30">
        <v>292</v>
      </c>
      <c r="DF20" s="30">
        <v>20873.099999999999</v>
      </c>
      <c r="DG20" s="30">
        <v>88</v>
      </c>
      <c r="DH20" s="30">
        <v>1984.2</v>
      </c>
      <c r="DI20" s="30">
        <v>2407.5</v>
      </c>
      <c r="DJ20" s="30">
        <v>629.4</v>
      </c>
      <c r="DK20" s="30">
        <v>467.2</v>
      </c>
      <c r="DL20" s="30">
        <v>5743.1</v>
      </c>
      <c r="DM20" s="30">
        <v>245</v>
      </c>
      <c r="DN20" s="30">
        <v>1294.3</v>
      </c>
      <c r="DO20" s="30">
        <v>3201.9</v>
      </c>
      <c r="DP20" s="30">
        <v>208</v>
      </c>
      <c r="DQ20" s="30">
        <v>822.3</v>
      </c>
      <c r="DR20" s="30">
        <v>1333</v>
      </c>
      <c r="DS20" s="30">
        <v>627</v>
      </c>
      <c r="DT20" s="30">
        <v>173.5</v>
      </c>
      <c r="DU20" s="30">
        <v>342</v>
      </c>
      <c r="DV20" s="30">
        <v>213.6</v>
      </c>
      <c r="DW20" s="30">
        <v>313.5</v>
      </c>
      <c r="DX20" s="30">
        <v>163</v>
      </c>
      <c r="DY20" s="30">
        <v>311</v>
      </c>
      <c r="DZ20" s="30">
        <v>717</v>
      </c>
      <c r="EA20" s="30">
        <v>539.79999999999995</v>
      </c>
      <c r="EB20" s="30">
        <v>545.5</v>
      </c>
      <c r="EC20" s="30">
        <v>295</v>
      </c>
      <c r="ED20" s="30">
        <v>1537.7</v>
      </c>
      <c r="EE20" s="30">
        <v>203</v>
      </c>
      <c r="EF20" s="30">
        <v>1409.9</v>
      </c>
      <c r="EG20" s="30">
        <v>248</v>
      </c>
      <c r="EH20" s="30">
        <v>250.7</v>
      </c>
      <c r="EI20" s="30">
        <v>14067</v>
      </c>
      <c r="EJ20" s="30">
        <v>10268.200000000001</v>
      </c>
      <c r="EK20" s="30">
        <v>670.1</v>
      </c>
      <c r="EL20" s="30">
        <v>460.7</v>
      </c>
      <c r="EM20" s="30">
        <v>386.7</v>
      </c>
      <c r="EN20" s="30">
        <v>968.6</v>
      </c>
      <c r="EO20" s="30">
        <v>316.60000000000002</v>
      </c>
      <c r="EP20" s="30">
        <v>425</v>
      </c>
      <c r="EQ20" s="30">
        <v>2721.1</v>
      </c>
      <c r="ER20" s="30">
        <v>316.10000000000002</v>
      </c>
      <c r="ES20" s="30">
        <v>211.5</v>
      </c>
      <c r="ET20" s="30">
        <v>165</v>
      </c>
      <c r="EU20" s="30">
        <v>576.9</v>
      </c>
      <c r="EV20" s="30">
        <v>77.3</v>
      </c>
      <c r="EW20" s="30">
        <v>861</v>
      </c>
      <c r="EX20" s="30">
        <v>173</v>
      </c>
      <c r="EY20" s="30">
        <v>572.29999999999995</v>
      </c>
      <c r="EZ20" s="30">
        <v>116.5</v>
      </c>
      <c r="FA20" s="30">
        <v>3495.5</v>
      </c>
      <c r="FB20" s="30">
        <v>289.39999999999998</v>
      </c>
      <c r="FC20" s="30">
        <v>1948.4</v>
      </c>
      <c r="FD20" s="30">
        <v>425</v>
      </c>
      <c r="FE20" s="30">
        <v>78</v>
      </c>
      <c r="FF20" s="30">
        <v>199</v>
      </c>
      <c r="FG20" s="30">
        <v>115</v>
      </c>
      <c r="FH20" s="30">
        <v>74</v>
      </c>
      <c r="FI20" s="30">
        <v>1734.5</v>
      </c>
      <c r="FJ20" s="30">
        <v>2034.4</v>
      </c>
      <c r="FK20" s="30">
        <v>2594.8000000000002</v>
      </c>
      <c r="FL20" s="30">
        <v>8282.6</v>
      </c>
      <c r="FM20" s="30">
        <v>3810.8</v>
      </c>
      <c r="FN20" s="30">
        <v>22168.2</v>
      </c>
      <c r="FO20" s="30">
        <v>1098.5</v>
      </c>
      <c r="FP20" s="30">
        <v>2361.9</v>
      </c>
      <c r="FQ20" s="30">
        <v>996</v>
      </c>
      <c r="FR20" s="30">
        <v>169.7</v>
      </c>
      <c r="FS20" s="30">
        <v>178.3</v>
      </c>
      <c r="FT20" s="30">
        <v>57.2</v>
      </c>
      <c r="FU20" s="30">
        <v>821</v>
      </c>
      <c r="FV20" s="30">
        <v>688</v>
      </c>
      <c r="FW20" s="30">
        <v>154</v>
      </c>
      <c r="FX20" s="30">
        <v>61.2</v>
      </c>
      <c r="FY20" s="18"/>
      <c r="FZ20" s="18">
        <f>SUM(C20:FX20)</f>
        <v>840458.89999999967</v>
      </c>
      <c r="GA20" s="18"/>
      <c r="GB20" s="18"/>
      <c r="GC20" s="18"/>
      <c r="GD20" s="18"/>
      <c r="GE20" s="35"/>
      <c r="GF20" s="35"/>
      <c r="GG20" s="7"/>
      <c r="GH20" s="35"/>
      <c r="GI20" s="35"/>
      <c r="GJ20" s="35"/>
      <c r="GK20" s="35"/>
      <c r="GL20" s="35"/>
      <c r="GM20" s="35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x14ac:dyDescent="0.2">
      <c r="A21" s="29" t="s">
        <v>455</v>
      </c>
      <c r="B21" s="7" t="s">
        <v>456</v>
      </c>
      <c r="C21" s="18">
        <v>0</v>
      </c>
      <c r="D21" s="18">
        <v>3042.5</v>
      </c>
      <c r="E21" s="18">
        <v>0</v>
      </c>
      <c r="F21" s="18">
        <v>4100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1226</v>
      </c>
      <c r="O21" s="18">
        <v>947</v>
      </c>
      <c r="P21" s="18">
        <v>0</v>
      </c>
      <c r="Q21" s="18">
        <v>6467.5</v>
      </c>
      <c r="R21" s="18">
        <v>4862</v>
      </c>
      <c r="S21" s="18">
        <v>125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3189</v>
      </c>
      <c r="AB21" s="18">
        <v>2357</v>
      </c>
      <c r="AC21" s="18">
        <v>0</v>
      </c>
      <c r="AD21" s="18">
        <v>0</v>
      </c>
      <c r="AE21" s="18">
        <v>0</v>
      </c>
      <c r="AF21" s="18">
        <v>0</v>
      </c>
      <c r="AG21" s="18">
        <v>85.5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104.5</v>
      </c>
      <c r="AP21" s="18">
        <v>19413.5</v>
      </c>
      <c r="AQ21" s="18">
        <v>0</v>
      </c>
      <c r="AR21" s="18">
        <v>15575.5</v>
      </c>
      <c r="AS21" s="18">
        <v>361</v>
      </c>
      <c r="AT21" s="18">
        <v>462.5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4216.5</v>
      </c>
      <c r="BA21" s="18">
        <v>103</v>
      </c>
      <c r="BB21" s="18">
        <v>0</v>
      </c>
      <c r="BC21" s="18">
        <v>1233.5</v>
      </c>
      <c r="BD21" s="18">
        <v>0</v>
      </c>
      <c r="BE21" s="18">
        <v>0</v>
      </c>
      <c r="BF21" s="18">
        <v>3936.5</v>
      </c>
      <c r="BG21" s="18">
        <v>0</v>
      </c>
      <c r="BH21" s="18">
        <v>0</v>
      </c>
      <c r="BI21" s="18">
        <v>0</v>
      </c>
      <c r="BJ21" s="18">
        <v>481.5</v>
      </c>
      <c r="BK21" s="18">
        <v>11287</v>
      </c>
      <c r="BL21" s="18">
        <v>0</v>
      </c>
      <c r="BM21" s="18">
        <v>0</v>
      </c>
      <c r="BN21" s="18">
        <v>252</v>
      </c>
      <c r="BO21" s="18">
        <v>0</v>
      </c>
      <c r="BP21" s="18">
        <v>0</v>
      </c>
      <c r="BQ21" s="18">
        <v>526</v>
      </c>
      <c r="BR21" s="18">
        <v>0</v>
      </c>
      <c r="BS21" s="18">
        <v>0</v>
      </c>
      <c r="BT21" s="18">
        <v>0</v>
      </c>
      <c r="BU21" s="18">
        <v>0</v>
      </c>
      <c r="BV21" s="18">
        <v>0</v>
      </c>
      <c r="BW21" s="18">
        <v>54.5</v>
      </c>
      <c r="BX21" s="18">
        <v>0</v>
      </c>
      <c r="BY21" s="18">
        <v>69.5</v>
      </c>
      <c r="BZ21" s="18">
        <v>0</v>
      </c>
      <c r="CA21" s="18">
        <v>0</v>
      </c>
      <c r="CB21" s="18">
        <v>7891</v>
      </c>
      <c r="CC21" s="18">
        <v>0</v>
      </c>
      <c r="CD21" s="18">
        <v>0</v>
      </c>
      <c r="CE21" s="18">
        <v>0</v>
      </c>
      <c r="CF21" s="18">
        <v>0</v>
      </c>
      <c r="CG21" s="18">
        <v>0</v>
      </c>
      <c r="CH21" s="18">
        <v>0</v>
      </c>
      <c r="CI21" s="18">
        <v>0</v>
      </c>
      <c r="CJ21" s="18">
        <v>0</v>
      </c>
      <c r="CK21" s="18">
        <v>162</v>
      </c>
      <c r="CL21" s="18">
        <v>0</v>
      </c>
      <c r="CM21" s="18">
        <v>0</v>
      </c>
      <c r="CN21" s="18">
        <v>2674.5</v>
      </c>
      <c r="CO21" s="18">
        <v>1962.5</v>
      </c>
      <c r="CP21" s="18">
        <v>0</v>
      </c>
      <c r="CQ21" s="18">
        <v>0</v>
      </c>
      <c r="CR21" s="18">
        <v>0</v>
      </c>
      <c r="CS21" s="18">
        <v>0</v>
      </c>
      <c r="CT21" s="18">
        <v>0</v>
      </c>
      <c r="CU21" s="18">
        <v>0</v>
      </c>
      <c r="CV21" s="18">
        <v>0</v>
      </c>
      <c r="CW21" s="18">
        <v>0</v>
      </c>
      <c r="CX21" s="18">
        <v>0</v>
      </c>
      <c r="CY21" s="18">
        <v>0</v>
      </c>
      <c r="CZ21" s="18">
        <v>0</v>
      </c>
      <c r="DA21" s="18">
        <v>0</v>
      </c>
      <c r="DB21" s="18">
        <v>0</v>
      </c>
      <c r="DC21" s="18">
        <v>0</v>
      </c>
      <c r="DD21" s="18">
        <v>0</v>
      </c>
      <c r="DE21" s="18">
        <v>0</v>
      </c>
      <c r="DF21" s="18">
        <v>1127.5</v>
      </c>
      <c r="DG21" s="18">
        <v>0</v>
      </c>
      <c r="DH21" s="18">
        <v>0</v>
      </c>
      <c r="DI21" s="18">
        <v>341.5</v>
      </c>
      <c r="DJ21" s="18">
        <v>0</v>
      </c>
      <c r="DK21" s="18">
        <v>0</v>
      </c>
      <c r="DL21" s="18">
        <v>161</v>
      </c>
      <c r="DM21" s="18">
        <v>18</v>
      </c>
      <c r="DN21" s="18">
        <v>0</v>
      </c>
      <c r="DO21" s="18">
        <v>0</v>
      </c>
      <c r="DP21" s="18">
        <v>0</v>
      </c>
      <c r="DQ21" s="18">
        <v>0</v>
      </c>
      <c r="DR21" s="18">
        <v>0</v>
      </c>
      <c r="DS21" s="18">
        <v>0</v>
      </c>
      <c r="DT21" s="18">
        <v>0</v>
      </c>
      <c r="DU21" s="18">
        <v>0</v>
      </c>
      <c r="DV21" s="18">
        <v>0</v>
      </c>
      <c r="DW21" s="18">
        <v>0</v>
      </c>
      <c r="DX21" s="18">
        <v>0</v>
      </c>
      <c r="DY21" s="18">
        <v>0</v>
      </c>
      <c r="DZ21" s="18">
        <v>0</v>
      </c>
      <c r="EA21" s="18">
        <v>151</v>
      </c>
      <c r="EB21" s="18">
        <v>0</v>
      </c>
      <c r="EC21" s="18">
        <v>0</v>
      </c>
      <c r="ED21" s="18">
        <v>137</v>
      </c>
      <c r="EE21" s="18">
        <v>0</v>
      </c>
      <c r="EF21" s="18">
        <v>131</v>
      </c>
      <c r="EG21" s="18">
        <v>0</v>
      </c>
      <c r="EH21" s="18">
        <v>0</v>
      </c>
      <c r="EI21" s="18">
        <v>1811</v>
      </c>
      <c r="EJ21" s="18">
        <v>1384</v>
      </c>
      <c r="EK21" s="18">
        <v>0</v>
      </c>
      <c r="EL21" s="18">
        <v>0</v>
      </c>
      <c r="EM21" s="18">
        <v>0</v>
      </c>
      <c r="EN21" s="18">
        <v>0</v>
      </c>
      <c r="EO21" s="18">
        <v>0</v>
      </c>
      <c r="EP21" s="18">
        <v>0</v>
      </c>
      <c r="EQ21" s="18">
        <v>83</v>
      </c>
      <c r="ER21" s="18">
        <v>0</v>
      </c>
      <c r="ES21" s="18">
        <v>0</v>
      </c>
      <c r="ET21" s="18">
        <v>82</v>
      </c>
      <c r="EU21" s="18">
        <v>0</v>
      </c>
      <c r="EV21" s="18">
        <v>0</v>
      </c>
      <c r="EW21" s="18">
        <v>0</v>
      </c>
      <c r="EX21" s="18">
        <v>0</v>
      </c>
      <c r="EY21" s="18">
        <v>0</v>
      </c>
      <c r="EZ21" s="18">
        <v>0</v>
      </c>
      <c r="FA21" s="18">
        <v>0</v>
      </c>
      <c r="FB21" s="18">
        <v>0</v>
      </c>
      <c r="FC21" s="18">
        <v>297.5</v>
      </c>
      <c r="FD21" s="18">
        <v>0</v>
      </c>
      <c r="FE21" s="18">
        <v>0</v>
      </c>
      <c r="FF21" s="18">
        <v>0</v>
      </c>
      <c r="FG21" s="18">
        <v>0</v>
      </c>
      <c r="FH21" s="18">
        <v>0</v>
      </c>
      <c r="FI21" s="18">
        <v>0</v>
      </c>
      <c r="FJ21" s="18">
        <v>0</v>
      </c>
      <c r="FK21" s="18">
        <v>176</v>
      </c>
      <c r="FL21" s="18">
        <v>1536</v>
      </c>
      <c r="FM21" s="18">
        <v>548</v>
      </c>
      <c r="FN21" s="18">
        <v>1329</v>
      </c>
      <c r="FO21" s="18">
        <v>0</v>
      </c>
      <c r="FP21" s="18">
        <v>0</v>
      </c>
      <c r="FQ21" s="18">
        <v>0</v>
      </c>
      <c r="FR21" s="18">
        <v>0</v>
      </c>
      <c r="FS21" s="18">
        <v>0</v>
      </c>
      <c r="FT21" s="18">
        <v>0</v>
      </c>
      <c r="FU21" s="18">
        <v>0</v>
      </c>
      <c r="FV21" s="18">
        <v>0</v>
      </c>
      <c r="FW21" s="18">
        <v>0</v>
      </c>
      <c r="FX21" s="18">
        <v>0</v>
      </c>
      <c r="FY21" s="18"/>
      <c r="FZ21" s="18">
        <f>SUM(C21:FY21)</f>
        <v>106482</v>
      </c>
      <c r="GA21" s="18"/>
      <c r="GB21" s="18"/>
      <c r="GC21" s="18"/>
      <c r="GD21" s="18"/>
      <c r="GE21" s="18"/>
      <c r="GF21" s="18"/>
      <c r="GG21" s="7"/>
      <c r="GH21" s="7"/>
      <c r="GI21" s="7"/>
      <c r="GJ21" s="7"/>
      <c r="GK21" s="7"/>
      <c r="GL21" s="7"/>
      <c r="GM21" s="7"/>
    </row>
    <row r="22" spans="1:256" x14ac:dyDescent="0.2">
      <c r="A22" s="29" t="s">
        <v>457</v>
      </c>
      <c r="B22" s="7" t="s">
        <v>458</v>
      </c>
      <c r="C22" s="30">
        <v>6796</v>
      </c>
      <c r="D22" s="30">
        <v>40896.800000000003</v>
      </c>
      <c r="E22" s="30">
        <v>6654.8</v>
      </c>
      <c r="F22" s="30">
        <v>22911.5</v>
      </c>
      <c r="G22" s="30">
        <v>1246.5</v>
      </c>
      <c r="H22" s="30">
        <v>1144.5</v>
      </c>
      <c r="I22" s="30">
        <v>9338.2999999999993</v>
      </c>
      <c r="J22" s="30">
        <v>2311.1999999999998</v>
      </c>
      <c r="K22" s="30">
        <v>257.7</v>
      </c>
      <c r="L22" s="30">
        <v>2388.4</v>
      </c>
      <c r="M22" s="30">
        <v>1182.2</v>
      </c>
      <c r="N22" s="30">
        <v>53042</v>
      </c>
      <c r="O22" s="30">
        <v>13947.5</v>
      </c>
      <c r="P22" s="30">
        <v>306.5</v>
      </c>
      <c r="Q22" s="30">
        <v>38687.599999999999</v>
      </c>
      <c r="R22" s="30">
        <v>5356.3</v>
      </c>
      <c r="S22" s="30">
        <v>1693.5</v>
      </c>
      <c r="T22" s="30">
        <v>170</v>
      </c>
      <c r="U22" s="30">
        <v>56.4</v>
      </c>
      <c r="V22" s="30">
        <v>276.39999999999998</v>
      </c>
      <c r="W22" s="30">
        <v>139.19999999999999</v>
      </c>
      <c r="X22" s="30">
        <v>50</v>
      </c>
      <c r="Y22" s="30">
        <v>811.5</v>
      </c>
      <c r="Z22" s="30">
        <v>241</v>
      </c>
      <c r="AA22" s="30">
        <v>31269.200000000001</v>
      </c>
      <c r="AB22" s="30">
        <v>28763.200000000001</v>
      </c>
      <c r="AC22" s="30">
        <v>1004</v>
      </c>
      <c r="AD22" s="30">
        <v>1430</v>
      </c>
      <c r="AE22" s="30">
        <v>100.4</v>
      </c>
      <c r="AF22" s="30">
        <v>174.8</v>
      </c>
      <c r="AG22" s="30">
        <v>660.1</v>
      </c>
      <c r="AH22" s="30">
        <v>1052.0999999999999</v>
      </c>
      <c r="AI22" s="30">
        <v>372.5</v>
      </c>
      <c r="AJ22" s="30">
        <v>157</v>
      </c>
      <c r="AK22" s="30">
        <v>208.5</v>
      </c>
      <c r="AL22" s="30">
        <v>287.5</v>
      </c>
      <c r="AM22" s="30">
        <v>425.5</v>
      </c>
      <c r="AN22" s="30">
        <v>348.1</v>
      </c>
      <c r="AO22" s="30">
        <v>4715.5</v>
      </c>
      <c r="AP22" s="30">
        <v>89180.4</v>
      </c>
      <c r="AQ22" s="30">
        <v>252</v>
      </c>
      <c r="AR22" s="30">
        <v>65235.8</v>
      </c>
      <c r="AS22" s="30">
        <v>6869.8</v>
      </c>
      <c r="AT22" s="30">
        <v>2310.6999999999998</v>
      </c>
      <c r="AU22" s="30">
        <v>284.5</v>
      </c>
      <c r="AV22" s="30">
        <v>337.5</v>
      </c>
      <c r="AW22" s="30">
        <v>256.3</v>
      </c>
      <c r="AX22" s="30">
        <v>72.5</v>
      </c>
      <c r="AY22" s="30">
        <v>437.5</v>
      </c>
      <c r="AZ22" s="30">
        <v>12991.6</v>
      </c>
      <c r="BA22" s="30">
        <v>9305.5</v>
      </c>
      <c r="BB22" s="30">
        <v>8139</v>
      </c>
      <c r="BC22" s="30">
        <v>27992.400000000001</v>
      </c>
      <c r="BD22" s="30">
        <v>3649.9</v>
      </c>
      <c r="BE22" s="30">
        <v>1357.2</v>
      </c>
      <c r="BF22" s="30">
        <v>25644.400000000001</v>
      </c>
      <c r="BG22" s="30">
        <v>994.8</v>
      </c>
      <c r="BH22" s="30">
        <v>590.5</v>
      </c>
      <c r="BI22" s="30">
        <v>279.5</v>
      </c>
      <c r="BJ22" s="30">
        <v>6393.5</v>
      </c>
      <c r="BK22" s="30">
        <v>28970.6</v>
      </c>
      <c r="BL22" s="30">
        <v>149</v>
      </c>
      <c r="BM22" s="30">
        <v>318</v>
      </c>
      <c r="BN22" s="30">
        <v>3522.6</v>
      </c>
      <c r="BO22" s="30">
        <v>1363</v>
      </c>
      <c r="BP22" s="30">
        <v>199.4</v>
      </c>
      <c r="BQ22" s="30">
        <v>6095.6</v>
      </c>
      <c r="BR22" s="30">
        <v>4664.3999999999996</v>
      </c>
      <c r="BS22" s="30">
        <v>1196.3</v>
      </c>
      <c r="BT22" s="30">
        <v>422.1</v>
      </c>
      <c r="BU22" s="30">
        <v>418</v>
      </c>
      <c r="BV22" s="30">
        <v>1288.5</v>
      </c>
      <c r="BW22" s="30">
        <v>2041.5</v>
      </c>
      <c r="BX22" s="30">
        <v>76.5</v>
      </c>
      <c r="BY22" s="30">
        <v>508.6</v>
      </c>
      <c r="BZ22" s="30">
        <v>231.5</v>
      </c>
      <c r="CA22" s="30">
        <v>172.5</v>
      </c>
      <c r="CB22" s="30">
        <v>79230.7</v>
      </c>
      <c r="CC22" s="30">
        <v>193.5</v>
      </c>
      <c r="CD22" s="30">
        <v>234.6</v>
      </c>
      <c r="CE22" s="30">
        <v>164</v>
      </c>
      <c r="CF22" s="30">
        <v>136.5</v>
      </c>
      <c r="CG22" s="30">
        <v>211.4</v>
      </c>
      <c r="CH22" s="30">
        <v>108.3</v>
      </c>
      <c r="CI22" s="30">
        <v>725</v>
      </c>
      <c r="CJ22" s="30">
        <v>978.9</v>
      </c>
      <c r="CK22" s="30">
        <v>6042.1</v>
      </c>
      <c r="CL22" s="30">
        <v>1364.3</v>
      </c>
      <c r="CM22" s="30">
        <v>784.7</v>
      </c>
      <c r="CN22" s="30">
        <v>32905.199999999997</v>
      </c>
      <c r="CO22" s="30">
        <v>14990.5</v>
      </c>
      <c r="CP22" s="30">
        <v>1049.0999999999999</v>
      </c>
      <c r="CQ22" s="30">
        <v>898.5</v>
      </c>
      <c r="CR22" s="30">
        <v>244</v>
      </c>
      <c r="CS22" s="30">
        <v>340.8</v>
      </c>
      <c r="CT22" s="30">
        <v>112</v>
      </c>
      <c r="CU22" s="30">
        <v>449</v>
      </c>
      <c r="CV22" s="30">
        <v>50</v>
      </c>
      <c r="CW22" s="30">
        <v>200.5</v>
      </c>
      <c r="CX22" s="30">
        <v>483.5</v>
      </c>
      <c r="CY22" s="30">
        <v>50</v>
      </c>
      <c r="CZ22" s="30">
        <v>2047.5</v>
      </c>
      <c r="DA22" s="30">
        <v>211</v>
      </c>
      <c r="DB22" s="30">
        <v>319.5</v>
      </c>
      <c r="DC22" s="30">
        <v>165</v>
      </c>
      <c r="DD22" s="30">
        <v>163.30000000000001</v>
      </c>
      <c r="DE22" s="30">
        <v>355</v>
      </c>
      <c r="DF22" s="30">
        <v>21782.5</v>
      </c>
      <c r="DG22" s="30">
        <v>89.5</v>
      </c>
      <c r="DH22" s="30">
        <v>2057</v>
      </c>
      <c r="DI22" s="30">
        <v>2668</v>
      </c>
      <c r="DJ22" s="30">
        <v>660</v>
      </c>
      <c r="DK22" s="30">
        <v>480.5</v>
      </c>
      <c r="DL22" s="30">
        <v>5832.4</v>
      </c>
      <c r="DM22" s="30">
        <v>249.1</v>
      </c>
      <c r="DN22" s="30">
        <v>1377.7</v>
      </c>
      <c r="DO22" s="30">
        <v>3302.3</v>
      </c>
      <c r="DP22" s="30">
        <v>215.5</v>
      </c>
      <c r="DQ22" s="30">
        <v>839.5</v>
      </c>
      <c r="DR22" s="30">
        <v>1435.1</v>
      </c>
      <c r="DS22" s="30">
        <v>738.8</v>
      </c>
      <c r="DT22" s="30">
        <v>163</v>
      </c>
      <c r="DU22" s="30">
        <v>375</v>
      </c>
      <c r="DV22" s="30">
        <v>227.5</v>
      </c>
      <c r="DW22" s="30">
        <v>320.3</v>
      </c>
      <c r="DX22" s="30">
        <v>171.8</v>
      </c>
      <c r="DY22" s="30">
        <v>323.10000000000002</v>
      </c>
      <c r="DZ22" s="30">
        <v>789.1</v>
      </c>
      <c r="EA22" s="30">
        <v>591.79999999999995</v>
      </c>
      <c r="EB22" s="30">
        <v>594.79999999999995</v>
      </c>
      <c r="EC22" s="30">
        <v>318</v>
      </c>
      <c r="ED22" s="30">
        <v>1634.7</v>
      </c>
      <c r="EE22" s="30">
        <v>202</v>
      </c>
      <c r="EF22" s="30">
        <v>1512.1</v>
      </c>
      <c r="EG22" s="30">
        <v>273.5</v>
      </c>
      <c r="EH22" s="30">
        <v>256.5</v>
      </c>
      <c r="EI22" s="30">
        <v>15424.5</v>
      </c>
      <c r="EJ22" s="30">
        <v>10424.700000000001</v>
      </c>
      <c r="EK22" s="30">
        <v>694.4</v>
      </c>
      <c r="EL22" s="30">
        <v>472.2</v>
      </c>
      <c r="EM22" s="30">
        <v>419</v>
      </c>
      <c r="EN22" s="30">
        <v>1074.7</v>
      </c>
      <c r="EO22" s="30">
        <v>350.7</v>
      </c>
      <c r="EP22" s="30">
        <v>431.5</v>
      </c>
      <c r="EQ22" s="30">
        <v>2754</v>
      </c>
      <c r="ER22" s="30">
        <v>326.5</v>
      </c>
      <c r="ES22" s="30">
        <v>184</v>
      </c>
      <c r="ET22" s="30">
        <v>214.7</v>
      </c>
      <c r="EU22" s="30">
        <v>610.9</v>
      </c>
      <c r="EV22" s="30">
        <v>87</v>
      </c>
      <c r="EW22" s="30">
        <v>899.2</v>
      </c>
      <c r="EX22" s="30">
        <v>180.9</v>
      </c>
      <c r="EY22" s="30">
        <v>606.6</v>
      </c>
      <c r="EZ22" s="30">
        <v>137.4</v>
      </c>
      <c r="FA22" s="30">
        <v>3549.5</v>
      </c>
      <c r="FB22" s="30">
        <v>334.9</v>
      </c>
      <c r="FC22" s="30">
        <v>2278</v>
      </c>
      <c r="FD22" s="30">
        <v>434</v>
      </c>
      <c r="FE22" s="30">
        <v>94.6</v>
      </c>
      <c r="FF22" s="30">
        <v>210.7</v>
      </c>
      <c r="FG22" s="30">
        <v>129.30000000000001</v>
      </c>
      <c r="FH22" s="30">
        <v>81.2</v>
      </c>
      <c r="FI22" s="30">
        <v>1849.3</v>
      </c>
      <c r="FJ22" s="30">
        <v>2049</v>
      </c>
      <c r="FK22" s="30">
        <v>2657.5</v>
      </c>
      <c r="FL22" s="30">
        <v>8025.4</v>
      </c>
      <c r="FM22" s="30">
        <v>3790.5</v>
      </c>
      <c r="FN22" s="30">
        <v>22333.9</v>
      </c>
      <c r="FO22" s="30">
        <v>1135.5</v>
      </c>
      <c r="FP22" s="30">
        <v>2397.5</v>
      </c>
      <c r="FQ22" s="30">
        <v>1031</v>
      </c>
      <c r="FR22" s="30">
        <v>177.8</v>
      </c>
      <c r="FS22" s="30">
        <v>199.3</v>
      </c>
      <c r="FT22" s="30">
        <v>64.3</v>
      </c>
      <c r="FU22" s="30">
        <v>853.3</v>
      </c>
      <c r="FV22" s="30">
        <v>715.9</v>
      </c>
      <c r="FW22" s="30">
        <v>181.3</v>
      </c>
      <c r="FX22" s="30">
        <v>59.5</v>
      </c>
      <c r="FY22" s="21"/>
      <c r="FZ22" s="18">
        <f t="shared" ref="FZ22:FZ33" si="7">SUM(C22:FX22)</f>
        <v>879703.20000000019</v>
      </c>
      <c r="GA22" s="18"/>
      <c r="GB22" s="18"/>
      <c r="GC22" s="18"/>
      <c r="GD22" s="18"/>
      <c r="GE22" s="18"/>
      <c r="GF22" s="18"/>
      <c r="GG22" s="7"/>
      <c r="GH22" s="7"/>
      <c r="GI22" s="7"/>
      <c r="GJ22" s="7"/>
      <c r="GK22" s="7"/>
      <c r="GL22" s="7"/>
      <c r="GM22" s="7"/>
    </row>
    <row r="23" spans="1:256" x14ac:dyDescent="0.2">
      <c r="A23" s="6" t="s">
        <v>459</v>
      </c>
      <c r="B23" s="7" t="s">
        <v>460</v>
      </c>
      <c r="C23" s="18">
        <v>6372</v>
      </c>
      <c r="D23" s="18">
        <v>34363.5</v>
      </c>
      <c r="E23" s="18">
        <v>5274</v>
      </c>
      <c r="F23" s="18">
        <v>20215.5</v>
      </c>
      <c r="G23" s="18">
        <v>1234</v>
      </c>
      <c r="H23" s="18">
        <v>1129</v>
      </c>
      <c r="I23" s="18">
        <v>7427.5</v>
      </c>
      <c r="J23" s="18">
        <v>2111.5</v>
      </c>
      <c r="K23" s="18">
        <v>249</v>
      </c>
      <c r="L23" s="18">
        <v>2195</v>
      </c>
      <c r="M23" s="18">
        <v>998.5</v>
      </c>
      <c r="N23" s="18">
        <v>50787.5</v>
      </c>
      <c r="O23" s="18">
        <v>13067.5</v>
      </c>
      <c r="P23" s="18">
        <v>303.5</v>
      </c>
      <c r="Q23" s="18">
        <v>36575</v>
      </c>
      <c r="R23" s="18">
        <v>477.5</v>
      </c>
      <c r="S23" s="18">
        <v>1644</v>
      </c>
      <c r="T23" s="18">
        <v>166.5</v>
      </c>
      <c r="U23" s="18">
        <v>48.5</v>
      </c>
      <c r="V23" s="18">
        <v>265.5</v>
      </c>
      <c r="W23" s="18">
        <v>130.5</v>
      </c>
      <c r="X23" s="18">
        <v>30</v>
      </c>
      <c r="Y23" s="18">
        <v>456</v>
      </c>
      <c r="Z23" s="18">
        <v>235.5</v>
      </c>
      <c r="AA23" s="18">
        <v>30979.5</v>
      </c>
      <c r="AB23" s="18">
        <v>27171.5</v>
      </c>
      <c r="AC23" s="18">
        <v>951</v>
      </c>
      <c r="AD23" s="18">
        <v>1259.5</v>
      </c>
      <c r="AE23" s="18">
        <v>92</v>
      </c>
      <c r="AF23" s="18">
        <v>172</v>
      </c>
      <c r="AG23" s="18">
        <v>609</v>
      </c>
      <c r="AH23" s="18">
        <v>991.5</v>
      </c>
      <c r="AI23" s="18">
        <v>365.5</v>
      </c>
      <c r="AJ23" s="18">
        <v>153</v>
      </c>
      <c r="AK23" s="18">
        <v>166.5</v>
      </c>
      <c r="AL23" s="18">
        <v>259.5</v>
      </c>
      <c r="AM23" s="18">
        <v>380</v>
      </c>
      <c r="AN23" s="18">
        <v>318.5</v>
      </c>
      <c r="AO23" s="18">
        <v>4241</v>
      </c>
      <c r="AP23" s="18">
        <v>82330</v>
      </c>
      <c r="AQ23" s="18">
        <v>244.5</v>
      </c>
      <c r="AR23" s="18">
        <v>59455.5</v>
      </c>
      <c r="AS23" s="18">
        <v>6343.5</v>
      </c>
      <c r="AT23" s="18">
        <v>2293.5</v>
      </c>
      <c r="AU23" s="18">
        <v>275</v>
      </c>
      <c r="AV23" s="18">
        <v>329.5</v>
      </c>
      <c r="AW23" s="18">
        <v>248.5</v>
      </c>
      <c r="AX23" s="18">
        <v>69.5</v>
      </c>
      <c r="AY23" s="18">
        <v>409.5</v>
      </c>
      <c r="AZ23" s="18">
        <v>12298.5</v>
      </c>
      <c r="BA23" s="18">
        <v>9225.5</v>
      </c>
      <c r="BB23" s="18">
        <v>7727</v>
      </c>
      <c r="BC23" s="18">
        <v>21009</v>
      </c>
      <c r="BD23" s="18">
        <v>3622.5</v>
      </c>
      <c r="BE23" s="18">
        <v>1286</v>
      </c>
      <c r="BF23" s="18">
        <v>24490.5</v>
      </c>
      <c r="BG23" s="18">
        <v>894</v>
      </c>
      <c r="BH23" s="18">
        <v>566</v>
      </c>
      <c r="BI23" s="18">
        <v>270</v>
      </c>
      <c r="BJ23" s="18">
        <v>6299.5</v>
      </c>
      <c r="BK23" s="18">
        <v>18861.5</v>
      </c>
      <c r="BL23" s="18">
        <v>75.5</v>
      </c>
      <c r="BM23" s="18">
        <v>303</v>
      </c>
      <c r="BN23" s="18">
        <v>3219</v>
      </c>
      <c r="BO23" s="18">
        <v>1303.5</v>
      </c>
      <c r="BP23" s="18">
        <v>175</v>
      </c>
      <c r="BQ23" s="18">
        <v>5661.5</v>
      </c>
      <c r="BR23" s="18">
        <v>4525</v>
      </c>
      <c r="BS23" s="18">
        <v>1123.5</v>
      </c>
      <c r="BT23" s="18">
        <v>379.5</v>
      </c>
      <c r="BU23" s="18">
        <v>395.5</v>
      </c>
      <c r="BV23" s="18">
        <v>1232</v>
      </c>
      <c r="BW23" s="18">
        <v>1990</v>
      </c>
      <c r="BX23" s="18">
        <v>72.5</v>
      </c>
      <c r="BY23" s="18">
        <v>451</v>
      </c>
      <c r="BZ23" s="18">
        <v>217</v>
      </c>
      <c r="CA23" s="18">
        <v>167.5</v>
      </c>
      <c r="CB23" s="18">
        <v>72924.5</v>
      </c>
      <c r="CC23" s="18">
        <v>186</v>
      </c>
      <c r="CD23" s="18">
        <v>223</v>
      </c>
      <c r="CE23" s="18">
        <v>156.5</v>
      </c>
      <c r="CF23" s="18">
        <v>119</v>
      </c>
      <c r="CG23" s="18">
        <v>202.5</v>
      </c>
      <c r="CH23" s="18">
        <v>101.5</v>
      </c>
      <c r="CI23" s="18">
        <v>715.5</v>
      </c>
      <c r="CJ23" s="18">
        <v>900</v>
      </c>
      <c r="CK23" s="18">
        <v>4395</v>
      </c>
      <c r="CL23" s="18">
        <v>1269</v>
      </c>
      <c r="CM23" s="18">
        <v>698</v>
      </c>
      <c r="CN23" s="18">
        <v>28615</v>
      </c>
      <c r="CO23" s="18">
        <v>14617</v>
      </c>
      <c r="CP23" s="18">
        <v>983</v>
      </c>
      <c r="CQ23" s="18">
        <v>805</v>
      </c>
      <c r="CR23" s="18">
        <v>238</v>
      </c>
      <c r="CS23" s="18">
        <v>308</v>
      </c>
      <c r="CT23" s="18">
        <v>107.5</v>
      </c>
      <c r="CU23" s="18">
        <v>69</v>
      </c>
      <c r="CV23" s="18">
        <v>29.5</v>
      </c>
      <c r="CW23" s="18">
        <v>195.5</v>
      </c>
      <c r="CX23" s="18">
        <v>467.5</v>
      </c>
      <c r="CY23" s="18">
        <v>37</v>
      </c>
      <c r="CZ23" s="18">
        <v>1845</v>
      </c>
      <c r="DA23" s="18">
        <v>203.5</v>
      </c>
      <c r="DB23" s="18">
        <v>316</v>
      </c>
      <c r="DC23" s="18">
        <v>162</v>
      </c>
      <c r="DD23" s="18">
        <v>157</v>
      </c>
      <c r="DE23" s="18">
        <v>291.5</v>
      </c>
      <c r="DF23" s="18">
        <v>19957.5</v>
      </c>
      <c r="DG23" s="18">
        <v>85</v>
      </c>
      <c r="DH23" s="18">
        <v>1945</v>
      </c>
      <c r="DI23" s="18">
        <v>2362.5</v>
      </c>
      <c r="DJ23" s="18">
        <v>631.5</v>
      </c>
      <c r="DK23" s="18">
        <v>468</v>
      </c>
      <c r="DL23" s="18">
        <v>5726</v>
      </c>
      <c r="DM23" s="18">
        <v>236</v>
      </c>
      <c r="DN23" s="18">
        <v>1296.5</v>
      </c>
      <c r="DO23" s="18">
        <v>3203</v>
      </c>
      <c r="DP23" s="18">
        <v>208.5</v>
      </c>
      <c r="DQ23" s="18">
        <v>798</v>
      </c>
      <c r="DR23" s="18">
        <v>1356.5</v>
      </c>
      <c r="DS23" s="18">
        <v>632</v>
      </c>
      <c r="DT23" s="18">
        <v>163</v>
      </c>
      <c r="DU23" s="18">
        <v>346.5</v>
      </c>
      <c r="DV23" s="18">
        <v>218</v>
      </c>
      <c r="DW23" s="18">
        <v>314</v>
      </c>
      <c r="DX23" s="18">
        <v>160.5</v>
      </c>
      <c r="DY23" s="18">
        <v>309.5</v>
      </c>
      <c r="DZ23" s="18">
        <v>729.5</v>
      </c>
      <c r="EA23" s="18">
        <v>533.5</v>
      </c>
      <c r="EB23" s="18">
        <v>556.5</v>
      </c>
      <c r="EC23" s="18">
        <v>306.5</v>
      </c>
      <c r="ED23" s="18">
        <v>1552.5</v>
      </c>
      <c r="EE23" s="18">
        <v>198</v>
      </c>
      <c r="EF23" s="18">
        <v>1414</v>
      </c>
      <c r="EG23" s="18">
        <v>252.5</v>
      </c>
      <c r="EH23" s="18">
        <v>248.5</v>
      </c>
      <c r="EI23" s="18">
        <v>14340.5</v>
      </c>
      <c r="EJ23" s="18">
        <v>10073.5</v>
      </c>
      <c r="EK23" s="18">
        <v>673.5</v>
      </c>
      <c r="EL23" s="18">
        <v>457.5</v>
      </c>
      <c r="EM23" s="18">
        <v>391.5</v>
      </c>
      <c r="EN23" s="18">
        <v>896.5</v>
      </c>
      <c r="EO23" s="18">
        <v>322</v>
      </c>
      <c r="EP23" s="18">
        <v>424.5</v>
      </c>
      <c r="EQ23" s="18">
        <v>2592.5</v>
      </c>
      <c r="ER23" s="18">
        <v>316.5</v>
      </c>
      <c r="ES23" s="18">
        <v>168.5</v>
      </c>
      <c r="ET23" s="18">
        <v>166</v>
      </c>
      <c r="EU23" s="18">
        <v>581</v>
      </c>
      <c r="EV23" s="18">
        <v>80</v>
      </c>
      <c r="EW23" s="18">
        <v>871</v>
      </c>
      <c r="EX23" s="18">
        <v>165.5</v>
      </c>
      <c r="EY23" s="18">
        <v>208.5</v>
      </c>
      <c r="EZ23" s="18">
        <v>114</v>
      </c>
      <c r="FA23" s="18">
        <v>3486</v>
      </c>
      <c r="FB23" s="18">
        <v>286.5</v>
      </c>
      <c r="FC23" s="18">
        <v>1944</v>
      </c>
      <c r="FD23" s="18">
        <v>415</v>
      </c>
      <c r="FE23" s="18">
        <v>82</v>
      </c>
      <c r="FF23" s="18">
        <v>188</v>
      </c>
      <c r="FG23" s="18">
        <v>124</v>
      </c>
      <c r="FH23" s="18">
        <v>72</v>
      </c>
      <c r="FI23" s="18">
        <v>1752</v>
      </c>
      <c r="FJ23" s="18">
        <v>1998.5</v>
      </c>
      <c r="FK23" s="18">
        <v>2612.5</v>
      </c>
      <c r="FL23" s="18">
        <v>7995.5</v>
      </c>
      <c r="FM23" s="18">
        <v>3731.5</v>
      </c>
      <c r="FN23" s="18">
        <v>21573.5</v>
      </c>
      <c r="FO23" s="18">
        <v>1104</v>
      </c>
      <c r="FP23" s="18">
        <v>2342</v>
      </c>
      <c r="FQ23" s="18">
        <v>994.5</v>
      </c>
      <c r="FR23" s="18">
        <v>169.5</v>
      </c>
      <c r="FS23" s="18">
        <v>179</v>
      </c>
      <c r="FT23" s="18">
        <v>58</v>
      </c>
      <c r="FU23" s="18">
        <v>832.5</v>
      </c>
      <c r="FV23" s="18">
        <v>689</v>
      </c>
      <c r="FW23" s="18">
        <v>156</v>
      </c>
      <c r="FX23" s="18">
        <v>57.5</v>
      </c>
      <c r="FY23" s="18"/>
      <c r="FZ23" s="18">
        <f t="shared" si="7"/>
        <v>796939.5</v>
      </c>
      <c r="GA23" s="18"/>
      <c r="GB23" s="18"/>
      <c r="GC23" s="18"/>
      <c r="GD23" s="18"/>
      <c r="GE23" s="18"/>
      <c r="GF23" s="18"/>
      <c r="GG23" s="7"/>
      <c r="GH23" s="7"/>
      <c r="GI23" s="7"/>
      <c r="GJ23" s="7"/>
      <c r="GK23" s="7"/>
      <c r="GL23" s="7"/>
      <c r="GM23" s="7"/>
    </row>
    <row r="24" spans="1:256" x14ac:dyDescent="0.2">
      <c r="A24" s="6" t="s">
        <v>461</v>
      </c>
      <c r="B24" s="7" t="s">
        <v>460</v>
      </c>
      <c r="C24" s="18">
        <v>6356.5</v>
      </c>
      <c r="D24" s="18">
        <v>34775</v>
      </c>
      <c r="E24" s="18">
        <v>5544</v>
      </c>
      <c r="F24" s="18">
        <v>19613</v>
      </c>
      <c r="G24" s="18">
        <v>1207.5</v>
      </c>
      <c r="H24" s="18">
        <v>1096.5</v>
      </c>
      <c r="I24" s="18">
        <v>7781</v>
      </c>
      <c r="J24" s="18">
        <v>2171.5</v>
      </c>
      <c r="K24" s="18">
        <v>233.5</v>
      </c>
      <c r="L24" s="18">
        <v>2219.5</v>
      </c>
      <c r="M24" s="18">
        <v>1047</v>
      </c>
      <c r="N24" s="18">
        <v>51486.5</v>
      </c>
      <c r="O24" s="18">
        <v>13342.5</v>
      </c>
      <c r="P24" s="18">
        <v>270.5</v>
      </c>
      <c r="Q24" s="18">
        <v>36070.5</v>
      </c>
      <c r="R24" s="18">
        <v>474.5</v>
      </c>
      <c r="S24" s="18">
        <v>1662.5</v>
      </c>
      <c r="T24" s="18">
        <v>144.5</v>
      </c>
      <c r="U24" s="18">
        <v>54.5</v>
      </c>
      <c r="V24" s="18">
        <v>250</v>
      </c>
      <c r="W24" s="18">
        <v>142</v>
      </c>
      <c r="X24" s="18">
        <v>44</v>
      </c>
      <c r="Y24" s="18">
        <v>434</v>
      </c>
      <c r="Z24" s="18">
        <v>219</v>
      </c>
      <c r="AA24" s="18">
        <v>30848.5</v>
      </c>
      <c r="AB24" s="18">
        <v>27335.5</v>
      </c>
      <c r="AC24" s="18">
        <v>960</v>
      </c>
      <c r="AD24" s="18">
        <v>1252.5</v>
      </c>
      <c r="AE24" s="18">
        <v>92.5</v>
      </c>
      <c r="AF24" s="18">
        <v>174.5</v>
      </c>
      <c r="AG24" s="18">
        <v>632</v>
      </c>
      <c r="AH24" s="18">
        <v>1008</v>
      </c>
      <c r="AI24" s="18">
        <v>331.5</v>
      </c>
      <c r="AJ24" s="18">
        <v>140.5</v>
      </c>
      <c r="AK24" s="18">
        <v>177.5</v>
      </c>
      <c r="AL24" s="18">
        <v>237.5</v>
      </c>
      <c r="AM24" s="18">
        <v>403</v>
      </c>
      <c r="AN24" s="18">
        <v>331.5</v>
      </c>
      <c r="AO24" s="18">
        <v>4360.5</v>
      </c>
      <c r="AP24" s="18">
        <v>83793</v>
      </c>
      <c r="AQ24" s="18">
        <v>241</v>
      </c>
      <c r="AR24" s="18">
        <v>60239.5</v>
      </c>
      <c r="AS24" s="18">
        <v>6425.5</v>
      </c>
      <c r="AT24" s="18">
        <v>2232</v>
      </c>
      <c r="AU24" s="18">
        <v>255</v>
      </c>
      <c r="AV24" s="18">
        <v>304</v>
      </c>
      <c r="AW24" s="18">
        <v>254</v>
      </c>
      <c r="AX24" s="18">
        <v>71.5</v>
      </c>
      <c r="AY24" s="18">
        <v>426</v>
      </c>
      <c r="AZ24" s="18">
        <v>12587</v>
      </c>
      <c r="BA24" s="18">
        <v>8981</v>
      </c>
      <c r="BB24" s="18">
        <v>7862.5</v>
      </c>
      <c r="BC24" s="18">
        <v>21479.5</v>
      </c>
      <c r="BD24" s="18">
        <v>3545</v>
      </c>
      <c r="BE24" s="18">
        <v>1295.5</v>
      </c>
      <c r="BF24" s="18">
        <v>24154.5</v>
      </c>
      <c r="BG24" s="18">
        <v>891.5</v>
      </c>
      <c r="BH24" s="18">
        <v>546.5</v>
      </c>
      <c r="BI24" s="18">
        <v>258</v>
      </c>
      <c r="BJ24" s="18">
        <v>6328.5</v>
      </c>
      <c r="BK24" s="18">
        <v>18568.5</v>
      </c>
      <c r="BL24" s="18">
        <v>109.5</v>
      </c>
      <c r="BM24" s="18">
        <v>288</v>
      </c>
      <c r="BN24" s="18">
        <v>3258</v>
      </c>
      <c r="BO24" s="18">
        <v>1341</v>
      </c>
      <c r="BP24" s="18">
        <v>194</v>
      </c>
      <c r="BQ24" s="18">
        <v>5572.5</v>
      </c>
      <c r="BR24" s="18">
        <v>4487</v>
      </c>
      <c r="BS24" s="18">
        <v>1138.5</v>
      </c>
      <c r="BT24" s="18">
        <v>412.5</v>
      </c>
      <c r="BU24" s="18">
        <v>398</v>
      </c>
      <c r="BV24" s="18">
        <v>1248.5</v>
      </c>
      <c r="BW24" s="18">
        <v>2006.5</v>
      </c>
      <c r="BX24" s="18">
        <v>69</v>
      </c>
      <c r="BY24" s="18">
        <v>466</v>
      </c>
      <c r="BZ24" s="18">
        <v>199</v>
      </c>
      <c r="CA24" s="18">
        <v>153</v>
      </c>
      <c r="CB24" s="18">
        <v>73784</v>
      </c>
      <c r="CC24" s="18">
        <v>187</v>
      </c>
      <c r="CD24" s="18">
        <v>84</v>
      </c>
      <c r="CE24" s="18">
        <v>125.5</v>
      </c>
      <c r="CF24" s="18">
        <v>141.5</v>
      </c>
      <c r="CG24" s="18">
        <v>209</v>
      </c>
      <c r="CH24" s="18">
        <v>102</v>
      </c>
      <c r="CI24" s="18">
        <v>687.5</v>
      </c>
      <c r="CJ24" s="18">
        <v>925.5</v>
      </c>
      <c r="CK24" s="18">
        <v>4431.5</v>
      </c>
      <c r="CL24" s="18">
        <v>1311.5</v>
      </c>
      <c r="CM24" s="18">
        <v>688</v>
      </c>
      <c r="CN24" s="18">
        <v>28349</v>
      </c>
      <c r="CO24" s="18">
        <v>14746.5</v>
      </c>
      <c r="CP24" s="18">
        <v>997</v>
      </c>
      <c r="CQ24" s="18">
        <v>789.5</v>
      </c>
      <c r="CR24" s="18">
        <v>214.5</v>
      </c>
      <c r="CS24" s="18">
        <v>314</v>
      </c>
      <c r="CT24" s="18">
        <v>101.5</v>
      </c>
      <c r="CU24" s="18">
        <v>83</v>
      </c>
      <c r="CV24" s="18">
        <v>28</v>
      </c>
      <c r="CW24" s="18">
        <v>188.5</v>
      </c>
      <c r="CX24" s="18">
        <v>454</v>
      </c>
      <c r="CY24" s="18">
        <v>36.5</v>
      </c>
      <c r="CZ24" s="18">
        <v>1888</v>
      </c>
      <c r="DA24" s="18">
        <v>197</v>
      </c>
      <c r="DB24" s="18">
        <v>308.5</v>
      </c>
      <c r="DC24" s="18">
        <v>142</v>
      </c>
      <c r="DD24" s="18">
        <v>156</v>
      </c>
      <c r="DE24" s="18">
        <v>287.5</v>
      </c>
      <c r="DF24" s="18">
        <v>20440</v>
      </c>
      <c r="DG24" s="18">
        <v>79</v>
      </c>
      <c r="DH24" s="18">
        <v>1945</v>
      </c>
      <c r="DI24" s="18">
        <v>2491</v>
      </c>
      <c r="DJ24" s="18">
        <v>662.5</v>
      </c>
      <c r="DK24" s="18">
        <v>454</v>
      </c>
      <c r="DL24" s="18">
        <v>5766</v>
      </c>
      <c r="DM24" s="18">
        <v>238</v>
      </c>
      <c r="DN24" s="18">
        <v>1321</v>
      </c>
      <c r="DO24" s="18">
        <v>3212.5</v>
      </c>
      <c r="DP24" s="18">
        <v>203.5</v>
      </c>
      <c r="DQ24" s="18">
        <v>764</v>
      </c>
      <c r="DR24" s="18">
        <v>1354</v>
      </c>
      <c r="DS24" s="18">
        <v>679.5</v>
      </c>
      <c r="DT24" s="18">
        <v>150</v>
      </c>
      <c r="DU24" s="18">
        <v>367.5</v>
      </c>
      <c r="DV24" s="18">
        <v>217</v>
      </c>
      <c r="DW24" s="18">
        <v>311.5</v>
      </c>
      <c r="DX24" s="18">
        <v>174</v>
      </c>
      <c r="DY24" s="18">
        <v>310.5</v>
      </c>
      <c r="DZ24" s="18">
        <v>759</v>
      </c>
      <c r="EA24" s="18">
        <v>525.5</v>
      </c>
      <c r="EB24" s="18">
        <v>582</v>
      </c>
      <c r="EC24" s="18">
        <v>311</v>
      </c>
      <c r="ED24" s="18">
        <v>1635.5</v>
      </c>
      <c r="EE24" s="18">
        <v>181</v>
      </c>
      <c r="EF24" s="18">
        <v>1471</v>
      </c>
      <c r="EG24" s="18">
        <v>247</v>
      </c>
      <c r="EH24" s="18">
        <v>242.5</v>
      </c>
      <c r="EI24" s="18">
        <v>14421.5</v>
      </c>
      <c r="EJ24" s="18">
        <v>10062.5</v>
      </c>
      <c r="EK24" s="18">
        <v>681</v>
      </c>
      <c r="EL24" s="18">
        <v>468</v>
      </c>
      <c r="EM24" s="18">
        <v>406</v>
      </c>
      <c r="EN24" s="18">
        <v>930</v>
      </c>
      <c r="EO24" s="18">
        <v>329</v>
      </c>
      <c r="EP24" s="18">
        <v>398.5</v>
      </c>
      <c r="EQ24" s="18">
        <v>2589.5</v>
      </c>
      <c r="ER24" s="18">
        <v>302</v>
      </c>
      <c r="ES24" s="18">
        <v>145.5</v>
      </c>
      <c r="ET24" s="18">
        <v>202</v>
      </c>
      <c r="EU24" s="18">
        <v>582.5</v>
      </c>
      <c r="EV24" s="18">
        <v>74</v>
      </c>
      <c r="EW24" s="18">
        <v>879.5</v>
      </c>
      <c r="EX24" s="18">
        <v>174.5</v>
      </c>
      <c r="EY24" s="18">
        <v>210.5</v>
      </c>
      <c r="EZ24" s="18">
        <v>134.5</v>
      </c>
      <c r="FA24" s="18">
        <v>3492</v>
      </c>
      <c r="FB24" s="18">
        <v>336</v>
      </c>
      <c r="FC24" s="18">
        <v>2023.5</v>
      </c>
      <c r="FD24" s="18">
        <v>399.5</v>
      </c>
      <c r="FE24" s="18">
        <v>86</v>
      </c>
      <c r="FF24" s="18">
        <v>201</v>
      </c>
      <c r="FG24" s="18">
        <v>125</v>
      </c>
      <c r="FH24" s="18">
        <v>65</v>
      </c>
      <c r="FI24" s="18">
        <v>1785</v>
      </c>
      <c r="FJ24" s="18">
        <v>1999.5</v>
      </c>
      <c r="FK24" s="18">
        <v>2534</v>
      </c>
      <c r="FL24" s="18">
        <v>7895.5</v>
      </c>
      <c r="FM24" s="18">
        <v>3662</v>
      </c>
      <c r="FN24" s="18">
        <v>21110.5</v>
      </c>
      <c r="FO24" s="18">
        <v>1090.5</v>
      </c>
      <c r="FP24" s="18">
        <v>2312.5</v>
      </c>
      <c r="FQ24" s="18">
        <v>1016.5</v>
      </c>
      <c r="FR24" s="18">
        <v>179</v>
      </c>
      <c r="FS24" s="18">
        <v>183</v>
      </c>
      <c r="FT24" s="18">
        <v>59.5</v>
      </c>
      <c r="FU24" s="18">
        <v>818.5</v>
      </c>
      <c r="FV24" s="18">
        <v>700.5</v>
      </c>
      <c r="FW24" s="18">
        <v>172.5</v>
      </c>
      <c r="FX24" s="18">
        <v>53.5</v>
      </c>
      <c r="FY24" s="18"/>
      <c r="FZ24" s="18">
        <f t="shared" si="7"/>
        <v>801350.5</v>
      </c>
      <c r="GA24" s="18"/>
      <c r="GB24" s="18"/>
      <c r="GC24" s="18"/>
      <c r="GD24" s="18"/>
      <c r="GE24" s="18"/>
      <c r="GF24" s="18"/>
      <c r="GG24" s="7"/>
      <c r="GH24" s="7"/>
      <c r="GI24" s="7"/>
      <c r="GJ24" s="7"/>
      <c r="GK24" s="7"/>
      <c r="GL24" s="7"/>
      <c r="GM24" s="7"/>
    </row>
    <row r="25" spans="1:256" x14ac:dyDescent="0.2">
      <c r="A25" s="6" t="s">
        <v>462</v>
      </c>
      <c r="B25" s="7" t="s">
        <v>460</v>
      </c>
      <c r="C25" s="18">
        <v>6206.5</v>
      </c>
      <c r="D25" s="18">
        <v>35353</v>
      </c>
      <c r="E25" s="18">
        <v>5620</v>
      </c>
      <c r="F25" s="18">
        <v>18697</v>
      </c>
      <c r="G25" s="18">
        <v>1129</v>
      </c>
      <c r="H25" s="18">
        <v>1008.5</v>
      </c>
      <c r="I25" s="18">
        <v>7839.5</v>
      </c>
      <c r="J25" s="18">
        <v>2173</v>
      </c>
      <c r="K25" s="18">
        <v>227.5</v>
      </c>
      <c r="L25" s="18">
        <v>2253</v>
      </c>
      <c r="M25" s="18">
        <v>1130.5</v>
      </c>
      <c r="N25" s="18">
        <v>52424.5</v>
      </c>
      <c r="O25" s="18">
        <v>13743.5</v>
      </c>
      <c r="P25" s="18">
        <v>225.5</v>
      </c>
      <c r="Q25" s="18">
        <v>35788.5</v>
      </c>
      <c r="R25" s="18">
        <v>461</v>
      </c>
      <c r="S25" s="18">
        <v>1567</v>
      </c>
      <c r="T25" s="18">
        <v>134.5</v>
      </c>
      <c r="U25" s="18">
        <v>55.5</v>
      </c>
      <c r="V25" s="18">
        <v>265.5</v>
      </c>
      <c r="W25" s="18">
        <v>131.5</v>
      </c>
      <c r="X25" s="18">
        <v>46</v>
      </c>
      <c r="Y25" s="18">
        <v>410</v>
      </c>
      <c r="Z25" s="18">
        <v>202.5</v>
      </c>
      <c r="AA25" s="18">
        <v>30000.5</v>
      </c>
      <c r="AB25" s="18">
        <v>27543.5</v>
      </c>
      <c r="AC25" s="18">
        <v>891.5</v>
      </c>
      <c r="AD25" s="18">
        <v>1188.5</v>
      </c>
      <c r="AE25" s="18">
        <v>92</v>
      </c>
      <c r="AF25" s="18">
        <v>164.5</v>
      </c>
      <c r="AG25" s="18">
        <v>635.5</v>
      </c>
      <c r="AH25" s="18">
        <v>994</v>
      </c>
      <c r="AI25" s="18">
        <v>335.5</v>
      </c>
      <c r="AJ25" s="18">
        <v>145</v>
      </c>
      <c r="AK25" s="18">
        <v>193</v>
      </c>
      <c r="AL25" s="18">
        <v>242</v>
      </c>
      <c r="AM25" s="18">
        <v>393</v>
      </c>
      <c r="AN25" s="18">
        <v>316.5</v>
      </c>
      <c r="AO25" s="18">
        <v>4455</v>
      </c>
      <c r="AP25" s="18">
        <v>85068.5</v>
      </c>
      <c r="AQ25" s="18">
        <v>212.5</v>
      </c>
      <c r="AR25" s="18">
        <v>60561</v>
      </c>
      <c r="AS25" s="18">
        <v>6434</v>
      </c>
      <c r="AT25" s="18">
        <v>2065.5</v>
      </c>
      <c r="AU25" s="18">
        <v>229.5</v>
      </c>
      <c r="AV25" s="18">
        <v>281.5</v>
      </c>
      <c r="AW25" s="18">
        <v>250.5</v>
      </c>
      <c r="AX25" s="18">
        <v>64</v>
      </c>
      <c r="AY25" s="18">
        <v>433</v>
      </c>
      <c r="AZ25" s="18">
        <v>12480.5</v>
      </c>
      <c r="BA25" s="18">
        <v>8836.5</v>
      </c>
      <c r="BB25" s="18">
        <v>7811.5</v>
      </c>
      <c r="BC25" s="18">
        <v>22495.5</v>
      </c>
      <c r="BD25" s="18">
        <v>3592.5</v>
      </c>
      <c r="BE25" s="18">
        <v>1312.5</v>
      </c>
      <c r="BF25" s="18">
        <v>23847</v>
      </c>
      <c r="BG25" s="18">
        <v>941.5</v>
      </c>
      <c r="BH25" s="18">
        <v>554</v>
      </c>
      <c r="BI25" s="18">
        <v>236</v>
      </c>
      <c r="BJ25" s="18">
        <v>6205.5</v>
      </c>
      <c r="BK25" s="18">
        <v>17370</v>
      </c>
      <c r="BL25" s="18">
        <v>152</v>
      </c>
      <c r="BM25" s="18">
        <v>229</v>
      </c>
      <c r="BN25" s="18">
        <v>3248.5</v>
      </c>
      <c r="BO25" s="18">
        <v>1291.5</v>
      </c>
      <c r="BP25" s="18">
        <v>177</v>
      </c>
      <c r="BQ25" s="18">
        <v>5543.1</v>
      </c>
      <c r="BR25" s="18">
        <v>4380.5</v>
      </c>
      <c r="BS25" s="18">
        <v>1082</v>
      </c>
      <c r="BT25" s="18">
        <v>409</v>
      </c>
      <c r="BU25" s="18">
        <v>400.5</v>
      </c>
      <c r="BV25" s="18">
        <v>1232</v>
      </c>
      <c r="BW25" s="18">
        <v>2002.5</v>
      </c>
      <c r="BX25" s="18">
        <v>55.5</v>
      </c>
      <c r="BY25" s="18">
        <v>500</v>
      </c>
      <c r="BZ25" s="18">
        <v>196</v>
      </c>
      <c r="CA25" s="18">
        <v>135.5</v>
      </c>
      <c r="CB25" s="18">
        <v>76761</v>
      </c>
      <c r="CC25" s="18">
        <v>188</v>
      </c>
      <c r="CD25" s="18">
        <v>39</v>
      </c>
      <c r="CE25" s="18">
        <v>140.5</v>
      </c>
      <c r="CF25" s="18">
        <v>137</v>
      </c>
      <c r="CG25" s="18">
        <v>192</v>
      </c>
      <c r="CH25" s="18">
        <v>101</v>
      </c>
      <c r="CI25" s="18">
        <v>681</v>
      </c>
      <c r="CJ25" s="18">
        <v>932</v>
      </c>
      <c r="CK25" s="18">
        <v>4386</v>
      </c>
      <c r="CL25" s="18">
        <v>1306</v>
      </c>
      <c r="CM25" s="18">
        <v>712.5</v>
      </c>
      <c r="CN25" s="18">
        <v>28365.5</v>
      </c>
      <c r="CO25" s="18">
        <v>14463</v>
      </c>
      <c r="CP25" s="18">
        <v>992</v>
      </c>
      <c r="CQ25" s="18">
        <v>784.5</v>
      </c>
      <c r="CR25" s="18">
        <v>204</v>
      </c>
      <c r="CS25" s="18">
        <v>319</v>
      </c>
      <c r="CT25" s="18">
        <v>90</v>
      </c>
      <c r="CU25" s="18">
        <v>71</v>
      </c>
      <c r="CV25" s="18">
        <v>37</v>
      </c>
      <c r="CW25" s="18">
        <v>195.5</v>
      </c>
      <c r="CX25" s="18">
        <v>437</v>
      </c>
      <c r="CY25" s="18">
        <v>39</v>
      </c>
      <c r="CZ25" s="18">
        <v>1973.5</v>
      </c>
      <c r="DA25" s="18">
        <v>173.5</v>
      </c>
      <c r="DB25" s="18">
        <v>308.5</v>
      </c>
      <c r="DC25" s="18">
        <v>140.5</v>
      </c>
      <c r="DD25" s="18">
        <v>159</v>
      </c>
      <c r="DE25" s="18">
        <v>335.5</v>
      </c>
      <c r="DF25" s="18">
        <v>20321.5</v>
      </c>
      <c r="DG25" s="18">
        <v>81</v>
      </c>
      <c r="DH25" s="18">
        <v>1890</v>
      </c>
      <c r="DI25" s="18">
        <v>2497.5</v>
      </c>
      <c r="DJ25" s="18">
        <v>613</v>
      </c>
      <c r="DK25" s="18">
        <v>437.5</v>
      </c>
      <c r="DL25" s="18">
        <v>5575.5</v>
      </c>
      <c r="DM25" s="18">
        <v>234.5</v>
      </c>
      <c r="DN25" s="18">
        <v>1260.5</v>
      </c>
      <c r="DO25" s="18">
        <v>3148.5</v>
      </c>
      <c r="DP25" s="18">
        <v>198</v>
      </c>
      <c r="DQ25" s="18">
        <v>701.5</v>
      </c>
      <c r="DR25" s="18">
        <v>1384.5</v>
      </c>
      <c r="DS25" s="18">
        <v>715.5</v>
      </c>
      <c r="DT25" s="18">
        <v>165</v>
      </c>
      <c r="DU25" s="18">
        <v>369.5</v>
      </c>
      <c r="DV25" s="18">
        <v>205</v>
      </c>
      <c r="DW25" s="18">
        <v>312</v>
      </c>
      <c r="DX25" s="18">
        <v>173.5</v>
      </c>
      <c r="DY25" s="18">
        <v>317</v>
      </c>
      <c r="DZ25" s="18">
        <v>724.5</v>
      </c>
      <c r="EA25" s="18">
        <v>560</v>
      </c>
      <c r="EB25" s="18">
        <v>593</v>
      </c>
      <c r="EC25" s="18">
        <v>301</v>
      </c>
      <c r="ED25" s="18">
        <v>1584</v>
      </c>
      <c r="EE25" s="18">
        <v>171.5</v>
      </c>
      <c r="EF25" s="18">
        <v>1443.5</v>
      </c>
      <c r="EG25" s="18">
        <v>257</v>
      </c>
      <c r="EH25" s="18">
        <v>247.5</v>
      </c>
      <c r="EI25" s="18">
        <v>14573.5</v>
      </c>
      <c r="EJ25" s="18">
        <v>10050.5</v>
      </c>
      <c r="EK25" s="18">
        <v>643</v>
      </c>
      <c r="EL25" s="18">
        <v>458</v>
      </c>
      <c r="EM25" s="18">
        <v>382</v>
      </c>
      <c r="EN25" s="18">
        <v>1009.5</v>
      </c>
      <c r="EO25" s="18">
        <v>332</v>
      </c>
      <c r="EP25" s="18">
        <v>354</v>
      </c>
      <c r="EQ25" s="18">
        <v>2533</v>
      </c>
      <c r="ER25" s="18">
        <v>277</v>
      </c>
      <c r="ES25" s="18">
        <v>132.5</v>
      </c>
      <c r="ET25" s="18">
        <v>217</v>
      </c>
      <c r="EU25" s="18">
        <v>565</v>
      </c>
      <c r="EV25" s="18">
        <v>74</v>
      </c>
      <c r="EW25" s="18">
        <v>872.5</v>
      </c>
      <c r="EX25" s="18">
        <v>162</v>
      </c>
      <c r="EY25" s="18">
        <v>225</v>
      </c>
      <c r="EZ25" s="18">
        <v>126</v>
      </c>
      <c r="FA25" s="18">
        <v>3331</v>
      </c>
      <c r="FB25" s="18">
        <v>313.5</v>
      </c>
      <c r="FC25" s="18">
        <v>2271.5</v>
      </c>
      <c r="FD25" s="18">
        <v>381</v>
      </c>
      <c r="FE25" s="18">
        <v>87</v>
      </c>
      <c r="FF25" s="18">
        <v>210.5</v>
      </c>
      <c r="FG25" s="18">
        <v>139</v>
      </c>
      <c r="FH25" s="18">
        <v>70</v>
      </c>
      <c r="FI25" s="18">
        <v>1796.5</v>
      </c>
      <c r="FJ25" s="18">
        <v>1954.5</v>
      </c>
      <c r="FK25" s="18">
        <v>2442.5</v>
      </c>
      <c r="FL25" s="18">
        <v>7316</v>
      </c>
      <c r="FM25" s="18">
        <v>3616.5</v>
      </c>
      <c r="FN25" s="18">
        <v>21483</v>
      </c>
      <c r="FO25" s="18">
        <v>1044.5</v>
      </c>
      <c r="FP25" s="18">
        <v>2128.5</v>
      </c>
      <c r="FQ25" s="18">
        <v>898.5</v>
      </c>
      <c r="FR25" s="18">
        <v>165</v>
      </c>
      <c r="FS25" s="18">
        <v>206.5</v>
      </c>
      <c r="FT25" s="18">
        <v>54</v>
      </c>
      <c r="FU25" s="18">
        <v>849</v>
      </c>
      <c r="FV25" s="18">
        <v>698.5</v>
      </c>
      <c r="FW25" s="18">
        <v>178.5</v>
      </c>
      <c r="FX25" s="18">
        <v>56</v>
      </c>
      <c r="FY25" s="18"/>
      <c r="FZ25" s="18">
        <f t="shared" si="7"/>
        <v>802825.6</v>
      </c>
      <c r="GA25" s="18"/>
      <c r="GB25" s="18"/>
      <c r="GC25" s="18"/>
      <c r="GD25" s="18"/>
      <c r="GE25" s="18"/>
      <c r="GF25" s="18"/>
      <c r="GG25" s="7"/>
      <c r="GH25" s="7"/>
      <c r="GI25" s="7"/>
      <c r="GJ25" s="7"/>
      <c r="GK25" s="7"/>
      <c r="GL25" s="7"/>
      <c r="GM25" s="7"/>
    </row>
    <row r="26" spans="1:256" x14ac:dyDescent="0.2">
      <c r="A26" s="6" t="s">
        <v>463</v>
      </c>
      <c r="B26" s="7" t="s">
        <v>460</v>
      </c>
      <c r="C26" s="18">
        <v>6370</v>
      </c>
      <c r="D26" s="18">
        <v>37392</v>
      </c>
      <c r="E26" s="18">
        <v>6075.5</v>
      </c>
      <c r="F26" s="18">
        <v>18594</v>
      </c>
      <c r="G26" s="18">
        <v>1069</v>
      </c>
      <c r="H26" s="18">
        <v>1019</v>
      </c>
      <c r="I26" s="18">
        <v>8482.5</v>
      </c>
      <c r="J26" s="18">
        <v>2302</v>
      </c>
      <c r="K26" s="18">
        <v>271</v>
      </c>
      <c r="L26" s="18">
        <v>2402.5</v>
      </c>
      <c r="M26" s="18">
        <v>1210.5</v>
      </c>
      <c r="N26" s="18">
        <v>54233</v>
      </c>
      <c r="O26" s="18">
        <v>14424.5</v>
      </c>
      <c r="P26" s="18">
        <v>220.5</v>
      </c>
      <c r="Q26" s="18">
        <v>37464.5</v>
      </c>
      <c r="R26" s="18">
        <v>508</v>
      </c>
      <c r="S26" s="18">
        <v>1680.5</v>
      </c>
      <c r="T26" s="18">
        <v>139</v>
      </c>
      <c r="U26" s="18">
        <v>53</v>
      </c>
      <c r="V26" s="18">
        <v>277</v>
      </c>
      <c r="W26" s="18">
        <v>80</v>
      </c>
      <c r="X26" s="18">
        <v>39</v>
      </c>
      <c r="Y26" s="18">
        <v>454.5</v>
      </c>
      <c r="Z26" s="18">
        <v>213.5</v>
      </c>
      <c r="AA26" s="18">
        <v>31033.5</v>
      </c>
      <c r="AB26" s="18">
        <v>29992.5</v>
      </c>
      <c r="AC26" s="18">
        <v>984</v>
      </c>
      <c r="AD26" s="18">
        <v>1250.5</v>
      </c>
      <c r="AE26" s="18">
        <v>102.5</v>
      </c>
      <c r="AF26" s="18">
        <v>181.5</v>
      </c>
      <c r="AG26" s="18">
        <v>657.5</v>
      </c>
      <c r="AH26" s="18">
        <v>1073</v>
      </c>
      <c r="AI26" s="18">
        <v>326</v>
      </c>
      <c r="AJ26" s="18">
        <v>146</v>
      </c>
      <c r="AK26" s="18">
        <v>191</v>
      </c>
      <c r="AL26" s="18">
        <v>247.5</v>
      </c>
      <c r="AM26" s="18">
        <v>421.5</v>
      </c>
      <c r="AN26" s="18">
        <v>366</v>
      </c>
      <c r="AO26" s="18">
        <v>4676.5</v>
      </c>
      <c r="AP26" s="18">
        <v>86844</v>
      </c>
      <c r="AQ26" s="18">
        <v>218.5</v>
      </c>
      <c r="AR26" s="18">
        <v>63331</v>
      </c>
      <c r="AS26" s="18">
        <v>6556.5</v>
      </c>
      <c r="AT26" s="18">
        <v>2197</v>
      </c>
      <c r="AU26" s="18">
        <v>223</v>
      </c>
      <c r="AV26" s="18">
        <v>309.5</v>
      </c>
      <c r="AW26" s="18">
        <v>227.5</v>
      </c>
      <c r="AX26" s="18">
        <v>37.5</v>
      </c>
      <c r="AY26" s="18">
        <v>444.5</v>
      </c>
      <c r="AZ26" s="18">
        <v>12842.5</v>
      </c>
      <c r="BA26" s="18">
        <v>9292.5</v>
      </c>
      <c r="BB26" s="18">
        <v>8083.5</v>
      </c>
      <c r="BC26" s="18">
        <v>24645.5</v>
      </c>
      <c r="BD26" s="18">
        <v>3672</v>
      </c>
      <c r="BE26" s="18">
        <v>1393</v>
      </c>
      <c r="BF26" s="18">
        <v>24709</v>
      </c>
      <c r="BG26" s="18">
        <v>1038.5</v>
      </c>
      <c r="BH26" s="18">
        <v>575.5</v>
      </c>
      <c r="BI26" s="18">
        <v>226.5</v>
      </c>
      <c r="BJ26" s="18">
        <v>6433</v>
      </c>
      <c r="BK26" s="18">
        <v>17504</v>
      </c>
      <c r="BL26" s="18">
        <v>197</v>
      </c>
      <c r="BM26" s="18">
        <v>264.5</v>
      </c>
      <c r="BN26" s="18">
        <v>3495</v>
      </c>
      <c r="BO26" s="18">
        <v>1308.5</v>
      </c>
      <c r="BP26" s="18">
        <v>211</v>
      </c>
      <c r="BQ26" s="18">
        <v>5866</v>
      </c>
      <c r="BR26" s="18">
        <v>4650</v>
      </c>
      <c r="BS26" s="18">
        <v>1232.5</v>
      </c>
      <c r="BT26" s="18">
        <v>457.5</v>
      </c>
      <c r="BU26" s="18">
        <v>435.5</v>
      </c>
      <c r="BV26" s="18">
        <v>1305.5</v>
      </c>
      <c r="BW26" s="18">
        <v>2027</v>
      </c>
      <c r="BX26" s="18">
        <v>78.5</v>
      </c>
      <c r="BY26" s="18">
        <v>495</v>
      </c>
      <c r="BZ26" s="18">
        <v>200</v>
      </c>
      <c r="CA26" s="18">
        <v>158.5</v>
      </c>
      <c r="CB26" s="18">
        <v>79941</v>
      </c>
      <c r="CC26" s="18">
        <v>173</v>
      </c>
      <c r="CD26" s="18">
        <v>47.5</v>
      </c>
      <c r="CE26" s="18">
        <v>141</v>
      </c>
      <c r="CF26" s="18">
        <v>112.5</v>
      </c>
      <c r="CG26" s="18">
        <v>209.5</v>
      </c>
      <c r="CH26" s="18">
        <v>112.5</v>
      </c>
      <c r="CI26" s="18">
        <v>703</v>
      </c>
      <c r="CJ26" s="18">
        <v>1007.5</v>
      </c>
      <c r="CK26" s="18">
        <v>4473</v>
      </c>
      <c r="CL26" s="18">
        <v>1366</v>
      </c>
      <c r="CM26" s="18">
        <v>784.5</v>
      </c>
      <c r="CN26" s="18">
        <v>29377</v>
      </c>
      <c r="CO26" s="18">
        <v>15434</v>
      </c>
      <c r="CP26" s="18">
        <v>1075</v>
      </c>
      <c r="CQ26" s="18">
        <v>891.5</v>
      </c>
      <c r="CR26" s="18">
        <v>187</v>
      </c>
      <c r="CS26" s="18">
        <v>366</v>
      </c>
      <c r="CT26" s="18">
        <v>108.5</v>
      </c>
      <c r="CU26" s="18">
        <v>65</v>
      </c>
      <c r="CV26" s="18">
        <v>42</v>
      </c>
      <c r="CW26" s="18">
        <v>195.5</v>
      </c>
      <c r="CX26" s="18">
        <v>456</v>
      </c>
      <c r="CY26" s="18">
        <v>43</v>
      </c>
      <c r="CZ26" s="18">
        <v>2080</v>
      </c>
      <c r="DA26" s="18">
        <v>190.5</v>
      </c>
      <c r="DB26" s="18">
        <v>303.5</v>
      </c>
      <c r="DC26" s="18">
        <v>150.5</v>
      </c>
      <c r="DD26" s="18">
        <v>149.5</v>
      </c>
      <c r="DE26" s="18">
        <v>382</v>
      </c>
      <c r="DF26" s="18">
        <v>21119</v>
      </c>
      <c r="DG26" s="18">
        <v>80.5</v>
      </c>
      <c r="DH26" s="18">
        <v>1989</v>
      </c>
      <c r="DI26" s="18">
        <v>2641.5</v>
      </c>
      <c r="DJ26" s="18">
        <v>633.5</v>
      </c>
      <c r="DK26" s="18">
        <v>465.5</v>
      </c>
      <c r="DL26" s="18">
        <v>5885</v>
      </c>
      <c r="DM26" s="18">
        <v>236.5</v>
      </c>
      <c r="DN26" s="18">
        <v>1374</v>
      </c>
      <c r="DO26" s="18">
        <v>3256</v>
      </c>
      <c r="DP26" s="18">
        <v>196.5</v>
      </c>
      <c r="DQ26" s="18">
        <v>655.5</v>
      </c>
      <c r="DR26" s="18">
        <v>1425.5</v>
      </c>
      <c r="DS26" s="18">
        <v>740</v>
      </c>
      <c r="DT26" s="18">
        <v>167</v>
      </c>
      <c r="DU26" s="18">
        <v>360</v>
      </c>
      <c r="DV26" s="18">
        <v>209</v>
      </c>
      <c r="DW26" s="18">
        <v>321</v>
      </c>
      <c r="DX26" s="18">
        <v>157.5</v>
      </c>
      <c r="DY26" s="18">
        <v>330.5</v>
      </c>
      <c r="DZ26" s="18">
        <v>802</v>
      </c>
      <c r="EA26" s="18">
        <v>624.5</v>
      </c>
      <c r="EB26" s="18">
        <v>596</v>
      </c>
      <c r="EC26" s="18">
        <v>311</v>
      </c>
      <c r="ED26" s="18">
        <v>1638</v>
      </c>
      <c r="EE26" s="18">
        <v>177.5</v>
      </c>
      <c r="EF26" s="18">
        <v>1484.5</v>
      </c>
      <c r="EG26" s="18">
        <v>280.5</v>
      </c>
      <c r="EH26" s="18">
        <v>214</v>
      </c>
      <c r="EI26" s="18">
        <v>15221.5</v>
      </c>
      <c r="EJ26" s="18">
        <v>10295</v>
      </c>
      <c r="EK26" s="18">
        <v>707</v>
      </c>
      <c r="EL26" s="18">
        <v>475</v>
      </c>
      <c r="EM26" s="18">
        <v>422</v>
      </c>
      <c r="EN26" s="18">
        <v>998</v>
      </c>
      <c r="EO26" s="18">
        <v>358.5</v>
      </c>
      <c r="EP26" s="18">
        <v>385.5</v>
      </c>
      <c r="EQ26" s="18">
        <v>2613.5</v>
      </c>
      <c r="ER26" s="18">
        <v>290.5</v>
      </c>
      <c r="ES26" s="18">
        <v>141</v>
      </c>
      <c r="ET26" s="18">
        <v>215</v>
      </c>
      <c r="EU26" s="18">
        <v>570.5</v>
      </c>
      <c r="EV26" s="18">
        <v>72</v>
      </c>
      <c r="EW26" s="18">
        <v>894</v>
      </c>
      <c r="EX26" s="18">
        <v>171.5</v>
      </c>
      <c r="EY26" s="18">
        <v>260</v>
      </c>
      <c r="EZ26" s="18">
        <v>142</v>
      </c>
      <c r="FA26" s="18">
        <v>3452</v>
      </c>
      <c r="FB26" s="18">
        <v>340.5</v>
      </c>
      <c r="FC26" s="18">
        <v>2449</v>
      </c>
      <c r="FD26" s="18">
        <v>361.5</v>
      </c>
      <c r="FE26" s="18">
        <v>94</v>
      </c>
      <c r="FF26" s="18">
        <v>202.5</v>
      </c>
      <c r="FG26" s="18">
        <v>128</v>
      </c>
      <c r="FH26" s="18">
        <v>80</v>
      </c>
      <c r="FI26" s="18">
        <v>1840</v>
      </c>
      <c r="FJ26" s="18">
        <v>1983</v>
      </c>
      <c r="FK26" s="18">
        <v>2526.5</v>
      </c>
      <c r="FL26" s="18">
        <v>7095</v>
      </c>
      <c r="FM26" s="18">
        <v>3847</v>
      </c>
      <c r="FN26" s="18">
        <v>22102</v>
      </c>
      <c r="FO26" s="18">
        <v>1109.5</v>
      </c>
      <c r="FP26" s="18">
        <v>2254.5</v>
      </c>
      <c r="FQ26" s="18">
        <v>940.5</v>
      </c>
      <c r="FR26" s="18">
        <v>175.5</v>
      </c>
      <c r="FS26" s="18">
        <v>210.5</v>
      </c>
      <c r="FT26" s="18">
        <v>73</v>
      </c>
      <c r="FU26" s="18">
        <v>849</v>
      </c>
      <c r="FV26" s="18">
        <v>713.5</v>
      </c>
      <c r="FW26" s="18">
        <v>184</v>
      </c>
      <c r="FX26" s="18">
        <v>59</v>
      </c>
      <c r="FY26" s="18"/>
      <c r="FZ26" s="18">
        <f t="shared" si="7"/>
        <v>836052</v>
      </c>
      <c r="GA26" s="18"/>
      <c r="GB26" s="18"/>
      <c r="GC26" s="18"/>
      <c r="GD26" s="18"/>
      <c r="GE26" s="18"/>
      <c r="GF26" s="18"/>
      <c r="GG26" s="7"/>
      <c r="GH26" s="7"/>
      <c r="GI26" s="7"/>
      <c r="GJ26" s="7"/>
      <c r="GK26" s="7"/>
      <c r="GL26" s="7"/>
      <c r="GM26" s="7"/>
    </row>
    <row r="27" spans="1:256" x14ac:dyDescent="0.2">
      <c r="A27" s="29" t="s">
        <v>464</v>
      </c>
      <c r="B27" s="7" t="s">
        <v>465</v>
      </c>
      <c r="C27" s="18">
        <v>0</v>
      </c>
      <c r="D27" s="18">
        <v>268</v>
      </c>
      <c r="E27" s="18">
        <v>49</v>
      </c>
      <c r="F27" s="18">
        <v>0</v>
      </c>
      <c r="G27" s="18">
        <v>0</v>
      </c>
      <c r="H27" s="18">
        <v>0</v>
      </c>
      <c r="I27" s="18">
        <v>0</v>
      </c>
      <c r="J27" s="18">
        <v>555</v>
      </c>
      <c r="K27" s="18">
        <v>0</v>
      </c>
      <c r="L27" s="18">
        <v>0</v>
      </c>
      <c r="M27" s="18">
        <v>0</v>
      </c>
      <c r="N27" s="18">
        <v>131</v>
      </c>
      <c r="O27" s="18">
        <v>37</v>
      </c>
      <c r="P27" s="18">
        <v>0</v>
      </c>
      <c r="Q27" s="18">
        <v>18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107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28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6</v>
      </c>
      <c r="AP27" s="18">
        <v>0</v>
      </c>
      <c r="AQ27" s="18">
        <v>0</v>
      </c>
      <c r="AR27" s="18">
        <v>84.5</v>
      </c>
      <c r="AS27" s="18">
        <v>71.5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0</v>
      </c>
      <c r="AZ27" s="18">
        <v>0</v>
      </c>
      <c r="BA27" s="18">
        <v>7.5</v>
      </c>
      <c r="BB27" s="18">
        <v>0</v>
      </c>
      <c r="BC27" s="18">
        <v>22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0</v>
      </c>
      <c r="BJ27" s="18">
        <v>590.5</v>
      </c>
      <c r="BK27" s="18">
        <v>0</v>
      </c>
      <c r="BL27" s="18">
        <v>0</v>
      </c>
      <c r="BM27" s="18">
        <v>0</v>
      </c>
      <c r="BN27" s="18">
        <v>0</v>
      </c>
      <c r="BO27" s="18">
        <v>0</v>
      </c>
      <c r="BP27" s="18">
        <v>0</v>
      </c>
      <c r="BQ27" s="18">
        <v>0</v>
      </c>
      <c r="BR27" s="18">
        <v>0</v>
      </c>
      <c r="BS27" s="18">
        <v>0</v>
      </c>
      <c r="BT27" s="18">
        <v>0</v>
      </c>
      <c r="BU27" s="18">
        <v>0</v>
      </c>
      <c r="BV27" s="18">
        <v>0</v>
      </c>
      <c r="BW27" s="18">
        <v>0</v>
      </c>
      <c r="BX27" s="18">
        <v>0</v>
      </c>
      <c r="BY27" s="18">
        <v>0</v>
      </c>
      <c r="BZ27" s="18">
        <v>0</v>
      </c>
      <c r="CA27" s="18">
        <v>0</v>
      </c>
      <c r="CB27" s="18">
        <v>34</v>
      </c>
      <c r="CC27" s="18">
        <v>0</v>
      </c>
      <c r="CD27" s="18">
        <v>0</v>
      </c>
      <c r="CE27" s="18">
        <v>0</v>
      </c>
      <c r="CF27" s="18">
        <v>0</v>
      </c>
      <c r="CG27" s="18">
        <v>0</v>
      </c>
      <c r="CH27" s="18">
        <v>0</v>
      </c>
      <c r="CI27" s="18">
        <v>0</v>
      </c>
      <c r="CJ27" s="18">
        <v>0</v>
      </c>
      <c r="CK27" s="18">
        <v>0</v>
      </c>
      <c r="CL27" s="18">
        <v>0</v>
      </c>
      <c r="CM27" s="18">
        <v>0</v>
      </c>
      <c r="CN27" s="18">
        <v>0</v>
      </c>
      <c r="CO27" s="18">
        <v>8</v>
      </c>
      <c r="CP27" s="18">
        <v>0</v>
      </c>
      <c r="CQ27" s="18">
        <v>0</v>
      </c>
      <c r="CR27" s="18">
        <v>0</v>
      </c>
      <c r="CS27" s="18">
        <v>0</v>
      </c>
      <c r="CT27" s="18">
        <v>0</v>
      </c>
      <c r="CU27" s="18">
        <v>0</v>
      </c>
      <c r="CV27" s="18">
        <v>0</v>
      </c>
      <c r="CW27" s="18">
        <v>0</v>
      </c>
      <c r="CX27" s="18">
        <v>0</v>
      </c>
      <c r="CY27" s="18">
        <v>0</v>
      </c>
      <c r="CZ27" s="18">
        <v>0</v>
      </c>
      <c r="DA27" s="18">
        <v>0</v>
      </c>
      <c r="DB27" s="18">
        <v>0</v>
      </c>
      <c r="DC27" s="18">
        <v>0</v>
      </c>
      <c r="DD27" s="18">
        <v>0</v>
      </c>
      <c r="DE27" s="18">
        <v>0</v>
      </c>
      <c r="DF27" s="18">
        <v>307</v>
      </c>
      <c r="DG27" s="18">
        <v>0</v>
      </c>
      <c r="DH27" s="18">
        <v>0</v>
      </c>
      <c r="DI27" s="18">
        <v>0</v>
      </c>
      <c r="DJ27" s="18">
        <v>0</v>
      </c>
      <c r="DK27" s="18">
        <v>0</v>
      </c>
      <c r="DL27" s="18">
        <v>192</v>
      </c>
      <c r="DM27" s="18">
        <v>0</v>
      </c>
      <c r="DN27" s="18">
        <v>0</v>
      </c>
      <c r="DO27" s="18">
        <v>0</v>
      </c>
      <c r="DP27" s="18">
        <v>0</v>
      </c>
      <c r="DQ27" s="18">
        <v>0</v>
      </c>
      <c r="DR27" s="18">
        <v>0</v>
      </c>
      <c r="DS27" s="18">
        <v>0</v>
      </c>
      <c r="DT27" s="18">
        <v>0</v>
      </c>
      <c r="DU27" s="18">
        <v>0</v>
      </c>
      <c r="DV27" s="18">
        <v>0</v>
      </c>
      <c r="DW27" s="18">
        <v>0</v>
      </c>
      <c r="DX27" s="18">
        <v>0</v>
      </c>
      <c r="DY27" s="18">
        <v>0</v>
      </c>
      <c r="DZ27" s="18">
        <v>0</v>
      </c>
      <c r="EA27" s="18">
        <v>0</v>
      </c>
      <c r="EB27" s="18">
        <v>32</v>
      </c>
      <c r="EC27" s="18">
        <v>0</v>
      </c>
      <c r="ED27" s="18">
        <v>0</v>
      </c>
      <c r="EE27" s="18">
        <v>0</v>
      </c>
      <c r="EF27" s="18">
        <v>0</v>
      </c>
      <c r="EG27" s="18">
        <v>0</v>
      </c>
      <c r="EH27" s="18">
        <v>0</v>
      </c>
      <c r="EI27" s="18">
        <v>272</v>
      </c>
      <c r="EJ27" s="18">
        <v>0</v>
      </c>
      <c r="EK27" s="18">
        <v>0</v>
      </c>
      <c r="EL27" s="18">
        <v>0</v>
      </c>
      <c r="EM27" s="18">
        <v>0</v>
      </c>
      <c r="EN27" s="18">
        <v>0</v>
      </c>
      <c r="EO27" s="18">
        <v>0</v>
      </c>
      <c r="EP27" s="18">
        <v>0</v>
      </c>
      <c r="EQ27" s="18">
        <v>0</v>
      </c>
      <c r="ER27" s="18">
        <v>0</v>
      </c>
      <c r="ES27" s="18">
        <v>0</v>
      </c>
      <c r="ET27" s="18">
        <v>0</v>
      </c>
      <c r="EU27" s="18">
        <v>13</v>
      </c>
      <c r="EV27" s="18">
        <v>0</v>
      </c>
      <c r="EW27" s="18">
        <v>0</v>
      </c>
      <c r="EX27" s="18">
        <v>0</v>
      </c>
      <c r="EY27" s="18">
        <v>0</v>
      </c>
      <c r="EZ27" s="18">
        <v>0</v>
      </c>
      <c r="FA27" s="18">
        <v>0</v>
      </c>
      <c r="FB27" s="18">
        <v>0</v>
      </c>
      <c r="FC27" s="18">
        <v>19</v>
      </c>
      <c r="FD27" s="18">
        <v>0</v>
      </c>
      <c r="FE27" s="18">
        <v>0</v>
      </c>
      <c r="FF27" s="18">
        <v>0</v>
      </c>
      <c r="FG27" s="18">
        <v>0</v>
      </c>
      <c r="FH27" s="18">
        <v>0</v>
      </c>
      <c r="FI27" s="18">
        <v>8</v>
      </c>
      <c r="FJ27" s="18">
        <v>0</v>
      </c>
      <c r="FK27" s="18">
        <v>0</v>
      </c>
      <c r="FL27" s="18">
        <v>600.5</v>
      </c>
      <c r="FM27" s="18">
        <v>88</v>
      </c>
      <c r="FN27" s="18">
        <v>0</v>
      </c>
      <c r="FO27" s="18">
        <v>0</v>
      </c>
      <c r="FP27" s="18">
        <v>0</v>
      </c>
      <c r="FQ27" s="18">
        <v>0</v>
      </c>
      <c r="FR27" s="18">
        <v>0</v>
      </c>
      <c r="FS27" s="18">
        <v>0</v>
      </c>
      <c r="FT27" s="18">
        <v>0</v>
      </c>
      <c r="FU27" s="18">
        <v>0</v>
      </c>
      <c r="FV27" s="18">
        <v>0</v>
      </c>
      <c r="FW27" s="18">
        <v>0</v>
      </c>
      <c r="FX27" s="18">
        <v>0</v>
      </c>
      <c r="FY27" s="18"/>
      <c r="FZ27" s="18">
        <f t="shared" si="7"/>
        <v>3548.5</v>
      </c>
      <c r="GA27" s="18"/>
      <c r="GB27" s="18"/>
      <c r="GC27" s="18"/>
      <c r="GD27" s="18"/>
      <c r="GE27" s="18"/>
      <c r="GF27" s="18"/>
      <c r="GG27" s="7"/>
      <c r="GH27" s="7"/>
      <c r="GI27" s="7"/>
      <c r="GJ27" s="7"/>
      <c r="GK27" s="7"/>
      <c r="GL27" s="7"/>
      <c r="GM27" s="7"/>
    </row>
    <row r="28" spans="1:256" x14ac:dyDescent="0.2">
      <c r="A28" s="6" t="s">
        <v>466</v>
      </c>
      <c r="B28" s="7" t="s">
        <v>467</v>
      </c>
      <c r="C28" s="36">
        <v>1218</v>
      </c>
      <c r="D28" s="36">
        <v>3744</v>
      </c>
      <c r="E28" s="36">
        <v>1451</v>
      </c>
      <c r="F28" s="36">
        <v>2008</v>
      </c>
      <c r="G28" s="36">
        <v>91</v>
      </c>
      <c r="H28" s="36">
        <v>70</v>
      </c>
      <c r="I28" s="36">
        <v>1474</v>
      </c>
      <c r="J28" s="36">
        <v>184</v>
      </c>
      <c r="K28" s="18">
        <v>1</v>
      </c>
      <c r="L28" s="36">
        <v>124</v>
      </c>
      <c r="M28" s="36">
        <v>155</v>
      </c>
      <c r="N28" s="36">
        <v>3953</v>
      </c>
      <c r="O28" s="36">
        <v>334</v>
      </c>
      <c r="P28" s="18">
        <v>25</v>
      </c>
      <c r="Q28" s="36">
        <v>9393</v>
      </c>
      <c r="R28" s="18">
        <v>57</v>
      </c>
      <c r="S28" s="36">
        <v>45</v>
      </c>
      <c r="T28" s="18">
        <v>1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2</v>
      </c>
      <c r="AA28" s="36">
        <v>2092</v>
      </c>
      <c r="AB28" s="36">
        <v>1287</v>
      </c>
      <c r="AC28" s="36">
        <v>22</v>
      </c>
      <c r="AD28" s="36">
        <v>23</v>
      </c>
      <c r="AE28" s="18">
        <v>3</v>
      </c>
      <c r="AF28" s="36">
        <v>2</v>
      </c>
      <c r="AG28" s="36">
        <v>13</v>
      </c>
      <c r="AH28" s="18">
        <v>0</v>
      </c>
      <c r="AI28" s="18">
        <v>0</v>
      </c>
      <c r="AJ28" s="36">
        <v>2</v>
      </c>
      <c r="AK28" s="36">
        <v>0</v>
      </c>
      <c r="AL28" s="18">
        <v>7</v>
      </c>
      <c r="AM28" s="18">
        <v>0</v>
      </c>
      <c r="AN28" s="18">
        <v>0</v>
      </c>
      <c r="AO28" s="36">
        <v>121</v>
      </c>
      <c r="AP28" s="36">
        <v>12532</v>
      </c>
      <c r="AQ28" s="18">
        <v>0</v>
      </c>
      <c r="AR28" s="36">
        <v>1723</v>
      </c>
      <c r="AS28" s="36">
        <v>1153</v>
      </c>
      <c r="AT28" s="36">
        <v>28</v>
      </c>
      <c r="AU28" s="18">
        <v>5</v>
      </c>
      <c r="AV28" s="18">
        <v>6</v>
      </c>
      <c r="AW28" s="18">
        <v>1</v>
      </c>
      <c r="AX28" s="18">
        <v>7</v>
      </c>
      <c r="AY28" s="18">
        <v>12</v>
      </c>
      <c r="AZ28" s="36">
        <v>848</v>
      </c>
      <c r="BA28" s="36">
        <v>167</v>
      </c>
      <c r="BB28" s="36">
        <v>233</v>
      </c>
      <c r="BC28" s="36">
        <v>1247</v>
      </c>
      <c r="BD28" s="36">
        <v>49</v>
      </c>
      <c r="BE28" s="36">
        <v>5</v>
      </c>
      <c r="BF28" s="36">
        <v>394</v>
      </c>
      <c r="BG28" s="36">
        <v>74</v>
      </c>
      <c r="BH28" s="18">
        <v>10</v>
      </c>
      <c r="BI28" s="36">
        <v>16</v>
      </c>
      <c r="BJ28" s="36">
        <v>83</v>
      </c>
      <c r="BK28" s="36">
        <v>592</v>
      </c>
      <c r="BL28" s="18">
        <v>0</v>
      </c>
      <c r="BM28" s="18">
        <v>4</v>
      </c>
      <c r="BN28" s="36">
        <v>16</v>
      </c>
      <c r="BO28" s="36">
        <v>14</v>
      </c>
      <c r="BP28" s="18">
        <v>0</v>
      </c>
      <c r="BQ28" s="36">
        <v>1104</v>
      </c>
      <c r="BR28" s="36">
        <v>639</v>
      </c>
      <c r="BS28" s="36">
        <v>158</v>
      </c>
      <c r="BT28" s="18">
        <v>5</v>
      </c>
      <c r="BU28" s="18">
        <v>40</v>
      </c>
      <c r="BV28" s="36">
        <v>67</v>
      </c>
      <c r="BW28" s="36">
        <v>134</v>
      </c>
      <c r="BX28" s="18">
        <v>0</v>
      </c>
      <c r="BY28" s="18">
        <v>2</v>
      </c>
      <c r="BZ28" s="18">
        <v>0</v>
      </c>
      <c r="CA28" s="36">
        <v>3</v>
      </c>
      <c r="CB28" s="36">
        <v>2504</v>
      </c>
      <c r="CC28" s="18">
        <v>0</v>
      </c>
      <c r="CD28" s="18">
        <v>9</v>
      </c>
      <c r="CE28" s="18">
        <v>2</v>
      </c>
      <c r="CF28" s="18">
        <v>0</v>
      </c>
      <c r="CG28" s="18">
        <v>23</v>
      </c>
      <c r="CH28" s="36">
        <v>10</v>
      </c>
      <c r="CI28" s="36">
        <v>79</v>
      </c>
      <c r="CJ28" s="36">
        <v>146</v>
      </c>
      <c r="CK28" s="36">
        <v>140</v>
      </c>
      <c r="CL28" s="18">
        <v>28</v>
      </c>
      <c r="CM28" s="36">
        <v>14</v>
      </c>
      <c r="CN28" s="36">
        <v>1077</v>
      </c>
      <c r="CO28" s="36">
        <v>351</v>
      </c>
      <c r="CP28" s="36">
        <v>126</v>
      </c>
      <c r="CQ28" s="36">
        <v>7</v>
      </c>
      <c r="CR28" s="36">
        <v>0</v>
      </c>
      <c r="CS28" s="18">
        <v>6</v>
      </c>
      <c r="CT28" s="36">
        <v>1</v>
      </c>
      <c r="CU28" s="18">
        <v>4</v>
      </c>
      <c r="CV28" s="18">
        <v>0</v>
      </c>
      <c r="CW28" s="18">
        <v>0</v>
      </c>
      <c r="CX28" s="36">
        <v>18</v>
      </c>
      <c r="CY28" s="18">
        <v>0</v>
      </c>
      <c r="CZ28" s="36">
        <v>43</v>
      </c>
      <c r="DA28" s="18">
        <v>0</v>
      </c>
      <c r="DB28" s="18">
        <v>4</v>
      </c>
      <c r="DC28" s="18">
        <v>0</v>
      </c>
      <c r="DD28" s="18">
        <v>1</v>
      </c>
      <c r="DE28" s="18">
        <v>1</v>
      </c>
      <c r="DF28" s="36">
        <v>492</v>
      </c>
      <c r="DG28" s="18">
        <v>0</v>
      </c>
      <c r="DH28" s="36">
        <v>101</v>
      </c>
      <c r="DI28" s="36">
        <v>40</v>
      </c>
      <c r="DJ28" s="36">
        <v>4</v>
      </c>
      <c r="DK28" s="18">
        <v>23</v>
      </c>
      <c r="DL28" s="36">
        <v>279</v>
      </c>
      <c r="DM28" s="18">
        <v>0</v>
      </c>
      <c r="DN28" s="36">
        <v>81</v>
      </c>
      <c r="DO28" s="36">
        <v>481</v>
      </c>
      <c r="DP28" s="18">
        <v>0</v>
      </c>
      <c r="DQ28" s="36">
        <v>59</v>
      </c>
      <c r="DR28" s="36">
        <v>26</v>
      </c>
      <c r="DS28" s="36">
        <v>20</v>
      </c>
      <c r="DT28" s="18">
        <v>4</v>
      </c>
      <c r="DU28" s="18">
        <v>3</v>
      </c>
      <c r="DV28" s="18">
        <v>3</v>
      </c>
      <c r="DW28" s="36">
        <v>0</v>
      </c>
      <c r="DX28" s="18">
        <v>7</v>
      </c>
      <c r="DY28" s="36">
        <v>1</v>
      </c>
      <c r="DZ28" s="18">
        <v>6</v>
      </c>
      <c r="EA28" s="18">
        <v>16</v>
      </c>
      <c r="EB28" s="36">
        <v>85</v>
      </c>
      <c r="EC28" s="18">
        <v>0</v>
      </c>
      <c r="ED28" s="36">
        <v>43</v>
      </c>
      <c r="EE28" s="18">
        <v>16</v>
      </c>
      <c r="EF28" s="36">
        <v>58</v>
      </c>
      <c r="EG28" s="36">
        <v>47</v>
      </c>
      <c r="EH28" s="18">
        <v>8</v>
      </c>
      <c r="EI28" s="36">
        <v>418</v>
      </c>
      <c r="EJ28" s="36">
        <v>176</v>
      </c>
      <c r="EK28" s="36">
        <v>12</v>
      </c>
      <c r="EL28" s="36">
        <v>1</v>
      </c>
      <c r="EM28" s="18">
        <v>0</v>
      </c>
      <c r="EN28" s="36">
        <v>10</v>
      </c>
      <c r="EO28" s="36">
        <v>3</v>
      </c>
      <c r="EP28" s="36">
        <v>8</v>
      </c>
      <c r="EQ28" s="36">
        <v>151</v>
      </c>
      <c r="ER28" s="36">
        <v>10</v>
      </c>
      <c r="ES28" s="18">
        <v>2</v>
      </c>
      <c r="ET28" s="18">
        <v>5</v>
      </c>
      <c r="EU28" s="18">
        <v>88</v>
      </c>
      <c r="EV28" s="18">
        <v>11</v>
      </c>
      <c r="EW28" s="36">
        <v>59</v>
      </c>
      <c r="EX28" s="18">
        <v>1</v>
      </c>
      <c r="EY28" s="18">
        <v>10</v>
      </c>
      <c r="EZ28" s="18">
        <v>0</v>
      </c>
      <c r="FA28" s="36">
        <v>584</v>
      </c>
      <c r="FB28" s="18">
        <v>0</v>
      </c>
      <c r="FC28" s="36">
        <v>36</v>
      </c>
      <c r="FD28" s="18">
        <v>6</v>
      </c>
      <c r="FE28" s="18">
        <v>7</v>
      </c>
      <c r="FF28" s="18">
        <v>0</v>
      </c>
      <c r="FG28" s="36">
        <v>0</v>
      </c>
      <c r="FH28" s="18">
        <v>0</v>
      </c>
      <c r="FI28" s="36">
        <v>153</v>
      </c>
      <c r="FJ28" s="36">
        <v>65</v>
      </c>
      <c r="FK28" s="36">
        <v>248</v>
      </c>
      <c r="FL28" s="36">
        <v>135</v>
      </c>
      <c r="FM28" s="36">
        <v>83</v>
      </c>
      <c r="FN28" s="36">
        <v>2711</v>
      </c>
      <c r="FO28" s="36">
        <v>44</v>
      </c>
      <c r="FP28" s="36">
        <v>274</v>
      </c>
      <c r="FQ28" s="36">
        <v>59</v>
      </c>
      <c r="FR28" s="18">
        <v>0</v>
      </c>
      <c r="FS28" s="18">
        <v>0</v>
      </c>
      <c r="FT28" s="18">
        <v>0</v>
      </c>
      <c r="FU28" s="36">
        <v>132</v>
      </c>
      <c r="FV28" s="36">
        <v>76</v>
      </c>
      <c r="FW28" s="36">
        <v>10</v>
      </c>
      <c r="FX28" s="18">
        <v>1</v>
      </c>
      <c r="FY28" s="18"/>
      <c r="FZ28" s="18">
        <f t="shared" si="7"/>
        <v>61359</v>
      </c>
      <c r="GA28" s="18"/>
      <c r="GB28" s="18"/>
      <c r="GC28" s="18"/>
      <c r="GD28" s="18"/>
      <c r="GE28" s="18"/>
      <c r="GF28" s="18"/>
      <c r="GG28" s="7"/>
      <c r="GH28" s="7"/>
      <c r="GI28" s="7"/>
      <c r="GJ28" s="7"/>
      <c r="GK28" s="7"/>
      <c r="GL28" s="7"/>
      <c r="GM28" s="7"/>
    </row>
    <row r="29" spans="1:256" x14ac:dyDescent="0.2">
      <c r="A29" s="6" t="s">
        <v>468</v>
      </c>
      <c r="B29" s="7" t="s">
        <v>469</v>
      </c>
      <c r="C29" s="37">
        <v>0</v>
      </c>
      <c r="D29" s="38">
        <v>4620.5</v>
      </c>
      <c r="E29" s="38">
        <v>595</v>
      </c>
      <c r="F29" s="38">
        <v>670</v>
      </c>
      <c r="G29" s="38">
        <v>0</v>
      </c>
      <c r="H29" s="38">
        <v>0</v>
      </c>
      <c r="I29" s="38">
        <v>918.5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982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128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  <c r="AM29" s="38">
        <v>0</v>
      </c>
      <c r="AN29" s="38">
        <v>0</v>
      </c>
      <c r="AO29" s="38">
        <v>0</v>
      </c>
      <c r="AP29" s="38">
        <v>0</v>
      </c>
      <c r="AQ29" s="38">
        <v>0</v>
      </c>
      <c r="AR29" s="38">
        <v>2072</v>
      </c>
      <c r="AS29" s="39">
        <v>295</v>
      </c>
      <c r="AT29" s="38">
        <v>0</v>
      </c>
      <c r="AU29" s="38">
        <v>0</v>
      </c>
      <c r="AV29" s="38">
        <v>0</v>
      </c>
      <c r="AW29" s="38">
        <v>0</v>
      </c>
      <c r="AX29" s="38">
        <v>0</v>
      </c>
      <c r="AY29" s="38">
        <v>0</v>
      </c>
      <c r="AZ29" s="38">
        <v>0</v>
      </c>
      <c r="BA29" s="38">
        <v>0</v>
      </c>
      <c r="BB29" s="38">
        <v>0</v>
      </c>
      <c r="BC29" s="38">
        <v>3301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8">
        <v>0</v>
      </c>
      <c r="BO29" s="38">
        <v>0</v>
      </c>
      <c r="BP29" s="38">
        <v>0</v>
      </c>
      <c r="BQ29" s="38">
        <v>250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8">
        <v>0</v>
      </c>
      <c r="BX29" s="38">
        <v>0</v>
      </c>
      <c r="BY29" s="38">
        <v>0</v>
      </c>
      <c r="BZ29" s="38">
        <v>0</v>
      </c>
      <c r="CA29" s="38">
        <v>0</v>
      </c>
      <c r="CB29" s="38">
        <v>812.5</v>
      </c>
      <c r="CC29" s="38">
        <v>0</v>
      </c>
      <c r="CD29" s="38">
        <v>0</v>
      </c>
      <c r="CE29" s="38">
        <v>0</v>
      </c>
      <c r="CF29" s="38">
        <v>0</v>
      </c>
      <c r="CG29" s="38">
        <v>0</v>
      </c>
      <c r="CH29" s="38">
        <v>0</v>
      </c>
      <c r="CI29" s="38">
        <v>0</v>
      </c>
      <c r="CJ29" s="38">
        <v>0</v>
      </c>
      <c r="CK29" s="38">
        <v>549</v>
      </c>
      <c r="CL29" s="38">
        <v>0</v>
      </c>
      <c r="CM29" s="38">
        <v>0</v>
      </c>
      <c r="CN29" s="38">
        <v>2998.5</v>
      </c>
      <c r="CO29" s="38">
        <v>0</v>
      </c>
      <c r="CP29" s="38">
        <v>0</v>
      </c>
      <c r="CQ29" s="38">
        <v>0</v>
      </c>
      <c r="CR29" s="38">
        <v>0</v>
      </c>
      <c r="CS29" s="38">
        <v>0</v>
      </c>
      <c r="CT29" s="38">
        <v>0</v>
      </c>
      <c r="CU29" s="38">
        <v>0</v>
      </c>
      <c r="CV29" s="38">
        <v>0</v>
      </c>
      <c r="CW29" s="38">
        <v>0</v>
      </c>
      <c r="CX29" s="38">
        <v>0</v>
      </c>
      <c r="CY29" s="38">
        <v>0</v>
      </c>
      <c r="CZ29" s="38">
        <v>0</v>
      </c>
      <c r="DA29" s="38">
        <v>0</v>
      </c>
      <c r="DB29" s="38">
        <v>0</v>
      </c>
      <c r="DC29" s="38">
        <v>0</v>
      </c>
      <c r="DD29" s="38">
        <v>0</v>
      </c>
      <c r="DE29" s="38">
        <v>0</v>
      </c>
      <c r="DF29" s="38">
        <v>1353</v>
      </c>
      <c r="DG29" s="38">
        <v>0</v>
      </c>
      <c r="DH29" s="38">
        <v>0</v>
      </c>
      <c r="DI29" s="38">
        <v>48</v>
      </c>
      <c r="DJ29" s="38">
        <v>0</v>
      </c>
      <c r="DK29" s="38">
        <v>0</v>
      </c>
      <c r="DL29" s="38">
        <v>0</v>
      </c>
      <c r="DM29" s="38">
        <v>0</v>
      </c>
      <c r="DN29" s="38">
        <v>0</v>
      </c>
      <c r="DO29" s="38">
        <v>0</v>
      </c>
      <c r="DP29" s="38">
        <v>0</v>
      </c>
      <c r="DQ29" s="38">
        <v>0</v>
      </c>
      <c r="DR29" s="38">
        <v>0</v>
      </c>
      <c r="DS29" s="38">
        <v>0</v>
      </c>
      <c r="DT29" s="38">
        <v>0</v>
      </c>
      <c r="DU29" s="38">
        <v>0</v>
      </c>
      <c r="DV29" s="38">
        <v>0</v>
      </c>
      <c r="DW29" s="38">
        <v>0</v>
      </c>
      <c r="DX29" s="38">
        <v>0</v>
      </c>
      <c r="DY29" s="38">
        <v>0</v>
      </c>
      <c r="DZ29" s="38">
        <v>0</v>
      </c>
      <c r="EA29" s="38">
        <v>0</v>
      </c>
      <c r="EB29" s="38">
        <v>0</v>
      </c>
      <c r="EC29" s="38">
        <v>0</v>
      </c>
      <c r="ED29" s="38">
        <v>0</v>
      </c>
      <c r="EE29" s="38">
        <v>0</v>
      </c>
      <c r="EF29" s="38">
        <v>0</v>
      </c>
      <c r="EG29" s="38">
        <v>0</v>
      </c>
      <c r="EH29" s="38">
        <v>0</v>
      </c>
      <c r="EI29" s="38">
        <v>0</v>
      </c>
      <c r="EJ29" s="38">
        <v>0</v>
      </c>
      <c r="EK29" s="38">
        <v>0</v>
      </c>
      <c r="EL29" s="38">
        <v>0</v>
      </c>
      <c r="EM29" s="38">
        <v>0</v>
      </c>
      <c r="EN29" s="38">
        <v>0</v>
      </c>
      <c r="EO29" s="38">
        <v>0</v>
      </c>
      <c r="EP29" s="38">
        <v>0</v>
      </c>
      <c r="EQ29" s="38">
        <v>119</v>
      </c>
      <c r="ER29" s="38">
        <v>0</v>
      </c>
      <c r="ES29" s="38">
        <v>0</v>
      </c>
      <c r="ET29" s="38">
        <v>0</v>
      </c>
      <c r="EU29" s="38">
        <v>0</v>
      </c>
      <c r="EV29" s="38">
        <v>0</v>
      </c>
      <c r="EW29" s="38">
        <v>0</v>
      </c>
      <c r="EX29" s="38">
        <v>0</v>
      </c>
      <c r="EY29" s="38">
        <v>0</v>
      </c>
      <c r="EZ29" s="38">
        <v>0</v>
      </c>
      <c r="FA29" s="38">
        <v>0</v>
      </c>
      <c r="FB29" s="38">
        <v>0</v>
      </c>
      <c r="FC29" s="38">
        <v>0</v>
      </c>
      <c r="FD29" s="38">
        <v>0</v>
      </c>
      <c r="FE29" s="38">
        <v>0</v>
      </c>
      <c r="FF29" s="38">
        <v>0</v>
      </c>
      <c r="FG29" s="38">
        <v>0</v>
      </c>
      <c r="FH29" s="38">
        <v>0</v>
      </c>
      <c r="FI29" s="38">
        <v>0</v>
      </c>
      <c r="FJ29" s="38">
        <v>0</v>
      </c>
      <c r="FK29" s="38">
        <v>0</v>
      </c>
      <c r="FL29" s="38">
        <v>0</v>
      </c>
      <c r="FM29" s="38">
        <v>0</v>
      </c>
      <c r="FN29" s="38">
        <v>0</v>
      </c>
      <c r="FO29" s="38">
        <v>0</v>
      </c>
      <c r="FP29" s="38">
        <v>0</v>
      </c>
      <c r="FQ29" s="38">
        <v>0</v>
      </c>
      <c r="FR29" s="38">
        <v>0</v>
      </c>
      <c r="FS29" s="38">
        <v>0</v>
      </c>
      <c r="FT29" s="38">
        <v>0</v>
      </c>
      <c r="FU29" s="38">
        <v>0</v>
      </c>
      <c r="FV29" s="38">
        <v>0</v>
      </c>
      <c r="FW29" s="38">
        <v>0</v>
      </c>
      <c r="FX29" s="38">
        <v>0</v>
      </c>
      <c r="FY29" s="18"/>
      <c r="FZ29" s="18">
        <f t="shared" si="7"/>
        <v>19712</v>
      </c>
      <c r="GA29" s="18"/>
      <c r="GB29" s="18"/>
      <c r="GC29" s="18"/>
      <c r="GD29" s="18"/>
      <c r="GE29" s="18"/>
      <c r="GF29" s="18"/>
      <c r="GG29" s="7"/>
      <c r="GH29" s="7"/>
      <c r="GI29" s="7"/>
      <c r="GJ29" s="7"/>
      <c r="GK29" s="7"/>
      <c r="GL29" s="7"/>
      <c r="GM29" s="7"/>
    </row>
    <row r="30" spans="1:256" x14ac:dyDescent="0.2">
      <c r="A30" s="6" t="s">
        <v>470</v>
      </c>
      <c r="B30" s="7" t="s">
        <v>471</v>
      </c>
      <c r="C30" s="40">
        <v>0</v>
      </c>
      <c r="D30" s="41">
        <v>358</v>
      </c>
      <c r="E30" s="41">
        <v>46</v>
      </c>
      <c r="F30" s="41">
        <v>80</v>
      </c>
      <c r="G30" s="41">
        <v>0</v>
      </c>
      <c r="H30" s="41">
        <v>0</v>
      </c>
      <c r="I30" s="41">
        <v>74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53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16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67</v>
      </c>
      <c r="AS30" s="41">
        <v>17</v>
      </c>
      <c r="AT30" s="41">
        <v>0</v>
      </c>
      <c r="AU30" s="41">
        <v>0</v>
      </c>
      <c r="AV30" s="41">
        <v>0</v>
      </c>
      <c r="AW30" s="41">
        <v>0</v>
      </c>
      <c r="AX30" s="41">
        <v>0</v>
      </c>
      <c r="AY30" s="41">
        <v>0</v>
      </c>
      <c r="AZ30" s="41">
        <v>0</v>
      </c>
      <c r="BA30" s="41">
        <v>0</v>
      </c>
      <c r="BB30" s="41">
        <v>0</v>
      </c>
      <c r="BC30" s="41">
        <v>426</v>
      </c>
      <c r="BD30" s="41">
        <v>0</v>
      </c>
      <c r="BE30" s="41">
        <v>0</v>
      </c>
      <c r="BF30" s="41">
        <v>0</v>
      </c>
      <c r="BG30" s="41">
        <v>0</v>
      </c>
      <c r="BH30" s="41">
        <v>0</v>
      </c>
      <c r="BI30" s="41">
        <v>0</v>
      </c>
      <c r="BJ30" s="41">
        <v>0</v>
      </c>
      <c r="BK30" s="41">
        <v>0</v>
      </c>
      <c r="BL30" s="41">
        <v>0</v>
      </c>
      <c r="BM30" s="41">
        <v>0</v>
      </c>
      <c r="BN30" s="41">
        <v>0</v>
      </c>
      <c r="BO30" s="41">
        <v>0</v>
      </c>
      <c r="BP30" s="41">
        <v>0</v>
      </c>
      <c r="BQ30" s="41">
        <v>20</v>
      </c>
      <c r="BR30" s="41">
        <v>0</v>
      </c>
      <c r="BS30" s="41">
        <v>0</v>
      </c>
      <c r="BT30" s="41">
        <v>0</v>
      </c>
      <c r="BU30" s="41">
        <v>0</v>
      </c>
      <c r="BV30" s="41">
        <v>0</v>
      </c>
      <c r="BW30" s="41">
        <v>0</v>
      </c>
      <c r="BX30" s="41">
        <v>0</v>
      </c>
      <c r="BY30" s="41">
        <v>0</v>
      </c>
      <c r="BZ30" s="41">
        <v>0</v>
      </c>
      <c r="CA30" s="41">
        <v>0</v>
      </c>
      <c r="CB30" s="41">
        <v>62.5</v>
      </c>
      <c r="CC30" s="41">
        <v>0</v>
      </c>
      <c r="CD30" s="41">
        <v>0</v>
      </c>
      <c r="CE30" s="41">
        <v>0</v>
      </c>
      <c r="CF30" s="41">
        <v>0</v>
      </c>
      <c r="CG30" s="41">
        <v>0</v>
      </c>
      <c r="CH30" s="41">
        <v>0</v>
      </c>
      <c r="CI30" s="41">
        <v>0</v>
      </c>
      <c r="CJ30" s="41">
        <v>0</v>
      </c>
      <c r="CK30" s="41">
        <v>0.5</v>
      </c>
      <c r="CL30" s="41">
        <v>0</v>
      </c>
      <c r="CM30" s="41">
        <v>0</v>
      </c>
      <c r="CN30" s="41">
        <v>182</v>
      </c>
      <c r="CO30" s="41">
        <v>0</v>
      </c>
      <c r="CP30" s="41">
        <v>0</v>
      </c>
      <c r="CQ30" s="41">
        <v>0</v>
      </c>
      <c r="CR30" s="41">
        <v>0</v>
      </c>
      <c r="CS30" s="41">
        <v>0</v>
      </c>
      <c r="CT30" s="41">
        <v>0</v>
      </c>
      <c r="CU30" s="41">
        <v>0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0</v>
      </c>
      <c r="DC30" s="41">
        <v>0</v>
      </c>
      <c r="DD30" s="41">
        <v>0</v>
      </c>
      <c r="DE30" s="41">
        <v>0</v>
      </c>
      <c r="DF30" s="41">
        <v>88</v>
      </c>
      <c r="DG30" s="41">
        <v>0</v>
      </c>
      <c r="DH30" s="41">
        <v>0</v>
      </c>
      <c r="DI30" s="41">
        <v>18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>
        <v>0</v>
      </c>
      <c r="DQ30" s="41">
        <v>0</v>
      </c>
      <c r="DR30" s="41">
        <v>0</v>
      </c>
      <c r="DS30" s="41">
        <v>0</v>
      </c>
      <c r="DT30" s="41">
        <v>0</v>
      </c>
      <c r="DU30" s="41">
        <v>0</v>
      </c>
      <c r="DV30" s="41">
        <v>0</v>
      </c>
      <c r="DW30" s="41">
        <v>0</v>
      </c>
      <c r="DX30" s="41">
        <v>0</v>
      </c>
      <c r="DY30" s="41">
        <v>0</v>
      </c>
      <c r="DZ30" s="41">
        <v>0</v>
      </c>
      <c r="EA30" s="41">
        <v>0</v>
      </c>
      <c r="EB30" s="41">
        <v>0</v>
      </c>
      <c r="EC30" s="41">
        <v>0</v>
      </c>
      <c r="ED30" s="41">
        <v>0</v>
      </c>
      <c r="EE30" s="41">
        <v>0</v>
      </c>
      <c r="EF30" s="41">
        <v>0</v>
      </c>
      <c r="EG30" s="41">
        <v>0</v>
      </c>
      <c r="EH30" s="41">
        <v>0</v>
      </c>
      <c r="EI30" s="41">
        <v>0</v>
      </c>
      <c r="EJ30" s="41">
        <v>0</v>
      </c>
      <c r="EK30" s="41">
        <v>0</v>
      </c>
      <c r="EL30" s="41">
        <v>0</v>
      </c>
      <c r="EM30" s="41">
        <v>0</v>
      </c>
      <c r="EN30" s="41">
        <v>0</v>
      </c>
      <c r="EO30" s="41">
        <v>0</v>
      </c>
      <c r="EP30" s="41">
        <v>0</v>
      </c>
      <c r="EQ30" s="41">
        <v>24</v>
      </c>
      <c r="ER30" s="41">
        <v>0</v>
      </c>
      <c r="ES30" s="41">
        <v>0</v>
      </c>
      <c r="ET30" s="41">
        <v>0</v>
      </c>
      <c r="EU30" s="41">
        <v>0</v>
      </c>
      <c r="EV30" s="41">
        <v>0</v>
      </c>
      <c r="EW30" s="41">
        <v>0</v>
      </c>
      <c r="EX30" s="41">
        <v>0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41">
        <v>0</v>
      </c>
      <c r="FE30" s="41">
        <v>0</v>
      </c>
      <c r="FF30" s="41">
        <v>0</v>
      </c>
      <c r="FG30" s="41">
        <v>0</v>
      </c>
      <c r="FH30" s="41">
        <v>0</v>
      </c>
      <c r="FI30" s="41">
        <v>0</v>
      </c>
      <c r="FJ30" s="41">
        <v>0</v>
      </c>
      <c r="FK30" s="41">
        <v>0</v>
      </c>
      <c r="FL30" s="41">
        <v>0</v>
      </c>
      <c r="FM30" s="41">
        <v>0</v>
      </c>
      <c r="FN30" s="41">
        <v>0</v>
      </c>
      <c r="FO30" s="41">
        <v>0</v>
      </c>
      <c r="FP30" s="41">
        <v>0</v>
      </c>
      <c r="FQ30" s="41">
        <v>0</v>
      </c>
      <c r="FR30" s="41">
        <v>0</v>
      </c>
      <c r="FS30" s="41">
        <v>0</v>
      </c>
      <c r="FT30" s="41">
        <v>0</v>
      </c>
      <c r="FU30" s="41">
        <v>0</v>
      </c>
      <c r="FV30" s="41">
        <v>0</v>
      </c>
      <c r="FW30" s="41">
        <v>0</v>
      </c>
      <c r="FX30" s="41">
        <v>0</v>
      </c>
      <c r="FY30" s="18"/>
      <c r="FZ30" s="18">
        <f t="shared" si="7"/>
        <v>1532</v>
      </c>
      <c r="GA30" s="18"/>
      <c r="GB30" s="18"/>
      <c r="GC30" s="18"/>
      <c r="GD30" s="18"/>
      <c r="GE30" s="18"/>
      <c r="GF30" s="18"/>
      <c r="GG30" s="7"/>
      <c r="GH30" s="7"/>
      <c r="GI30" s="7"/>
      <c r="GJ30" s="7"/>
      <c r="GK30" s="7"/>
      <c r="GL30" s="7"/>
      <c r="GM30" s="7"/>
    </row>
    <row r="31" spans="1:256" x14ac:dyDescent="0.2">
      <c r="A31" s="6" t="s">
        <v>472</v>
      </c>
      <c r="B31" s="7" t="s">
        <v>473</v>
      </c>
      <c r="C31" s="40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0</v>
      </c>
      <c r="BI31" s="41">
        <v>0</v>
      </c>
      <c r="BJ31" s="41">
        <v>0</v>
      </c>
      <c r="BK31" s="41">
        <v>0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U31" s="41">
        <v>0</v>
      </c>
      <c r="BV31" s="41">
        <v>0</v>
      </c>
      <c r="BW31" s="41">
        <v>0</v>
      </c>
      <c r="BX31" s="41">
        <v>0</v>
      </c>
      <c r="BY31" s="41">
        <v>0</v>
      </c>
      <c r="BZ31" s="41">
        <v>0</v>
      </c>
      <c r="CA31" s="41"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v>0</v>
      </c>
      <c r="CG31" s="41">
        <v>0</v>
      </c>
      <c r="CH31" s="41">
        <v>0</v>
      </c>
      <c r="CI31" s="41">
        <v>0</v>
      </c>
      <c r="CJ31" s="41">
        <v>0</v>
      </c>
      <c r="CK31" s="41">
        <v>0</v>
      </c>
      <c r="CL31" s="41">
        <v>0</v>
      </c>
      <c r="CM31" s="41">
        <v>0</v>
      </c>
      <c r="CN31" s="41">
        <v>0</v>
      </c>
      <c r="CO31" s="41">
        <v>0</v>
      </c>
      <c r="CP31" s="41">
        <v>0</v>
      </c>
      <c r="CQ31" s="41">
        <v>0</v>
      </c>
      <c r="CR31" s="41">
        <v>0</v>
      </c>
      <c r="CS31" s="41">
        <v>0</v>
      </c>
      <c r="CT31" s="41">
        <v>0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0</v>
      </c>
      <c r="DB31" s="41">
        <v>0</v>
      </c>
      <c r="DC31" s="41">
        <v>0</v>
      </c>
      <c r="DD31" s="4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>
        <v>0</v>
      </c>
      <c r="DQ31" s="41">
        <v>0</v>
      </c>
      <c r="DR31" s="41">
        <v>0</v>
      </c>
      <c r="DS31" s="41">
        <v>0</v>
      </c>
      <c r="DT31" s="41">
        <v>0</v>
      </c>
      <c r="DU31" s="41">
        <v>0</v>
      </c>
      <c r="DV31" s="41">
        <v>0</v>
      </c>
      <c r="DW31" s="41">
        <v>0</v>
      </c>
      <c r="DX31" s="41">
        <v>0</v>
      </c>
      <c r="DY31" s="41">
        <v>0</v>
      </c>
      <c r="DZ31" s="41">
        <v>0</v>
      </c>
      <c r="EA31" s="41">
        <v>0</v>
      </c>
      <c r="EB31" s="41">
        <v>0</v>
      </c>
      <c r="EC31" s="41">
        <v>0</v>
      </c>
      <c r="ED31" s="41">
        <v>0</v>
      </c>
      <c r="EE31" s="41">
        <v>0</v>
      </c>
      <c r="EF31" s="41">
        <v>0</v>
      </c>
      <c r="EG31" s="41">
        <v>0</v>
      </c>
      <c r="EH31" s="41">
        <v>0</v>
      </c>
      <c r="EI31" s="41">
        <v>0</v>
      </c>
      <c r="EJ31" s="41">
        <v>0</v>
      </c>
      <c r="EK31" s="41">
        <v>0</v>
      </c>
      <c r="EL31" s="41">
        <v>0</v>
      </c>
      <c r="EM31" s="41">
        <v>0</v>
      </c>
      <c r="EN31" s="41">
        <v>0</v>
      </c>
      <c r="EO31" s="41">
        <v>0</v>
      </c>
      <c r="EP31" s="41">
        <v>0</v>
      </c>
      <c r="EQ31" s="41">
        <v>0</v>
      </c>
      <c r="ER31" s="41">
        <v>0</v>
      </c>
      <c r="ES31" s="41">
        <v>0</v>
      </c>
      <c r="ET31" s="41">
        <v>0</v>
      </c>
      <c r="EU31" s="41">
        <v>0</v>
      </c>
      <c r="EV31" s="41">
        <v>0</v>
      </c>
      <c r="EW31" s="41">
        <v>0</v>
      </c>
      <c r="EX31" s="41">
        <v>0</v>
      </c>
      <c r="EY31" s="41">
        <v>0</v>
      </c>
      <c r="EZ31" s="41">
        <v>0</v>
      </c>
      <c r="FA31" s="41">
        <v>0</v>
      </c>
      <c r="FB31" s="41">
        <v>0</v>
      </c>
      <c r="FC31" s="41">
        <v>0</v>
      </c>
      <c r="FD31" s="41">
        <v>0</v>
      </c>
      <c r="FE31" s="41">
        <v>0</v>
      </c>
      <c r="FF31" s="41">
        <v>0</v>
      </c>
      <c r="FG31" s="41">
        <v>0</v>
      </c>
      <c r="FH31" s="41">
        <v>0</v>
      </c>
      <c r="FI31" s="41">
        <v>0</v>
      </c>
      <c r="FJ31" s="41">
        <v>0</v>
      </c>
      <c r="FK31" s="41">
        <v>0</v>
      </c>
      <c r="FL31" s="41">
        <v>0</v>
      </c>
      <c r="FM31" s="41">
        <v>0</v>
      </c>
      <c r="FN31" s="41">
        <v>0</v>
      </c>
      <c r="FO31" s="41">
        <v>0</v>
      </c>
      <c r="FP31" s="41">
        <v>0</v>
      </c>
      <c r="FQ31" s="41">
        <v>0</v>
      </c>
      <c r="FR31" s="41">
        <v>0</v>
      </c>
      <c r="FS31" s="41">
        <v>0</v>
      </c>
      <c r="FT31" s="41">
        <v>0</v>
      </c>
      <c r="FU31" s="41">
        <v>0</v>
      </c>
      <c r="FV31" s="41">
        <v>0</v>
      </c>
      <c r="FW31" s="41">
        <v>0</v>
      </c>
      <c r="FX31" s="41">
        <v>0</v>
      </c>
      <c r="FY31" s="18"/>
      <c r="FZ31" s="18">
        <f t="shared" si="7"/>
        <v>0</v>
      </c>
      <c r="GA31" s="18"/>
      <c r="GB31" s="18"/>
      <c r="GC31" s="18"/>
      <c r="GD31" s="18"/>
      <c r="GE31" s="18"/>
      <c r="GF31" s="18"/>
      <c r="GG31" s="7"/>
      <c r="GH31" s="7"/>
      <c r="GI31" s="7"/>
      <c r="GJ31" s="7"/>
      <c r="GK31" s="7"/>
      <c r="GL31" s="7"/>
      <c r="GM31" s="7"/>
    </row>
    <row r="32" spans="1:256" x14ac:dyDescent="0.2">
      <c r="A32" s="6" t="s">
        <v>474</v>
      </c>
      <c r="B32" s="7" t="s">
        <v>475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1">
        <v>0</v>
      </c>
      <c r="BO32" s="21">
        <v>0</v>
      </c>
      <c r="BP32" s="21">
        <v>0</v>
      </c>
      <c r="BQ32" s="21">
        <v>0</v>
      </c>
      <c r="BR32" s="21">
        <v>0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1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247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1">
        <v>0</v>
      </c>
      <c r="CU32" s="21">
        <v>0</v>
      </c>
      <c r="CV32" s="21">
        <v>0</v>
      </c>
      <c r="CW32" s="21">
        <v>0</v>
      </c>
      <c r="CX32" s="21">
        <v>0</v>
      </c>
      <c r="CY32" s="21">
        <v>0</v>
      </c>
      <c r="CZ32" s="21">
        <v>0</v>
      </c>
      <c r="DA32" s="21">
        <v>0</v>
      </c>
      <c r="DB32" s="21">
        <v>0</v>
      </c>
      <c r="DC32" s="21">
        <v>0</v>
      </c>
      <c r="DD32" s="21">
        <v>0</v>
      </c>
      <c r="DE32" s="21">
        <v>0</v>
      </c>
      <c r="DF32" s="21">
        <v>0</v>
      </c>
      <c r="DG32" s="21">
        <v>0</v>
      </c>
      <c r="DH32" s="21">
        <v>0</v>
      </c>
      <c r="DI32" s="21">
        <v>0</v>
      </c>
      <c r="DJ32" s="21">
        <v>0</v>
      </c>
      <c r="DK32" s="21">
        <v>0</v>
      </c>
      <c r="DL32" s="21">
        <v>0</v>
      </c>
      <c r="DM32" s="21">
        <v>0</v>
      </c>
      <c r="DN32" s="21">
        <v>0</v>
      </c>
      <c r="DO32" s="21">
        <v>0</v>
      </c>
      <c r="DP32" s="21">
        <v>0</v>
      </c>
      <c r="DQ32" s="21">
        <v>0</v>
      </c>
      <c r="DR32" s="21">
        <v>0</v>
      </c>
      <c r="DS32" s="21">
        <v>0</v>
      </c>
      <c r="DT32" s="21">
        <v>0</v>
      </c>
      <c r="DU32" s="21">
        <v>0</v>
      </c>
      <c r="DV32" s="21">
        <v>0</v>
      </c>
      <c r="DW32" s="21">
        <v>0</v>
      </c>
      <c r="DX32" s="21">
        <v>0</v>
      </c>
      <c r="DY32" s="21">
        <v>0</v>
      </c>
      <c r="DZ32" s="21">
        <v>0</v>
      </c>
      <c r="EA32" s="21">
        <v>0</v>
      </c>
      <c r="EB32" s="21">
        <v>0</v>
      </c>
      <c r="EC32" s="21">
        <v>0</v>
      </c>
      <c r="ED32" s="21">
        <v>0</v>
      </c>
      <c r="EE32" s="21">
        <v>0</v>
      </c>
      <c r="EF32" s="21">
        <v>0</v>
      </c>
      <c r="EG32" s="21">
        <v>0</v>
      </c>
      <c r="EH32" s="21">
        <v>0</v>
      </c>
      <c r="EI32" s="21">
        <v>0</v>
      </c>
      <c r="EJ32" s="21">
        <v>0</v>
      </c>
      <c r="EK32" s="21">
        <v>0</v>
      </c>
      <c r="EL32" s="21">
        <v>0</v>
      </c>
      <c r="EM32" s="21">
        <v>0</v>
      </c>
      <c r="EN32" s="21">
        <v>0</v>
      </c>
      <c r="EO32" s="21">
        <v>0</v>
      </c>
      <c r="EP32" s="21">
        <v>0</v>
      </c>
      <c r="EQ32" s="21">
        <v>0</v>
      </c>
      <c r="ER32" s="21">
        <v>0</v>
      </c>
      <c r="ES32" s="21">
        <v>0</v>
      </c>
      <c r="ET32" s="21">
        <v>0</v>
      </c>
      <c r="EU32" s="21">
        <v>0</v>
      </c>
      <c r="EV32" s="21">
        <v>0</v>
      </c>
      <c r="EW32" s="21">
        <v>0</v>
      </c>
      <c r="EX32" s="21">
        <v>0</v>
      </c>
      <c r="EY32" s="21">
        <v>0</v>
      </c>
      <c r="EZ32" s="21">
        <v>0</v>
      </c>
      <c r="FA32" s="21">
        <v>0</v>
      </c>
      <c r="FB32" s="21">
        <v>0</v>
      </c>
      <c r="FC32" s="21">
        <v>0</v>
      </c>
      <c r="FD32" s="21">
        <v>0</v>
      </c>
      <c r="FE32" s="21">
        <v>0</v>
      </c>
      <c r="FF32" s="21">
        <v>0</v>
      </c>
      <c r="FG32" s="21">
        <v>0</v>
      </c>
      <c r="FH32" s="21">
        <v>0</v>
      </c>
      <c r="FI32" s="21">
        <v>0</v>
      </c>
      <c r="FJ32" s="21">
        <v>0</v>
      </c>
      <c r="FK32" s="21">
        <v>0</v>
      </c>
      <c r="FL32" s="21">
        <v>0</v>
      </c>
      <c r="FM32" s="21">
        <v>0</v>
      </c>
      <c r="FN32" s="21">
        <v>0</v>
      </c>
      <c r="FO32" s="21">
        <v>0</v>
      </c>
      <c r="FP32" s="21">
        <v>0</v>
      </c>
      <c r="FQ32" s="21">
        <v>0</v>
      </c>
      <c r="FR32" s="21">
        <v>0</v>
      </c>
      <c r="FS32" s="21">
        <v>0</v>
      </c>
      <c r="FT32" s="21">
        <v>0</v>
      </c>
      <c r="FU32" s="21">
        <v>0</v>
      </c>
      <c r="FV32" s="21">
        <v>0</v>
      </c>
      <c r="FW32" s="21">
        <v>0</v>
      </c>
      <c r="FX32" s="21">
        <v>0</v>
      </c>
      <c r="FY32" s="21">
        <v>0</v>
      </c>
      <c r="FZ32" s="18">
        <f t="shared" si="7"/>
        <v>247</v>
      </c>
      <c r="GA32" s="21"/>
      <c r="GB32" s="18"/>
      <c r="GC32" s="18"/>
      <c r="GD32" s="18"/>
      <c r="GE32" s="18"/>
      <c r="GF32" s="18"/>
      <c r="GG32" s="7"/>
      <c r="GH32" s="7"/>
      <c r="GI32" s="7"/>
      <c r="GJ32" s="7"/>
      <c r="GK32" s="7"/>
      <c r="GL32" s="7"/>
      <c r="GM32" s="7"/>
    </row>
    <row r="33" spans="1:256" x14ac:dyDescent="0.2">
      <c r="A33" s="6" t="s">
        <v>476</v>
      </c>
      <c r="B33" s="7" t="s">
        <v>477</v>
      </c>
      <c r="C33" s="18">
        <v>0</v>
      </c>
      <c r="D33" s="18">
        <v>5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18">
        <v>0</v>
      </c>
      <c r="BD33" s="18">
        <v>0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18">
        <v>0</v>
      </c>
      <c r="BK33" s="18">
        <v>0</v>
      </c>
      <c r="BL33" s="18">
        <v>0</v>
      </c>
      <c r="BM33" s="18">
        <v>0</v>
      </c>
      <c r="BN33" s="18">
        <v>0</v>
      </c>
      <c r="BO33" s="18">
        <v>0</v>
      </c>
      <c r="BP33" s="18">
        <v>0</v>
      </c>
      <c r="BQ33" s="18">
        <v>0</v>
      </c>
      <c r="BR33" s="18">
        <v>0</v>
      </c>
      <c r="BS33" s="18">
        <v>0</v>
      </c>
      <c r="BT33" s="18">
        <v>0</v>
      </c>
      <c r="BU33" s="18">
        <v>0</v>
      </c>
      <c r="BV33" s="18">
        <v>0</v>
      </c>
      <c r="BW33" s="18">
        <v>0</v>
      </c>
      <c r="BX33" s="18">
        <v>0</v>
      </c>
      <c r="BY33" s="18">
        <v>0</v>
      </c>
      <c r="BZ33" s="18">
        <v>0</v>
      </c>
      <c r="CA33" s="18">
        <v>0</v>
      </c>
      <c r="CB33" s="18">
        <v>0</v>
      </c>
      <c r="CC33" s="18">
        <v>0</v>
      </c>
      <c r="CD33" s="18">
        <v>0</v>
      </c>
      <c r="CE33" s="18">
        <v>0</v>
      </c>
      <c r="CF33" s="18">
        <v>0</v>
      </c>
      <c r="CG33" s="18">
        <v>0</v>
      </c>
      <c r="CH33" s="18">
        <v>0</v>
      </c>
      <c r="CI33" s="18">
        <v>0</v>
      </c>
      <c r="CJ33" s="18">
        <v>0</v>
      </c>
      <c r="CK33" s="18">
        <v>0</v>
      </c>
      <c r="CL33" s="18">
        <v>0</v>
      </c>
      <c r="CM33" s="18">
        <v>0</v>
      </c>
      <c r="CN33" s="18">
        <v>0</v>
      </c>
      <c r="CO33" s="18">
        <v>0</v>
      </c>
      <c r="CP33" s="18">
        <v>0</v>
      </c>
      <c r="CQ33" s="18">
        <v>0</v>
      </c>
      <c r="CR33" s="18">
        <v>0</v>
      </c>
      <c r="CS33" s="18">
        <v>0</v>
      </c>
      <c r="CT33" s="18">
        <v>0</v>
      </c>
      <c r="CU33" s="18">
        <v>0</v>
      </c>
      <c r="CV33" s="18">
        <v>0</v>
      </c>
      <c r="CW33" s="18">
        <v>0</v>
      </c>
      <c r="CX33" s="18">
        <v>0</v>
      </c>
      <c r="CY33" s="18">
        <v>0</v>
      </c>
      <c r="CZ33" s="18">
        <v>0</v>
      </c>
      <c r="DA33" s="18">
        <v>0</v>
      </c>
      <c r="DB33" s="18">
        <v>0</v>
      </c>
      <c r="DC33" s="18">
        <v>0</v>
      </c>
      <c r="DD33" s="18">
        <v>0</v>
      </c>
      <c r="DE33" s="18">
        <v>0</v>
      </c>
      <c r="DF33" s="18">
        <v>0</v>
      </c>
      <c r="DG33" s="18">
        <v>0</v>
      </c>
      <c r="DH33" s="18">
        <v>0</v>
      </c>
      <c r="DI33" s="18">
        <v>0</v>
      </c>
      <c r="DJ33" s="18">
        <v>0</v>
      </c>
      <c r="DK33" s="18">
        <v>0</v>
      </c>
      <c r="DL33" s="18">
        <v>0</v>
      </c>
      <c r="DM33" s="18">
        <v>0</v>
      </c>
      <c r="DN33" s="18">
        <v>0</v>
      </c>
      <c r="DO33" s="18">
        <v>0</v>
      </c>
      <c r="DP33" s="18">
        <v>0</v>
      </c>
      <c r="DQ33" s="18">
        <v>0</v>
      </c>
      <c r="DR33" s="18">
        <v>0</v>
      </c>
      <c r="DS33" s="18">
        <v>0</v>
      </c>
      <c r="DT33" s="18">
        <v>0</v>
      </c>
      <c r="DU33" s="18">
        <v>0</v>
      </c>
      <c r="DV33" s="18">
        <v>0</v>
      </c>
      <c r="DW33" s="18">
        <v>0</v>
      </c>
      <c r="DX33" s="18">
        <v>0</v>
      </c>
      <c r="DY33" s="18">
        <v>0</v>
      </c>
      <c r="DZ33" s="18">
        <v>0</v>
      </c>
      <c r="EA33" s="18">
        <v>0</v>
      </c>
      <c r="EB33" s="18">
        <v>0</v>
      </c>
      <c r="EC33" s="18">
        <v>0</v>
      </c>
      <c r="ED33" s="18">
        <v>0</v>
      </c>
      <c r="EE33" s="18">
        <v>0</v>
      </c>
      <c r="EF33" s="18">
        <v>0</v>
      </c>
      <c r="EG33" s="18">
        <v>0</v>
      </c>
      <c r="EH33" s="18">
        <v>0</v>
      </c>
      <c r="EI33" s="18">
        <v>0</v>
      </c>
      <c r="EJ33" s="18">
        <v>0</v>
      </c>
      <c r="EK33" s="18">
        <v>0</v>
      </c>
      <c r="EL33" s="18">
        <v>0</v>
      </c>
      <c r="EM33" s="18">
        <v>0</v>
      </c>
      <c r="EN33" s="18">
        <v>0</v>
      </c>
      <c r="EO33" s="18">
        <v>0</v>
      </c>
      <c r="EP33" s="18">
        <v>0</v>
      </c>
      <c r="EQ33" s="18">
        <v>0</v>
      </c>
      <c r="ER33" s="18">
        <v>0</v>
      </c>
      <c r="ES33" s="18">
        <v>0</v>
      </c>
      <c r="ET33" s="18">
        <v>0</v>
      </c>
      <c r="EU33" s="18">
        <v>0</v>
      </c>
      <c r="EV33" s="18">
        <v>0</v>
      </c>
      <c r="EW33" s="18">
        <v>0</v>
      </c>
      <c r="EX33" s="18">
        <v>0</v>
      </c>
      <c r="EY33" s="18">
        <v>0</v>
      </c>
      <c r="EZ33" s="18">
        <v>0</v>
      </c>
      <c r="FA33" s="18">
        <v>0</v>
      </c>
      <c r="FB33" s="18">
        <v>0</v>
      </c>
      <c r="FC33" s="18">
        <v>0</v>
      </c>
      <c r="FD33" s="18">
        <v>0</v>
      </c>
      <c r="FE33" s="18">
        <v>0</v>
      </c>
      <c r="FF33" s="18">
        <v>0</v>
      </c>
      <c r="FG33" s="18">
        <v>0</v>
      </c>
      <c r="FH33" s="18">
        <v>0</v>
      </c>
      <c r="FI33" s="18">
        <v>0</v>
      </c>
      <c r="FJ33" s="18">
        <v>0</v>
      </c>
      <c r="FK33" s="18">
        <v>0</v>
      </c>
      <c r="FL33" s="18">
        <v>0</v>
      </c>
      <c r="FM33" s="18">
        <v>0</v>
      </c>
      <c r="FN33" s="18">
        <v>0</v>
      </c>
      <c r="FO33" s="18">
        <v>0</v>
      </c>
      <c r="FP33" s="18">
        <v>0</v>
      </c>
      <c r="FQ33" s="18">
        <v>0</v>
      </c>
      <c r="FR33" s="18">
        <v>0</v>
      </c>
      <c r="FS33" s="18">
        <v>0</v>
      </c>
      <c r="FT33" s="18">
        <v>0</v>
      </c>
      <c r="FU33" s="18">
        <v>0</v>
      </c>
      <c r="FV33" s="18">
        <v>0</v>
      </c>
      <c r="FW33" s="18">
        <v>0</v>
      </c>
      <c r="FX33" s="18">
        <v>0</v>
      </c>
      <c r="FY33" s="18">
        <v>0</v>
      </c>
      <c r="FZ33" s="18">
        <f t="shared" si="7"/>
        <v>5</v>
      </c>
      <c r="GA33" s="18"/>
      <c r="GB33" s="18"/>
      <c r="GC33" s="18"/>
      <c r="GD33" s="18"/>
      <c r="GE33" s="18"/>
      <c r="GF33" s="18"/>
      <c r="GG33" s="7"/>
      <c r="GH33" s="7"/>
      <c r="GI33" s="7"/>
      <c r="GJ33" s="7"/>
      <c r="GK33" s="7"/>
      <c r="GL33" s="7"/>
      <c r="GM33" s="7"/>
    </row>
    <row r="34" spans="1:256" x14ac:dyDescent="0.2">
      <c r="A34" s="6"/>
      <c r="B34" s="7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18"/>
      <c r="FZ34" s="18"/>
      <c r="GA34" s="18"/>
      <c r="GB34" s="18"/>
      <c r="GC34" s="18"/>
      <c r="GD34" s="18"/>
      <c r="GE34" s="18"/>
      <c r="GF34" s="18"/>
      <c r="GG34" s="7"/>
      <c r="GH34" s="7"/>
      <c r="GI34" s="7"/>
      <c r="GJ34" s="7"/>
      <c r="GK34" s="7"/>
      <c r="GL34" s="7"/>
      <c r="GM34" s="7"/>
    </row>
    <row r="35" spans="1:256" ht="15.75" x14ac:dyDescent="0.25">
      <c r="A35" s="42"/>
      <c r="B35" s="43" t="s">
        <v>478</v>
      </c>
      <c r="C35" s="44">
        <f>GA322</f>
        <v>10192.89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18"/>
      <c r="GA35" s="18"/>
      <c r="GB35" s="18"/>
      <c r="GC35" s="18"/>
      <c r="GD35" s="18"/>
      <c r="GE35" s="18"/>
      <c r="GF35" s="18"/>
      <c r="GG35" s="7"/>
      <c r="GH35" s="7"/>
      <c r="GI35" s="7"/>
      <c r="GJ35" s="7"/>
      <c r="GK35" s="7"/>
      <c r="GL35" s="7"/>
      <c r="GM35" s="7"/>
    </row>
    <row r="36" spans="1:256" x14ac:dyDescent="0.2">
      <c r="A36" s="6" t="s">
        <v>479</v>
      </c>
      <c r="B36" s="7" t="s">
        <v>480</v>
      </c>
      <c r="C36" s="7">
        <f>B4</f>
        <v>8076.41</v>
      </c>
      <c r="D36" s="7">
        <f t="shared" ref="D36:BO36" si="8">$C$36</f>
        <v>8076.41</v>
      </c>
      <c r="E36" s="7">
        <f t="shared" si="8"/>
        <v>8076.41</v>
      </c>
      <c r="F36" s="7">
        <f t="shared" si="8"/>
        <v>8076.41</v>
      </c>
      <c r="G36" s="7">
        <f t="shared" si="8"/>
        <v>8076.41</v>
      </c>
      <c r="H36" s="7">
        <f t="shared" si="8"/>
        <v>8076.41</v>
      </c>
      <c r="I36" s="7">
        <f t="shared" si="8"/>
        <v>8076.41</v>
      </c>
      <c r="J36" s="7">
        <f t="shared" si="8"/>
        <v>8076.41</v>
      </c>
      <c r="K36" s="7">
        <f t="shared" si="8"/>
        <v>8076.41</v>
      </c>
      <c r="L36" s="7">
        <f t="shared" si="8"/>
        <v>8076.41</v>
      </c>
      <c r="M36" s="7">
        <f t="shared" si="8"/>
        <v>8076.41</v>
      </c>
      <c r="N36" s="7">
        <f t="shared" si="8"/>
        <v>8076.41</v>
      </c>
      <c r="O36" s="7">
        <f t="shared" si="8"/>
        <v>8076.41</v>
      </c>
      <c r="P36" s="7">
        <f t="shared" si="8"/>
        <v>8076.41</v>
      </c>
      <c r="Q36" s="7">
        <f t="shared" si="8"/>
        <v>8076.41</v>
      </c>
      <c r="R36" s="7">
        <f t="shared" si="8"/>
        <v>8076.41</v>
      </c>
      <c r="S36" s="7">
        <f t="shared" si="8"/>
        <v>8076.41</v>
      </c>
      <c r="T36" s="7">
        <f t="shared" si="8"/>
        <v>8076.41</v>
      </c>
      <c r="U36" s="7">
        <f t="shared" si="8"/>
        <v>8076.41</v>
      </c>
      <c r="V36" s="7">
        <f t="shared" si="8"/>
        <v>8076.41</v>
      </c>
      <c r="W36" s="7">
        <f t="shared" si="8"/>
        <v>8076.41</v>
      </c>
      <c r="X36" s="7">
        <f t="shared" si="8"/>
        <v>8076.41</v>
      </c>
      <c r="Y36" s="7">
        <f t="shared" si="8"/>
        <v>8076.41</v>
      </c>
      <c r="Z36" s="7">
        <f t="shared" si="8"/>
        <v>8076.41</v>
      </c>
      <c r="AA36" s="7">
        <f t="shared" si="8"/>
        <v>8076.41</v>
      </c>
      <c r="AB36" s="7">
        <f t="shared" si="8"/>
        <v>8076.41</v>
      </c>
      <c r="AC36" s="7">
        <f t="shared" si="8"/>
        <v>8076.41</v>
      </c>
      <c r="AD36" s="7">
        <f t="shared" si="8"/>
        <v>8076.41</v>
      </c>
      <c r="AE36" s="7">
        <f t="shared" si="8"/>
        <v>8076.41</v>
      </c>
      <c r="AF36" s="7">
        <f t="shared" si="8"/>
        <v>8076.41</v>
      </c>
      <c r="AG36" s="7">
        <f t="shared" si="8"/>
        <v>8076.41</v>
      </c>
      <c r="AH36" s="7">
        <f t="shared" si="8"/>
        <v>8076.41</v>
      </c>
      <c r="AI36" s="7">
        <f t="shared" si="8"/>
        <v>8076.41</v>
      </c>
      <c r="AJ36" s="7">
        <f t="shared" si="8"/>
        <v>8076.41</v>
      </c>
      <c r="AK36" s="7">
        <f t="shared" si="8"/>
        <v>8076.41</v>
      </c>
      <c r="AL36" s="7">
        <f t="shared" si="8"/>
        <v>8076.41</v>
      </c>
      <c r="AM36" s="7">
        <f t="shared" si="8"/>
        <v>8076.41</v>
      </c>
      <c r="AN36" s="7">
        <f t="shared" si="8"/>
        <v>8076.41</v>
      </c>
      <c r="AO36" s="7">
        <f t="shared" si="8"/>
        <v>8076.41</v>
      </c>
      <c r="AP36" s="7">
        <f t="shared" si="8"/>
        <v>8076.41</v>
      </c>
      <c r="AQ36" s="7">
        <f t="shared" si="8"/>
        <v>8076.41</v>
      </c>
      <c r="AR36" s="7">
        <f t="shared" si="8"/>
        <v>8076.41</v>
      </c>
      <c r="AS36" s="7">
        <f t="shared" si="8"/>
        <v>8076.41</v>
      </c>
      <c r="AT36" s="7">
        <f t="shared" si="8"/>
        <v>8076.41</v>
      </c>
      <c r="AU36" s="7">
        <f t="shared" si="8"/>
        <v>8076.41</v>
      </c>
      <c r="AV36" s="7">
        <f t="shared" si="8"/>
        <v>8076.41</v>
      </c>
      <c r="AW36" s="7">
        <f t="shared" si="8"/>
        <v>8076.41</v>
      </c>
      <c r="AX36" s="7">
        <f t="shared" si="8"/>
        <v>8076.41</v>
      </c>
      <c r="AY36" s="7">
        <f t="shared" si="8"/>
        <v>8076.41</v>
      </c>
      <c r="AZ36" s="7">
        <f t="shared" si="8"/>
        <v>8076.41</v>
      </c>
      <c r="BA36" s="7">
        <f t="shared" si="8"/>
        <v>8076.41</v>
      </c>
      <c r="BB36" s="7">
        <f t="shared" si="8"/>
        <v>8076.41</v>
      </c>
      <c r="BC36" s="7">
        <f t="shared" si="8"/>
        <v>8076.41</v>
      </c>
      <c r="BD36" s="7">
        <f t="shared" si="8"/>
        <v>8076.41</v>
      </c>
      <c r="BE36" s="7">
        <f t="shared" si="8"/>
        <v>8076.41</v>
      </c>
      <c r="BF36" s="7">
        <f t="shared" si="8"/>
        <v>8076.41</v>
      </c>
      <c r="BG36" s="7">
        <f t="shared" si="8"/>
        <v>8076.41</v>
      </c>
      <c r="BH36" s="7">
        <f t="shared" si="8"/>
        <v>8076.41</v>
      </c>
      <c r="BI36" s="7">
        <f t="shared" si="8"/>
        <v>8076.41</v>
      </c>
      <c r="BJ36" s="7">
        <f t="shared" si="8"/>
        <v>8076.41</v>
      </c>
      <c r="BK36" s="7">
        <f t="shared" si="8"/>
        <v>8076.41</v>
      </c>
      <c r="BL36" s="7">
        <f t="shared" si="8"/>
        <v>8076.41</v>
      </c>
      <c r="BM36" s="7">
        <f t="shared" si="8"/>
        <v>8076.41</v>
      </c>
      <c r="BN36" s="7">
        <f t="shared" si="8"/>
        <v>8076.41</v>
      </c>
      <c r="BO36" s="7">
        <f t="shared" si="8"/>
        <v>8076.41</v>
      </c>
      <c r="BP36" s="7">
        <f t="shared" ref="BP36:EA36" si="9">$C$36</f>
        <v>8076.41</v>
      </c>
      <c r="BQ36" s="7">
        <f t="shared" si="9"/>
        <v>8076.41</v>
      </c>
      <c r="BR36" s="7">
        <f t="shared" si="9"/>
        <v>8076.41</v>
      </c>
      <c r="BS36" s="7">
        <f t="shared" si="9"/>
        <v>8076.41</v>
      </c>
      <c r="BT36" s="7">
        <f t="shared" si="9"/>
        <v>8076.41</v>
      </c>
      <c r="BU36" s="7">
        <f t="shared" si="9"/>
        <v>8076.41</v>
      </c>
      <c r="BV36" s="7">
        <f t="shared" si="9"/>
        <v>8076.41</v>
      </c>
      <c r="BW36" s="7">
        <f t="shared" si="9"/>
        <v>8076.41</v>
      </c>
      <c r="BX36" s="7">
        <f t="shared" si="9"/>
        <v>8076.41</v>
      </c>
      <c r="BY36" s="7">
        <f t="shared" si="9"/>
        <v>8076.41</v>
      </c>
      <c r="BZ36" s="7">
        <f t="shared" si="9"/>
        <v>8076.41</v>
      </c>
      <c r="CA36" s="7">
        <f t="shared" si="9"/>
        <v>8076.41</v>
      </c>
      <c r="CB36" s="7">
        <f t="shared" si="9"/>
        <v>8076.41</v>
      </c>
      <c r="CC36" s="7">
        <f t="shared" si="9"/>
        <v>8076.41</v>
      </c>
      <c r="CD36" s="7">
        <f t="shared" si="9"/>
        <v>8076.41</v>
      </c>
      <c r="CE36" s="7">
        <f t="shared" si="9"/>
        <v>8076.41</v>
      </c>
      <c r="CF36" s="7">
        <f t="shared" si="9"/>
        <v>8076.41</v>
      </c>
      <c r="CG36" s="7">
        <f t="shared" si="9"/>
        <v>8076.41</v>
      </c>
      <c r="CH36" s="7">
        <f t="shared" si="9"/>
        <v>8076.41</v>
      </c>
      <c r="CI36" s="7">
        <f t="shared" si="9"/>
        <v>8076.41</v>
      </c>
      <c r="CJ36" s="7">
        <f t="shared" si="9"/>
        <v>8076.41</v>
      </c>
      <c r="CK36" s="7">
        <f t="shared" si="9"/>
        <v>8076.41</v>
      </c>
      <c r="CL36" s="7">
        <f t="shared" si="9"/>
        <v>8076.41</v>
      </c>
      <c r="CM36" s="7">
        <f t="shared" si="9"/>
        <v>8076.41</v>
      </c>
      <c r="CN36" s="7">
        <f t="shared" si="9"/>
        <v>8076.41</v>
      </c>
      <c r="CO36" s="7">
        <f t="shared" si="9"/>
        <v>8076.41</v>
      </c>
      <c r="CP36" s="7">
        <f t="shared" si="9"/>
        <v>8076.41</v>
      </c>
      <c r="CQ36" s="7">
        <f t="shared" si="9"/>
        <v>8076.41</v>
      </c>
      <c r="CR36" s="7">
        <f t="shared" si="9"/>
        <v>8076.41</v>
      </c>
      <c r="CS36" s="7">
        <f t="shared" si="9"/>
        <v>8076.41</v>
      </c>
      <c r="CT36" s="7">
        <f t="shared" si="9"/>
        <v>8076.41</v>
      </c>
      <c r="CU36" s="7">
        <f t="shared" si="9"/>
        <v>8076.41</v>
      </c>
      <c r="CV36" s="7">
        <f t="shared" si="9"/>
        <v>8076.41</v>
      </c>
      <c r="CW36" s="7">
        <f t="shared" si="9"/>
        <v>8076.41</v>
      </c>
      <c r="CX36" s="7">
        <f t="shared" si="9"/>
        <v>8076.41</v>
      </c>
      <c r="CY36" s="7">
        <f t="shared" si="9"/>
        <v>8076.41</v>
      </c>
      <c r="CZ36" s="7">
        <f t="shared" si="9"/>
        <v>8076.41</v>
      </c>
      <c r="DA36" s="7">
        <f t="shared" si="9"/>
        <v>8076.41</v>
      </c>
      <c r="DB36" s="7">
        <f t="shared" si="9"/>
        <v>8076.41</v>
      </c>
      <c r="DC36" s="7">
        <f t="shared" si="9"/>
        <v>8076.41</v>
      </c>
      <c r="DD36" s="7">
        <f t="shared" si="9"/>
        <v>8076.41</v>
      </c>
      <c r="DE36" s="7">
        <f t="shared" si="9"/>
        <v>8076.41</v>
      </c>
      <c r="DF36" s="7">
        <f t="shared" si="9"/>
        <v>8076.41</v>
      </c>
      <c r="DG36" s="7">
        <f t="shared" si="9"/>
        <v>8076.41</v>
      </c>
      <c r="DH36" s="7">
        <f t="shared" si="9"/>
        <v>8076.41</v>
      </c>
      <c r="DI36" s="7">
        <f t="shared" si="9"/>
        <v>8076.41</v>
      </c>
      <c r="DJ36" s="7">
        <f t="shared" si="9"/>
        <v>8076.41</v>
      </c>
      <c r="DK36" s="7">
        <f t="shared" si="9"/>
        <v>8076.41</v>
      </c>
      <c r="DL36" s="7">
        <f t="shared" si="9"/>
        <v>8076.41</v>
      </c>
      <c r="DM36" s="7">
        <f t="shared" si="9"/>
        <v>8076.41</v>
      </c>
      <c r="DN36" s="7">
        <f t="shared" si="9"/>
        <v>8076.41</v>
      </c>
      <c r="DO36" s="7">
        <f t="shared" si="9"/>
        <v>8076.41</v>
      </c>
      <c r="DP36" s="7">
        <f t="shared" si="9"/>
        <v>8076.41</v>
      </c>
      <c r="DQ36" s="7">
        <f t="shared" si="9"/>
        <v>8076.41</v>
      </c>
      <c r="DR36" s="7">
        <f t="shared" si="9"/>
        <v>8076.41</v>
      </c>
      <c r="DS36" s="7">
        <f t="shared" si="9"/>
        <v>8076.41</v>
      </c>
      <c r="DT36" s="7">
        <f t="shared" si="9"/>
        <v>8076.41</v>
      </c>
      <c r="DU36" s="7">
        <f t="shared" si="9"/>
        <v>8076.41</v>
      </c>
      <c r="DV36" s="7">
        <f t="shared" si="9"/>
        <v>8076.41</v>
      </c>
      <c r="DW36" s="7">
        <f t="shared" si="9"/>
        <v>8076.41</v>
      </c>
      <c r="DX36" s="7">
        <f t="shared" si="9"/>
        <v>8076.41</v>
      </c>
      <c r="DY36" s="7">
        <f t="shared" si="9"/>
        <v>8076.41</v>
      </c>
      <c r="DZ36" s="7">
        <f t="shared" si="9"/>
        <v>8076.41</v>
      </c>
      <c r="EA36" s="7">
        <f t="shared" si="9"/>
        <v>8076.41</v>
      </c>
      <c r="EB36" s="7">
        <f t="shared" ref="EB36:FX36" si="10">$C$36</f>
        <v>8076.41</v>
      </c>
      <c r="EC36" s="7">
        <f t="shared" si="10"/>
        <v>8076.41</v>
      </c>
      <c r="ED36" s="7">
        <f t="shared" si="10"/>
        <v>8076.41</v>
      </c>
      <c r="EE36" s="7">
        <f t="shared" si="10"/>
        <v>8076.41</v>
      </c>
      <c r="EF36" s="7">
        <f t="shared" si="10"/>
        <v>8076.41</v>
      </c>
      <c r="EG36" s="7">
        <f t="shared" si="10"/>
        <v>8076.41</v>
      </c>
      <c r="EH36" s="7">
        <f t="shared" si="10"/>
        <v>8076.41</v>
      </c>
      <c r="EI36" s="7">
        <f t="shared" si="10"/>
        <v>8076.41</v>
      </c>
      <c r="EJ36" s="7">
        <f t="shared" si="10"/>
        <v>8076.41</v>
      </c>
      <c r="EK36" s="7">
        <f t="shared" si="10"/>
        <v>8076.41</v>
      </c>
      <c r="EL36" s="7">
        <f t="shared" si="10"/>
        <v>8076.41</v>
      </c>
      <c r="EM36" s="7">
        <f t="shared" si="10"/>
        <v>8076.41</v>
      </c>
      <c r="EN36" s="7">
        <f t="shared" si="10"/>
        <v>8076.41</v>
      </c>
      <c r="EO36" s="7">
        <f t="shared" si="10"/>
        <v>8076.41</v>
      </c>
      <c r="EP36" s="7">
        <f t="shared" si="10"/>
        <v>8076.41</v>
      </c>
      <c r="EQ36" s="7">
        <f t="shared" si="10"/>
        <v>8076.41</v>
      </c>
      <c r="ER36" s="7">
        <f t="shared" si="10"/>
        <v>8076.41</v>
      </c>
      <c r="ES36" s="7">
        <f t="shared" si="10"/>
        <v>8076.41</v>
      </c>
      <c r="ET36" s="7">
        <f t="shared" si="10"/>
        <v>8076.41</v>
      </c>
      <c r="EU36" s="7">
        <f t="shared" si="10"/>
        <v>8076.41</v>
      </c>
      <c r="EV36" s="7">
        <f t="shared" si="10"/>
        <v>8076.41</v>
      </c>
      <c r="EW36" s="7">
        <f t="shared" si="10"/>
        <v>8076.41</v>
      </c>
      <c r="EX36" s="7">
        <f t="shared" si="10"/>
        <v>8076.41</v>
      </c>
      <c r="EY36" s="7">
        <f t="shared" si="10"/>
        <v>8076.41</v>
      </c>
      <c r="EZ36" s="7">
        <f t="shared" si="10"/>
        <v>8076.41</v>
      </c>
      <c r="FA36" s="7">
        <f t="shared" si="10"/>
        <v>8076.41</v>
      </c>
      <c r="FB36" s="7">
        <f t="shared" si="10"/>
        <v>8076.41</v>
      </c>
      <c r="FC36" s="7">
        <f t="shared" si="10"/>
        <v>8076.41</v>
      </c>
      <c r="FD36" s="7">
        <f t="shared" si="10"/>
        <v>8076.41</v>
      </c>
      <c r="FE36" s="7">
        <f t="shared" si="10"/>
        <v>8076.41</v>
      </c>
      <c r="FF36" s="7">
        <f t="shared" si="10"/>
        <v>8076.41</v>
      </c>
      <c r="FG36" s="7">
        <f t="shared" si="10"/>
        <v>8076.41</v>
      </c>
      <c r="FH36" s="7">
        <f t="shared" si="10"/>
        <v>8076.41</v>
      </c>
      <c r="FI36" s="7">
        <f t="shared" si="10"/>
        <v>8076.41</v>
      </c>
      <c r="FJ36" s="7">
        <f t="shared" si="10"/>
        <v>8076.41</v>
      </c>
      <c r="FK36" s="7">
        <f t="shared" si="10"/>
        <v>8076.41</v>
      </c>
      <c r="FL36" s="7">
        <f t="shared" si="10"/>
        <v>8076.41</v>
      </c>
      <c r="FM36" s="7">
        <f t="shared" si="10"/>
        <v>8076.41</v>
      </c>
      <c r="FN36" s="7">
        <f t="shared" si="10"/>
        <v>8076.41</v>
      </c>
      <c r="FO36" s="7">
        <f t="shared" si="10"/>
        <v>8076.41</v>
      </c>
      <c r="FP36" s="7">
        <f t="shared" si="10"/>
        <v>8076.41</v>
      </c>
      <c r="FQ36" s="7">
        <f t="shared" si="10"/>
        <v>8076.41</v>
      </c>
      <c r="FR36" s="7">
        <f t="shared" si="10"/>
        <v>8076.41</v>
      </c>
      <c r="FS36" s="7">
        <f t="shared" si="10"/>
        <v>8076.41</v>
      </c>
      <c r="FT36" s="7">
        <f t="shared" si="10"/>
        <v>8076.41</v>
      </c>
      <c r="FU36" s="7">
        <f t="shared" si="10"/>
        <v>8076.41</v>
      </c>
      <c r="FV36" s="7">
        <f t="shared" si="10"/>
        <v>8076.41</v>
      </c>
      <c r="FW36" s="7">
        <f t="shared" si="10"/>
        <v>8076.41</v>
      </c>
      <c r="FX36" s="7">
        <f t="shared" si="10"/>
        <v>8076.41</v>
      </c>
      <c r="FY36" s="7"/>
      <c r="FZ36" s="18"/>
      <c r="GA36" s="18"/>
      <c r="GB36" s="18"/>
      <c r="GC36" s="18"/>
      <c r="GD36" s="18"/>
      <c r="GE36" s="18"/>
      <c r="GF36" s="18"/>
      <c r="GG36" s="7"/>
      <c r="GH36" s="7"/>
      <c r="GI36" s="7"/>
      <c r="GJ36" s="7"/>
      <c r="GK36" s="7"/>
      <c r="GL36" s="7"/>
      <c r="GM36" s="7"/>
    </row>
    <row r="37" spans="1:256" x14ac:dyDescent="0.2">
      <c r="A37" s="6" t="s">
        <v>481</v>
      </c>
      <c r="B37" s="7" t="s">
        <v>482</v>
      </c>
      <c r="C37" s="44">
        <v>10192.89</v>
      </c>
      <c r="D37" s="7">
        <f t="shared" ref="D37:BO37" si="11">$C$37</f>
        <v>10192.89</v>
      </c>
      <c r="E37" s="7">
        <f t="shared" si="11"/>
        <v>10192.89</v>
      </c>
      <c r="F37" s="7">
        <f t="shared" si="11"/>
        <v>10192.89</v>
      </c>
      <c r="G37" s="7">
        <f t="shared" si="11"/>
        <v>10192.89</v>
      </c>
      <c r="H37" s="7">
        <f t="shared" si="11"/>
        <v>10192.89</v>
      </c>
      <c r="I37" s="7">
        <f t="shared" si="11"/>
        <v>10192.89</v>
      </c>
      <c r="J37" s="7">
        <f t="shared" si="11"/>
        <v>10192.89</v>
      </c>
      <c r="K37" s="7">
        <f t="shared" si="11"/>
        <v>10192.89</v>
      </c>
      <c r="L37" s="7">
        <f t="shared" si="11"/>
        <v>10192.89</v>
      </c>
      <c r="M37" s="7">
        <f t="shared" si="11"/>
        <v>10192.89</v>
      </c>
      <c r="N37" s="7">
        <f t="shared" si="11"/>
        <v>10192.89</v>
      </c>
      <c r="O37" s="7">
        <f t="shared" si="11"/>
        <v>10192.89</v>
      </c>
      <c r="P37" s="7">
        <f t="shared" si="11"/>
        <v>10192.89</v>
      </c>
      <c r="Q37" s="7">
        <f t="shared" si="11"/>
        <v>10192.89</v>
      </c>
      <c r="R37" s="7">
        <f t="shared" si="11"/>
        <v>10192.89</v>
      </c>
      <c r="S37" s="7">
        <f t="shared" si="11"/>
        <v>10192.89</v>
      </c>
      <c r="T37" s="7">
        <f t="shared" si="11"/>
        <v>10192.89</v>
      </c>
      <c r="U37" s="7">
        <f t="shared" si="11"/>
        <v>10192.89</v>
      </c>
      <c r="V37" s="7">
        <f t="shared" si="11"/>
        <v>10192.89</v>
      </c>
      <c r="W37" s="7">
        <f t="shared" si="11"/>
        <v>10192.89</v>
      </c>
      <c r="X37" s="7">
        <f t="shared" si="11"/>
        <v>10192.89</v>
      </c>
      <c r="Y37" s="7">
        <f t="shared" si="11"/>
        <v>10192.89</v>
      </c>
      <c r="Z37" s="7">
        <f t="shared" si="11"/>
        <v>10192.89</v>
      </c>
      <c r="AA37" s="7">
        <f t="shared" si="11"/>
        <v>10192.89</v>
      </c>
      <c r="AB37" s="7">
        <f t="shared" si="11"/>
        <v>10192.89</v>
      </c>
      <c r="AC37" s="7">
        <f t="shared" si="11"/>
        <v>10192.89</v>
      </c>
      <c r="AD37" s="7">
        <f t="shared" si="11"/>
        <v>10192.89</v>
      </c>
      <c r="AE37" s="7">
        <f t="shared" si="11"/>
        <v>10192.89</v>
      </c>
      <c r="AF37" s="7">
        <f t="shared" si="11"/>
        <v>10192.89</v>
      </c>
      <c r="AG37" s="7">
        <f t="shared" si="11"/>
        <v>10192.89</v>
      </c>
      <c r="AH37" s="7">
        <f t="shared" si="11"/>
        <v>10192.89</v>
      </c>
      <c r="AI37" s="7">
        <f t="shared" si="11"/>
        <v>10192.89</v>
      </c>
      <c r="AJ37" s="7">
        <f t="shared" si="11"/>
        <v>10192.89</v>
      </c>
      <c r="AK37" s="7">
        <f t="shared" si="11"/>
        <v>10192.89</v>
      </c>
      <c r="AL37" s="7">
        <f t="shared" si="11"/>
        <v>10192.89</v>
      </c>
      <c r="AM37" s="7">
        <f t="shared" si="11"/>
        <v>10192.89</v>
      </c>
      <c r="AN37" s="7">
        <f t="shared" si="11"/>
        <v>10192.89</v>
      </c>
      <c r="AO37" s="7">
        <f t="shared" si="11"/>
        <v>10192.89</v>
      </c>
      <c r="AP37" s="7">
        <f t="shared" si="11"/>
        <v>10192.89</v>
      </c>
      <c r="AQ37" s="7">
        <f t="shared" si="11"/>
        <v>10192.89</v>
      </c>
      <c r="AR37" s="7">
        <f t="shared" si="11"/>
        <v>10192.89</v>
      </c>
      <c r="AS37" s="7">
        <f t="shared" si="11"/>
        <v>10192.89</v>
      </c>
      <c r="AT37" s="7">
        <f t="shared" si="11"/>
        <v>10192.89</v>
      </c>
      <c r="AU37" s="7">
        <f t="shared" si="11"/>
        <v>10192.89</v>
      </c>
      <c r="AV37" s="7">
        <f t="shared" si="11"/>
        <v>10192.89</v>
      </c>
      <c r="AW37" s="7">
        <f t="shared" si="11"/>
        <v>10192.89</v>
      </c>
      <c r="AX37" s="7">
        <f t="shared" si="11"/>
        <v>10192.89</v>
      </c>
      <c r="AY37" s="7">
        <f t="shared" si="11"/>
        <v>10192.89</v>
      </c>
      <c r="AZ37" s="7">
        <f t="shared" si="11"/>
        <v>10192.89</v>
      </c>
      <c r="BA37" s="7">
        <f t="shared" si="11"/>
        <v>10192.89</v>
      </c>
      <c r="BB37" s="7">
        <f t="shared" si="11"/>
        <v>10192.89</v>
      </c>
      <c r="BC37" s="7">
        <f t="shared" si="11"/>
        <v>10192.89</v>
      </c>
      <c r="BD37" s="7">
        <f t="shared" si="11"/>
        <v>10192.89</v>
      </c>
      <c r="BE37" s="7">
        <f t="shared" si="11"/>
        <v>10192.89</v>
      </c>
      <c r="BF37" s="7">
        <f t="shared" si="11"/>
        <v>10192.89</v>
      </c>
      <c r="BG37" s="7">
        <f t="shared" si="11"/>
        <v>10192.89</v>
      </c>
      <c r="BH37" s="7">
        <f t="shared" si="11"/>
        <v>10192.89</v>
      </c>
      <c r="BI37" s="7">
        <f t="shared" si="11"/>
        <v>10192.89</v>
      </c>
      <c r="BJ37" s="7">
        <f t="shared" si="11"/>
        <v>10192.89</v>
      </c>
      <c r="BK37" s="7">
        <f t="shared" si="11"/>
        <v>10192.89</v>
      </c>
      <c r="BL37" s="7">
        <f t="shared" si="11"/>
        <v>10192.89</v>
      </c>
      <c r="BM37" s="7">
        <f t="shared" si="11"/>
        <v>10192.89</v>
      </c>
      <c r="BN37" s="7">
        <f t="shared" si="11"/>
        <v>10192.89</v>
      </c>
      <c r="BO37" s="7">
        <f t="shared" si="11"/>
        <v>10192.89</v>
      </c>
      <c r="BP37" s="7">
        <f t="shared" ref="BP37:EA37" si="12">$C$37</f>
        <v>10192.89</v>
      </c>
      <c r="BQ37" s="7">
        <f t="shared" si="12"/>
        <v>10192.89</v>
      </c>
      <c r="BR37" s="7">
        <f t="shared" si="12"/>
        <v>10192.89</v>
      </c>
      <c r="BS37" s="7">
        <f t="shared" si="12"/>
        <v>10192.89</v>
      </c>
      <c r="BT37" s="7">
        <f t="shared" si="12"/>
        <v>10192.89</v>
      </c>
      <c r="BU37" s="7">
        <f t="shared" si="12"/>
        <v>10192.89</v>
      </c>
      <c r="BV37" s="7">
        <f t="shared" si="12"/>
        <v>10192.89</v>
      </c>
      <c r="BW37" s="7">
        <f t="shared" si="12"/>
        <v>10192.89</v>
      </c>
      <c r="BX37" s="7">
        <f t="shared" si="12"/>
        <v>10192.89</v>
      </c>
      <c r="BY37" s="7">
        <f t="shared" si="12"/>
        <v>10192.89</v>
      </c>
      <c r="BZ37" s="7">
        <f t="shared" si="12"/>
        <v>10192.89</v>
      </c>
      <c r="CA37" s="7">
        <f t="shared" si="12"/>
        <v>10192.89</v>
      </c>
      <c r="CB37" s="7">
        <f t="shared" si="12"/>
        <v>10192.89</v>
      </c>
      <c r="CC37" s="7">
        <f t="shared" si="12"/>
        <v>10192.89</v>
      </c>
      <c r="CD37" s="7">
        <f t="shared" si="12"/>
        <v>10192.89</v>
      </c>
      <c r="CE37" s="7">
        <f t="shared" si="12"/>
        <v>10192.89</v>
      </c>
      <c r="CF37" s="7">
        <f t="shared" si="12"/>
        <v>10192.89</v>
      </c>
      <c r="CG37" s="7">
        <f t="shared" si="12"/>
        <v>10192.89</v>
      </c>
      <c r="CH37" s="7">
        <f t="shared" si="12"/>
        <v>10192.89</v>
      </c>
      <c r="CI37" s="7">
        <f t="shared" si="12"/>
        <v>10192.89</v>
      </c>
      <c r="CJ37" s="7">
        <f t="shared" si="12"/>
        <v>10192.89</v>
      </c>
      <c r="CK37" s="7">
        <f t="shared" si="12"/>
        <v>10192.89</v>
      </c>
      <c r="CL37" s="7">
        <f t="shared" si="12"/>
        <v>10192.89</v>
      </c>
      <c r="CM37" s="7">
        <f t="shared" si="12"/>
        <v>10192.89</v>
      </c>
      <c r="CN37" s="7">
        <f t="shared" si="12"/>
        <v>10192.89</v>
      </c>
      <c r="CO37" s="7">
        <f t="shared" si="12"/>
        <v>10192.89</v>
      </c>
      <c r="CP37" s="7">
        <f t="shared" si="12"/>
        <v>10192.89</v>
      </c>
      <c r="CQ37" s="7">
        <f t="shared" si="12"/>
        <v>10192.89</v>
      </c>
      <c r="CR37" s="7">
        <f t="shared" si="12"/>
        <v>10192.89</v>
      </c>
      <c r="CS37" s="7">
        <f t="shared" si="12"/>
        <v>10192.89</v>
      </c>
      <c r="CT37" s="7">
        <f t="shared" si="12"/>
        <v>10192.89</v>
      </c>
      <c r="CU37" s="7">
        <f t="shared" si="12"/>
        <v>10192.89</v>
      </c>
      <c r="CV37" s="7">
        <f t="shared" si="12"/>
        <v>10192.89</v>
      </c>
      <c r="CW37" s="7">
        <f t="shared" si="12"/>
        <v>10192.89</v>
      </c>
      <c r="CX37" s="7">
        <f t="shared" si="12"/>
        <v>10192.89</v>
      </c>
      <c r="CY37" s="7">
        <f t="shared" si="12"/>
        <v>10192.89</v>
      </c>
      <c r="CZ37" s="7">
        <f t="shared" si="12"/>
        <v>10192.89</v>
      </c>
      <c r="DA37" s="7">
        <f t="shared" si="12"/>
        <v>10192.89</v>
      </c>
      <c r="DB37" s="7">
        <f t="shared" si="12"/>
        <v>10192.89</v>
      </c>
      <c r="DC37" s="7">
        <f t="shared" si="12"/>
        <v>10192.89</v>
      </c>
      <c r="DD37" s="7">
        <f t="shared" si="12"/>
        <v>10192.89</v>
      </c>
      <c r="DE37" s="7">
        <f t="shared" si="12"/>
        <v>10192.89</v>
      </c>
      <c r="DF37" s="7">
        <f t="shared" si="12"/>
        <v>10192.89</v>
      </c>
      <c r="DG37" s="7">
        <f t="shared" si="12"/>
        <v>10192.89</v>
      </c>
      <c r="DH37" s="7">
        <f t="shared" si="12"/>
        <v>10192.89</v>
      </c>
      <c r="DI37" s="7">
        <f t="shared" si="12"/>
        <v>10192.89</v>
      </c>
      <c r="DJ37" s="7">
        <f t="shared" si="12"/>
        <v>10192.89</v>
      </c>
      <c r="DK37" s="7">
        <f t="shared" si="12"/>
        <v>10192.89</v>
      </c>
      <c r="DL37" s="7">
        <f t="shared" si="12"/>
        <v>10192.89</v>
      </c>
      <c r="DM37" s="7">
        <f t="shared" si="12"/>
        <v>10192.89</v>
      </c>
      <c r="DN37" s="7">
        <f t="shared" si="12"/>
        <v>10192.89</v>
      </c>
      <c r="DO37" s="7">
        <f t="shared" si="12"/>
        <v>10192.89</v>
      </c>
      <c r="DP37" s="7">
        <f t="shared" si="12"/>
        <v>10192.89</v>
      </c>
      <c r="DQ37" s="7">
        <f t="shared" si="12"/>
        <v>10192.89</v>
      </c>
      <c r="DR37" s="7">
        <f t="shared" si="12"/>
        <v>10192.89</v>
      </c>
      <c r="DS37" s="7">
        <f t="shared" si="12"/>
        <v>10192.89</v>
      </c>
      <c r="DT37" s="7">
        <f t="shared" si="12"/>
        <v>10192.89</v>
      </c>
      <c r="DU37" s="7">
        <f t="shared" si="12"/>
        <v>10192.89</v>
      </c>
      <c r="DV37" s="7">
        <f t="shared" si="12"/>
        <v>10192.89</v>
      </c>
      <c r="DW37" s="7">
        <f t="shared" si="12"/>
        <v>10192.89</v>
      </c>
      <c r="DX37" s="7">
        <f t="shared" si="12"/>
        <v>10192.89</v>
      </c>
      <c r="DY37" s="7">
        <f t="shared" si="12"/>
        <v>10192.89</v>
      </c>
      <c r="DZ37" s="7">
        <f t="shared" si="12"/>
        <v>10192.89</v>
      </c>
      <c r="EA37" s="7">
        <f t="shared" si="12"/>
        <v>10192.89</v>
      </c>
      <c r="EB37" s="7">
        <f t="shared" ref="EB37:FX37" si="13">$C$37</f>
        <v>10192.89</v>
      </c>
      <c r="EC37" s="7">
        <f t="shared" si="13"/>
        <v>10192.89</v>
      </c>
      <c r="ED37" s="7">
        <f t="shared" si="13"/>
        <v>10192.89</v>
      </c>
      <c r="EE37" s="7">
        <f t="shared" si="13"/>
        <v>10192.89</v>
      </c>
      <c r="EF37" s="7">
        <f t="shared" si="13"/>
        <v>10192.89</v>
      </c>
      <c r="EG37" s="7">
        <f t="shared" si="13"/>
        <v>10192.89</v>
      </c>
      <c r="EH37" s="7">
        <f t="shared" si="13"/>
        <v>10192.89</v>
      </c>
      <c r="EI37" s="7">
        <f t="shared" si="13"/>
        <v>10192.89</v>
      </c>
      <c r="EJ37" s="7">
        <f t="shared" si="13"/>
        <v>10192.89</v>
      </c>
      <c r="EK37" s="7">
        <f t="shared" si="13"/>
        <v>10192.89</v>
      </c>
      <c r="EL37" s="7">
        <f t="shared" si="13"/>
        <v>10192.89</v>
      </c>
      <c r="EM37" s="7">
        <f t="shared" si="13"/>
        <v>10192.89</v>
      </c>
      <c r="EN37" s="7">
        <f t="shared" si="13"/>
        <v>10192.89</v>
      </c>
      <c r="EO37" s="7">
        <f t="shared" si="13"/>
        <v>10192.89</v>
      </c>
      <c r="EP37" s="7">
        <f t="shared" si="13"/>
        <v>10192.89</v>
      </c>
      <c r="EQ37" s="7">
        <f t="shared" si="13"/>
        <v>10192.89</v>
      </c>
      <c r="ER37" s="7">
        <f t="shared" si="13"/>
        <v>10192.89</v>
      </c>
      <c r="ES37" s="7">
        <f t="shared" si="13"/>
        <v>10192.89</v>
      </c>
      <c r="ET37" s="7">
        <f t="shared" si="13"/>
        <v>10192.89</v>
      </c>
      <c r="EU37" s="7">
        <f t="shared" si="13"/>
        <v>10192.89</v>
      </c>
      <c r="EV37" s="7">
        <f t="shared" si="13"/>
        <v>10192.89</v>
      </c>
      <c r="EW37" s="7">
        <f t="shared" si="13"/>
        <v>10192.89</v>
      </c>
      <c r="EX37" s="7">
        <f t="shared" si="13"/>
        <v>10192.89</v>
      </c>
      <c r="EY37" s="7">
        <f t="shared" si="13"/>
        <v>10192.89</v>
      </c>
      <c r="EZ37" s="7">
        <f t="shared" si="13"/>
        <v>10192.89</v>
      </c>
      <c r="FA37" s="7">
        <f t="shared" si="13"/>
        <v>10192.89</v>
      </c>
      <c r="FB37" s="7">
        <f t="shared" si="13"/>
        <v>10192.89</v>
      </c>
      <c r="FC37" s="7">
        <f t="shared" si="13"/>
        <v>10192.89</v>
      </c>
      <c r="FD37" s="7">
        <f t="shared" si="13"/>
        <v>10192.89</v>
      </c>
      <c r="FE37" s="7">
        <f t="shared" si="13"/>
        <v>10192.89</v>
      </c>
      <c r="FF37" s="7">
        <f t="shared" si="13"/>
        <v>10192.89</v>
      </c>
      <c r="FG37" s="7">
        <f t="shared" si="13"/>
        <v>10192.89</v>
      </c>
      <c r="FH37" s="7">
        <f t="shared" si="13"/>
        <v>10192.89</v>
      </c>
      <c r="FI37" s="7">
        <f t="shared" si="13"/>
        <v>10192.89</v>
      </c>
      <c r="FJ37" s="7">
        <f t="shared" si="13"/>
        <v>10192.89</v>
      </c>
      <c r="FK37" s="7">
        <f t="shared" si="13"/>
        <v>10192.89</v>
      </c>
      <c r="FL37" s="7">
        <f t="shared" si="13"/>
        <v>10192.89</v>
      </c>
      <c r="FM37" s="7">
        <f t="shared" si="13"/>
        <v>10192.89</v>
      </c>
      <c r="FN37" s="7">
        <f t="shared" si="13"/>
        <v>10192.89</v>
      </c>
      <c r="FO37" s="7">
        <f t="shared" si="13"/>
        <v>10192.89</v>
      </c>
      <c r="FP37" s="7">
        <f t="shared" si="13"/>
        <v>10192.89</v>
      </c>
      <c r="FQ37" s="7">
        <f t="shared" si="13"/>
        <v>10192.89</v>
      </c>
      <c r="FR37" s="7">
        <f t="shared" si="13"/>
        <v>10192.89</v>
      </c>
      <c r="FS37" s="7">
        <f t="shared" si="13"/>
        <v>10192.89</v>
      </c>
      <c r="FT37" s="7">
        <f t="shared" si="13"/>
        <v>10192.89</v>
      </c>
      <c r="FU37" s="7">
        <f t="shared" si="13"/>
        <v>10192.89</v>
      </c>
      <c r="FV37" s="7">
        <f t="shared" si="13"/>
        <v>10192.89</v>
      </c>
      <c r="FW37" s="7">
        <f t="shared" si="13"/>
        <v>10192.89</v>
      </c>
      <c r="FX37" s="7">
        <f t="shared" si="13"/>
        <v>10192.89</v>
      </c>
      <c r="FY37" s="7"/>
      <c r="FZ37" s="18"/>
      <c r="GA37" s="18"/>
      <c r="GB37" s="18"/>
      <c r="GC37" s="18"/>
      <c r="GD37" s="18"/>
      <c r="GE37" s="18"/>
      <c r="GF37" s="18"/>
      <c r="GG37" s="7"/>
      <c r="GH37" s="7"/>
      <c r="GI37" s="7"/>
      <c r="GJ37" s="7"/>
      <c r="GK37" s="7"/>
      <c r="GL37" s="7"/>
      <c r="GM37" s="7"/>
    </row>
    <row r="38" spans="1:256" x14ac:dyDescent="0.2">
      <c r="A38" s="6" t="s">
        <v>483</v>
      </c>
      <c r="B38" s="7" t="s">
        <v>484</v>
      </c>
      <c r="C38" s="44">
        <f>B5</f>
        <v>9738</v>
      </c>
      <c r="D38" s="7">
        <f t="shared" ref="D38:BO38" si="14">$C$38</f>
        <v>9738</v>
      </c>
      <c r="E38" s="7">
        <f t="shared" si="14"/>
        <v>9738</v>
      </c>
      <c r="F38" s="7">
        <f t="shared" si="14"/>
        <v>9738</v>
      </c>
      <c r="G38" s="7">
        <f t="shared" si="14"/>
        <v>9738</v>
      </c>
      <c r="H38" s="7">
        <f t="shared" si="14"/>
        <v>9738</v>
      </c>
      <c r="I38" s="7">
        <f t="shared" si="14"/>
        <v>9738</v>
      </c>
      <c r="J38" s="7">
        <f t="shared" si="14"/>
        <v>9738</v>
      </c>
      <c r="K38" s="7">
        <f t="shared" si="14"/>
        <v>9738</v>
      </c>
      <c r="L38" s="7">
        <f t="shared" si="14"/>
        <v>9738</v>
      </c>
      <c r="M38" s="7">
        <f t="shared" si="14"/>
        <v>9738</v>
      </c>
      <c r="N38" s="7">
        <f t="shared" si="14"/>
        <v>9738</v>
      </c>
      <c r="O38" s="7">
        <f t="shared" si="14"/>
        <v>9738</v>
      </c>
      <c r="P38" s="7">
        <f t="shared" si="14"/>
        <v>9738</v>
      </c>
      <c r="Q38" s="7">
        <f t="shared" si="14"/>
        <v>9738</v>
      </c>
      <c r="R38" s="7">
        <f t="shared" si="14"/>
        <v>9738</v>
      </c>
      <c r="S38" s="7">
        <f t="shared" si="14"/>
        <v>9738</v>
      </c>
      <c r="T38" s="7">
        <f t="shared" si="14"/>
        <v>9738</v>
      </c>
      <c r="U38" s="7">
        <f t="shared" si="14"/>
        <v>9738</v>
      </c>
      <c r="V38" s="7">
        <f t="shared" si="14"/>
        <v>9738</v>
      </c>
      <c r="W38" s="7">
        <f t="shared" si="14"/>
        <v>9738</v>
      </c>
      <c r="X38" s="7">
        <f t="shared" si="14"/>
        <v>9738</v>
      </c>
      <c r="Y38" s="7">
        <f t="shared" si="14"/>
        <v>9738</v>
      </c>
      <c r="Z38" s="7">
        <f t="shared" si="14"/>
        <v>9738</v>
      </c>
      <c r="AA38" s="7">
        <f t="shared" si="14"/>
        <v>9738</v>
      </c>
      <c r="AB38" s="7">
        <f t="shared" si="14"/>
        <v>9738</v>
      </c>
      <c r="AC38" s="7">
        <f t="shared" si="14"/>
        <v>9738</v>
      </c>
      <c r="AD38" s="7">
        <f t="shared" si="14"/>
        <v>9738</v>
      </c>
      <c r="AE38" s="7">
        <f t="shared" si="14"/>
        <v>9738</v>
      </c>
      <c r="AF38" s="7">
        <f t="shared" si="14"/>
        <v>9738</v>
      </c>
      <c r="AG38" s="7">
        <f t="shared" si="14"/>
        <v>9738</v>
      </c>
      <c r="AH38" s="7">
        <f t="shared" si="14"/>
        <v>9738</v>
      </c>
      <c r="AI38" s="7">
        <f t="shared" si="14"/>
        <v>9738</v>
      </c>
      <c r="AJ38" s="7">
        <f t="shared" si="14"/>
        <v>9738</v>
      </c>
      <c r="AK38" s="7">
        <f t="shared" si="14"/>
        <v>9738</v>
      </c>
      <c r="AL38" s="7">
        <f t="shared" si="14"/>
        <v>9738</v>
      </c>
      <c r="AM38" s="7">
        <f t="shared" si="14"/>
        <v>9738</v>
      </c>
      <c r="AN38" s="7">
        <f t="shared" si="14"/>
        <v>9738</v>
      </c>
      <c r="AO38" s="7">
        <f t="shared" si="14"/>
        <v>9738</v>
      </c>
      <c r="AP38" s="7">
        <f t="shared" si="14"/>
        <v>9738</v>
      </c>
      <c r="AQ38" s="7">
        <f t="shared" si="14"/>
        <v>9738</v>
      </c>
      <c r="AR38" s="7">
        <f t="shared" si="14"/>
        <v>9738</v>
      </c>
      <c r="AS38" s="7">
        <f t="shared" si="14"/>
        <v>9738</v>
      </c>
      <c r="AT38" s="7">
        <f t="shared" si="14"/>
        <v>9738</v>
      </c>
      <c r="AU38" s="7">
        <f t="shared" si="14"/>
        <v>9738</v>
      </c>
      <c r="AV38" s="7">
        <f t="shared" si="14"/>
        <v>9738</v>
      </c>
      <c r="AW38" s="7">
        <f t="shared" si="14"/>
        <v>9738</v>
      </c>
      <c r="AX38" s="7">
        <f t="shared" si="14"/>
        <v>9738</v>
      </c>
      <c r="AY38" s="7">
        <f t="shared" si="14"/>
        <v>9738</v>
      </c>
      <c r="AZ38" s="7">
        <f t="shared" si="14"/>
        <v>9738</v>
      </c>
      <c r="BA38" s="7">
        <f t="shared" si="14"/>
        <v>9738</v>
      </c>
      <c r="BB38" s="7">
        <f t="shared" si="14"/>
        <v>9738</v>
      </c>
      <c r="BC38" s="7">
        <f t="shared" si="14"/>
        <v>9738</v>
      </c>
      <c r="BD38" s="7">
        <f t="shared" si="14"/>
        <v>9738</v>
      </c>
      <c r="BE38" s="7">
        <f t="shared" si="14"/>
        <v>9738</v>
      </c>
      <c r="BF38" s="7">
        <f t="shared" si="14"/>
        <v>9738</v>
      </c>
      <c r="BG38" s="7">
        <f t="shared" si="14"/>
        <v>9738</v>
      </c>
      <c r="BH38" s="7">
        <f t="shared" si="14"/>
        <v>9738</v>
      </c>
      <c r="BI38" s="7">
        <f t="shared" si="14"/>
        <v>9738</v>
      </c>
      <c r="BJ38" s="7">
        <f t="shared" si="14"/>
        <v>9738</v>
      </c>
      <c r="BK38" s="7">
        <f t="shared" si="14"/>
        <v>9738</v>
      </c>
      <c r="BL38" s="7">
        <f t="shared" si="14"/>
        <v>9738</v>
      </c>
      <c r="BM38" s="7">
        <f t="shared" si="14"/>
        <v>9738</v>
      </c>
      <c r="BN38" s="7">
        <f t="shared" si="14"/>
        <v>9738</v>
      </c>
      <c r="BO38" s="7">
        <f t="shared" si="14"/>
        <v>9738</v>
      </c>
      <c r="BP38" s="7">
        <f t="shared" ref="BP38:EA38" si="15">$C$38</f>
        <v>9738</v>
      </c>
      <c r="BQ38" s="7">
        <f t="shared" si="15"/>
        <v>9738</v>
      </c>
      <c r="BR38" s="7">
        <f t="shared" si="15"/>
        <v>9738</v>
      </c>
      <c r="BS38" s="7">
        <f t="shared" si="15"/>
        <v>9738</v>
      </c>
      <c r="BT38" s="7">
        <f t="shared" si="15"/>
        <v>9738</v>
      </c>
      <c r="BU38" s="7">
        <f t="shared" si="15"/>
        <v>9738</v>
      </c>
      <c r="BV38" s="7">
        <f t="shared" si="15"/>
        <v>9738</v>
      </c>
      <c r="BW38" s="7">
        <f t="shared" si="15"/>
        <v>9738</v>
      </c>
      <c r="BX38" s="7">
        <f t="shared" si="15"/>
        <v>9738</v>
      </c>
      <c r="BY38" s="7">
        <f t="shared" si="15"/>
        <v>9738</v>
      </c>
      <c r="BZ38" s="7">
        <f t="shared" si="15"/>
        <v>9738</v>
      </c>
      <c r="CA38" s="7">
        <f t="shared" si="15"/>
        <v>9738</v>
      </c>
      <c r="CB38" s="7">
        <f t="shared" si="15"/>
        <v>9738</v>
      </c>
      <c r="CC38" s="7">
        <f t="shared" si="15"/>
        <v>9738</v>
      </c>
      <c r="CD38" s="7">
        <f t="shared" si="15"/>
        <v>9738</v>
      </c>
      <c r="CE38" s="7">
        <f t="shared" si="15"/>
        <v>9738</v>
      </c>
      <c r="CF38" s="7">
        <f t="shared" si="15"/>
        <v>9738</v>
      </c>
      <c r="CG38" s="7">
        <f t="shared" si="15"/>
        <v>9738</v>
      </c>
      <c r="CH38" s="7">
        <f t="shared" si="15"/>
        <v>9738</v>
      </c>
      <c r="CI38" s="7">
        <f t="shared" si="15"/>
        <v>9738</v>
      </c>
      <c r="CJ38" s="7">
        <f t="shared" si="15"/>
        <v>9738</v>
      </c>
      <c r="CK38" s="7">
        <f t="shared" si="15"/>
        <v>9738</v>
      </c>
      <c r="CL38" s="7">
        <f t="shared" si="15"/>
        <v>9738</v>
      </c>
      <c r="CM38" s="7">
        <f t="shared" si="15"/>
        <v>9738</v>
      </c>
      <c r="CN38" s="7">
        <f t="shared" si="15"/>
        <v>9738</v>
      </c>
      <c r="CO38" s="7">
        <f t="shared" si="15"/>
        <v>9738</v>
      </c>
      <c r="CP38" s="7">
        <f t="shared" si="15"/>
        <v>9738</v>
      </c>
      <c r="CQ38" s="7">
        <f t="shared" si="15"/>
        <v>9738</v>
      </c>
      <c r="CR38" s="7">
        <f t="shared" si="15"/>
        <v>9738</v>
      </c>
      <c r="CS38" s="7">
        <f t="shared" si="15"/>
        <v>9738</v>
      </c>
      <c r="CT38" s="7">
        <f t="shared" si="15"/>
        <v>9738</v>
      </c>
      <c r="CU38" s="7">
        <f t="shared" si="15"/>
        <v>9738</v>
      </c>
      <c r="CV38" s="7">
        <f t="shared" si="15"/>
        <v>9738</v>
      </c>
      <c r="CW38" s="7">
        <f t="shared" si="15"/>
        <v>9738</v>
      </c>
      <c r="CX38" s="7">
        <f t="shared" si="15"/>
        <v>9738</v>
      </c>
      <c r="CY38" s="7">
        <f t="shared" si="15"/>
        <v>9738</v>
      </c>
      <c r="CZ38" s="7">
        <f t="shared" si="15"/>
        <v>9738</v>
      </c>
      <c r="DA38" s="7">
        <f t="shared" si="15"/>
        <v>9738</v>
      </c>
      <c r="DB38" s="7">
        <f t="shared" si="15"/>
        <v>9738</v>
      </c>
      <c r="DC38" s="7">
        <f t="shared" si="15"/>
        <v>9738</v>
      </c>
      <c r="DD38" s="7">
        <f t="shared" si="15"/>
        <v>9738</v>
      </c>
      <c r="DE38" s="7">
        <f t="shared" si="15"/>
        <v>9738</v>
      </c>
      <c r="DF38" s="7">
        <f t="shared" si="15"/>
        <v>9738</v>
      </c>
      <c r="DG38" s="7">
        <f t="shared" si="15"/>
        <v>9738</v>
      </c>
      <c r="DH38" s="7">
        <f t="shared" si="15"/>
        <v>9738</v>
      </c>
      <c r="DI38" s="7">
        <f t="shared" si="15"/>
        <v>9738</v>
      </c>
      <c r="DJ38" s="7">
        <f t="shared" si="15"/>
        <v>9738</v>
      </c>
      <c r="DK38" s="7">
        <f t="shared" si="15"/>
        <v>9738</v>
      </c>
      <c r="DL38" s="7">
        <f t="shared" si="15"/>
        <v>9738</v>
      </c>
      <c r="DM38" s="7">
        <f t="shared" si="15"/>
        <v>9738</v>
      </c>
      <c r="DN38" s="7">
        <f t="shared" si="15"/>
        <v>9738</v>
      </c>
      <c r="DO38" s="7">
        <f t="shared" si="15"/>
        <v>9738</v>
      </c>
      <c r="DP38" s="7">
        <f t="shared" si="15"/>
        <v>9738</v>
      </c>
      <c r="DQ38" s="7">
        <f t="shared" si="15"/>
        <v>9738</v>
      </c>
      <c r="DR38" s="7">
        <f t="shared" si="15"/>
        <v>9738</v>
      </c>
      <c r="DS38" s="7">
        <f t="shared" si="15"/>
        <v>9738</v>
      </c>
      <c r="DT38" s="7">
        <f t="shared" si="15"/>
        <v>9738</v>
      </c>
      <c r="DU38" s="7">
        <f t="shared" si="15"/>
        <v>9738</v>
      </c>
      <c r="DV38" s="7">
        <f t="shared" si="15"/>
        <v>9738</v>
      </c>
      <c r="DW38" s="7">
        <f t="shared" si="15"/>
        <v>9738</v>
      </c>
      <c r="DX38" s="7">
        <f t="shared" si="15"/>
        <v>9738</v>
      </c>
      <c r="DY38" s="7">
        <f t="shared" si="15"/>
        <v>9738</v>
      </c>
      <c r="DZ38" s="7">
        <f t="shared" si="15"/>
        <v>9738</v>
      </c>
      <c r="EA38" s="7">
        <f t="shared" si="15"/>
        <v>9738</v>
      </c>
      <c r="EB38" s="7">
        <f t="shared" ref="EB38:FX38" si="16">$C$38</f>
        <v>9738</v>
      </c>
      <c r="EC38" s="7">
        <f t="shared" si="16"/>
        <v>9738</v>
      </c>
      <c r="ED38" s="7">
        <f t="shared" si="16"/>
        <v>9738</v>
      </c>
      <c r="EE38" s="7">
        <f t="shared" si="16"/>
        <v>9738</v>
      </c>
      <c r="EF38" s="7">
        <f t="shared" si="16"/>
        <v>9738</v>
      </c>
      <c r="EG38" s="7">
        <f t="shared" si="16"/>
        <v>9738</v>
      </c>
      <c r="EH38" s="7">
        <f t="shared" si="16"/>
        <v>9738</v>
      </c>
      <c r="EI38" s="7">
        <f t="shared" si="16"/>
        <v>9738</v>
      </c>
      <c r="EJ38" s="7">
        <f t="shared" si="16"/>
        <v>9738</v>
      </c>
      <c r="EK38" s="7">
        <f t="shared" si="16"/>
        <v>9738</v>
      </c>
      <c r="EL38" s="7">
        <f t="shared" si="16"/>
        <v>9738</v>
      </c>
      <c r="EM38" s="7">
        <f t="shared" si="16"/>
        <v>9738</v>
      </c>
      <c r="EN38" s="7">
        <f t="shared" si="16"/>
        <v>9738</v>
      </c>
      <c r="EO38" s="7">
        <f t="shared" si="16"/>
        <v>9738</v>
      </c>
      <c r="EP38" s="7">
        <f t="shared" si="16"/>
        <v>9738</v>
      </c>
      <c r="EQ38" s="7">
        <f t="shared" si="16"/>
        <v>9738</v>
      </c>
      <c r="ER38" s="7">
        <f t="shared" si="16"/>
        <v>9738</v>
      </c>
      <c r="ES38" s="7">
        <f t="shared" si="16"/>
        <v>9738</v>
      </c>
      <c r="ET38" s="7">
        <f t="shared" si="16"/>
        <v>9738</v>
      </c>
      <c r="EU38" s="7">
        <f t="shared" si="16"/>
        <v>9738</v>
      </c>
      <c r="EV38" s="7">
        <f t="shared" si="16"/>
        <v>9738</v>
      </c>
      <c r="EW38" s="7">
        <f t="shared" si="16"/>
        <v>9738</v>
      </c>
      <c r="EX38" s="7">
        <f t="shared" si="16"/>
        <v>9738</v>
      </c>
      <c r="EY38" s="7">
        <f t="shared" si="16"/>
        <v>9738</v>
      </c>
      <c r="EZ38" s="7">
        <f t="shared" si="16"/>
        <v>9738</v>
      </c>
      <c r="FA38" s="7">
        <f t="shared" si="16"/>
        <v>9738</v>
      </c>
      <c r="FB38" s="7">
        <f t="shared" si="16"/>
        <v>9738</v>
      </c>
      <c r="FC38" s="7">
        <f t="shared" si="16"/>
        <v>9738</v>
      </c>
      <c r="FD38" s="7">
        <f t="shared" si="16"/>
        <v>9738</v>
      </c>
      <c r="FE38" s="7">
        <f t="shared" si="16"/>
        <v>9738</v>
      </c>
      <c r="FF38" s="7">
        <f t="shared" si="16"/>
        <v>9738</v>
      </c>
      <c r="FG38" s="7">
        <f t="shared" si="16"/>
        <v>9738</v>
      </c>
      <c r="FH38" s="7">
        <f t="shared" si="16"/>
        <v>9738</v>
      </c>
      <c r="FI38" s="7">
        <f t="shared" si="16"/>
        <v>9738</v>
      </c>
      <c r="FJ38" s="7">
        <f t="shared" si="16"/>
        <v>9738</v>
      </c>
      <c r="FK38" s="7">
        <f t="shared" si="16"/>
        <v>9738</v>
      </c>
      <c r="FL38" s="7">
        <f t="shared" si="16"/>
        <v>9738</v>
      </c>
      <c r="FM38" s="7">
        <f t="shared" si="16"/>
        <v>9738</v>
      </c>
      <c r="FN38" s="7">
        <f t="shared" si="16"/>
        <v>9738</v>
      </c>
      <c r="FO38" s="7">
        <f t="shared" si="16"/>
        <v>9738</v>
      </c>
      <c r="FP38" s="7">
        <f t="shared" si="16"/>
        <v>9738</v>
      </c>
      <c r="FQ38" s="7">
        <f t="shared" si="16"/>
        <v>9738</v>
      </c>
      <c r="FR38" s="7">
        <f t="shared" si="16"/>
        <v>9738</v>
      </c>
      <c r="FS38" s="7">
        <f t="shared" si="16"/>
        <v>9738</v>
      </c>
      <c r="FT38" s="7">
        <f t="shared" si="16"/>
        <v>9738</v>
      </c>
      <c r="FU38" s="7">
        <f t="shared" si="16"/>
        <v>9738</v>
      </c>
      <c r="FV38" s="7">
        <f t="shared" si="16"/>
        <v>9738</v>
      </c>
      <c r="FW38" s="7">
        <f t="shared" si="16"/>
        <v>9738</v>
      </c>
      <c r="FX38" s="7">
        <f t="shared" si="16"/>
        <v>9738</v>
      </c>
      <c r="FY38" s="7"/>
      <c r="FZ38" s="18"/>
      <c r="GA38" s="18"/>
      <c r="GB38" s="18"/>
      <c r="GC38" s="18"/>
      <c r="GD38" s="18"/>
      <c r="GE38" s="18"/>
      <c r="GF38" s="18"/>
      <c r="GG38" s="7"/>
      <c r="GH38" s="7"/>
      <c r="GI38" s="7"/>
      <c r="GJ38" s="7"/>
      <c r="GK38" s="7"/>
      <c r="GL38" s="7"/>
      <c r="GM38" s="7"/>
    </row>
    <row r="39" spans="1:256" x14ac:dyDescent="0.2">
      <c r="A39" s="6" t="s">
        <v>485</v>
      </c>
      <c r="B39" s="7" t="s">
        <v>486</v>
      </c>
      <c r="C39" s="45">
        <v>1.2250000000000001</v>
      </c>
      <c r="D39" s="45">
        <v>1.226</v>
      </c>
      <c r="E39" s="45">
        <v>1.214</v>
      </c>
      <c r="F39" s="45">
        <v>1.216</v>
      </c>
      <c r="G39" s="45">
        <v>1.2170000000000001</v>
      </c>
      <c r="H39" s="45">
        <v>1.208</v>
      </c>
      <c r="I39" s="45">
        <v>1.216</v>
      </c>
      <c r="J39" s="45">
        <v>1.1319999999999999</v>
      </c>
      <c r="K39" s="45">
        <v>1.111</v>
      </c>
      <c r="L39" s="45">
        <v>1.2430000000000001</v>
      </c>
      <c r="M39" s="45">
        <v>1.2430000000000001</v>
      </c>
      <c r="N39" s="45">
        <v>1.2649999999999999</v>
      </c>
      <c r="O39" s="45">
        <v>1.2350000000000001</v>
      </c>
      <c r="P39" s="45">
        <v>1.216</v>
      </c>
      <c r="Q39" s="45">
        <v>1.244</v>
      </c>
      <c r="R39" s="45">
        <v>1.216</v>
      </c>
      <c r="S39" s="45">
        <v>1.1839999999999999</v>
      </c>
      <c r="T39" s="45">
        <v>1.0840000000000001</v>
      </c>
      <c r="U39" s="45">
        <v>1.075</v>
      </c>
      <c r="V39" s="45">
        <v>1.083</v>
      </c>
      <c r="W39" s="45">
        <v>1.075</v>
      </c>
      <c r="X39" s="45">
        <v>1.0740000000000001</v>
      </c>
      <c r="Y39" s="45">
        <v>1.0720000000000001</v>
      </c>
      <c r="Z39" s="45">
        <v>1.054</v>
      </c>
      <c r="AA39" s="45">
        <v>1.2350000000000001</v>
      </c>
      <c r="AB39" s="45">
        <v>1.2649999999999999</v>
      </c>
      <c r="AC39" s="45">
        <v>1.1759999999999999</v>
      </c>
      <c r="AD39" s="45">
        <v>1.1559999999999999</v>
      </c>
      <c r="AE39" s="45">
        <v>1.0669999999999999</v>
      </c>
      <c r="AF39" s="45">
        <v>1.121</v>
      </c>
      <c r="AG39" s="45">
        <v>1.2150000000000001</v>
      </c>
      <c r="AH39" s="45">
        <v>1.111</v>
      </c>
      <c r="AI39" s="45">
        <v>1.1020000000000001</v>
      </c>
      <c r="AJ39" s="45">
        <v>1.115</v>
      </c>
      <c r="AK39" s="45">
        <v>1.091</v>
      </c>
      <c r="AL39" s="45">
        <v>1.103</v>
      </c>
      <c r="AM39" s="45">
        <v>1.1120000000000001</v>
      </c>
      <c r="AN39" s="45">
        <v>1.145</v>
      </c>
      <c r="AO39" s="45">
        <v>1.194</v>
      </c>
      <c r="AP39" s="45">
        <v>1.2450000000000001</v>
      </c>
      <c r="AQ39" s="45">
        <v>1.169</v>
      </c>
      <c r="AR39" s="45">
        <v>1.246</v>
      </c>
      <c r="AS39" s="45">
        <v>1.319</v>
      </c>
      <c r="AT39" s="45">
        <v>1.248</v>
      </c>
      <c r="AU39" s="45">
        <v>1.216</v>
      </c>
      <c r="AV39" s="45">
        <v>1.2030000000000001</v>
      </c>
      <c r="AW39" s="45">
        <v>1.2050000000000001</v>
      </c>
      <c r="AX39" s="45">
        <v>1.1739999999999999</v>
      </c>
      <c r="AY39" s="45">
        <v>1.2050000000000001</v>
      </c>
      <c r="AZ39" s="45">
        <v>1.2090000000000001</v>
      </c>
      <c r="BA39" s="45">
        <v>1.18</v>
      </c>
      <c r="BB39" s="45">
        <v>1.19</v>
      </c>
      <c r="BC39" s="45">
        <v>1.208</v>
      </c>
      <c r="BD39" s="45">
        <v>1.2110000000000001</v>
      </c>
      <c r="BE39" s="45">
        <v>1.2090000000000001</v>
      </c>
      <c r="BF39" s="45">
        <v>1.218</v>
      </c>
      <c r="BG39" s="45">
        <v>1.196</v>
      </c>
      <c r="BH39" s="45">
        <v>1.2070000000000001</v>
      </c>
      <c r="BI39" s="45">
        <v>1.18</v>
      </c>
      <c r="BJ39" s="45">
        <v>1.23</v>
      </c>
      <c r="BK39" s="45">
        <v>1.21</v>
      </c>
      <c r="BL39" s="45">
        <v>1.165</v>
      </c>
      <c r="BM39" s="45">
        <v>1.1679999999999999</v>
      </c>
      <c r="BN39" s="45">
        <v>1.155</v>
      </c>
      <c r="BO39" s="45">
        <v>1.1379999999999999</v>
      </c>
      <c r="BP39" s="45">
        <v>1.125</v>
      </c>
      <c r="BQ39" s="45">
        <v>1.3089999999999999</v>
      </c>
      <c r="BR39" s="45">
        <v>1.206</v>
      </c>
      <c r="BS39" s="45">
        <v>1.214</v>
      </c>
      <c r="BT39" s="45">
        <v>1.236</v>
      </c>
      <c r="BU39" s="45">
        <v>1.2370000000000001</v>
      </c>
      <c r="BV39" s="45">
        <v>1.1890000000000001</v>
      </c>
      <c r="BW39" s="45">
        <v>1.218</v>
      </c>
      <c r="BX39" s="45">
        <v>1.2170000000000001</v>
      </c>
      <c r="BY39" s="45">
        <v>1.085</v>
      </c>
      <c r="BZ39" s="45">
        <v>1.0669999999999999</v>
      </c>
      <c r="CA39" s="45">
        <v>1.165</v>
      </c>
      <c r="CB39" s="45">
        <v>1.234</v>
      </c>
      <c r="CC39" s="45">
        <v>1.0649999999999999</v>
      </c>
      <c r="CD39" s="45">
        <v>1.0449999999999999</v>
      </c>
      <c r="CE39" s="45">
        <v>1.0760000000000001</v>
      </c>
      <c r="CF39" s="45">
        <v>1.0369999999999999</v>
      </c>
      <c r="CG39" s="45">
        <v>1.0760000000000001</v>
      </c>
      <c r="CH39" s="45">
        <v>1.0760000000000001</v>
      </c>
      <c r="CI39" s="45">
        <v>1.0780000000000001</v>
      </c>
      <c r="CJ39" s="45">
        <v>1.1870000000000001</v>
      </c>
      <c r="CK39" s="45">
        <v>1.256</v>
      </c>
      <c r="CL39" s="45">
        <v>1.236</v>
      </c>
      <c r="CM39" s="45">
        <v>1.2250000000000001</v>
      </c>
      <c r="CN39" s="45">
        <v>1.1850000000000001</v>
      </c>
      <c r="CO39" s="45">
        <v>1.1859999999999999</v>
      </c>
      <c r="CP39" s="45">
        <v>1.224</v>
      </c>
      <c r="CQ39" s="45">
        <v>1.1619999999999999</v>
      </c>
      <c r="CR39" s="45">
        <v>1.113</v>
      </c>
      <c r="CS39" s="45">
        <v>1.1220000000000001</v>
      </c>
      <c r="CT39" s="45">
        <v>1.073</v>
      </c>
      <c r="CU39" s="45">
        <v>1.016</v>
      </c>
      <c r="CV39" s="45">
        <v>1.0149999999999999</v>
      </c>
      <c r="CW39" s="45">
        <v>1.115</v>
      </c>
      <c r="CX39" s="45">
        <v>1.145</v>
      </c>
      <c r="CY39" s="45">
        <v>1.0860000000000001</v>
      </c>
      <c r="CZ39" s="45">
        <v>1.161</v>
      </c>
      <c r="DA39" s="45">
        <v>1.1220000000000001</v>
      </c>
      <c r="DB39" s="45">
        <v>1.1519999999999999</v>
      </c>
      <c r="DC39" s="45">
        <v>1.133</v>
      </c>
      <c r="DD39" s="45">
        <v>1.127</v>
      </c>
      <c r="DE39" s="45">
        <v>1.1459999999999999</v>
      </c>
      <c r="DF39" s="45">
        <v>1.1459999999999999</v>
      </c>
      <c r="DG39" s="45">
        <v>1.153</v>
      </c>
      <c r="DH39" s="45">
        <v>1.1359999999999999</v>
      </c>
      <c r="DI39" s="45">
        <v>1.149</v>
      </c>
      <c r="DJ39" s="45">
        <v>1.159</v>
      </c>
      <c r="DK39" s="45">
        <v>1.147</v>
      </c>
      <c r="DL39" s="45">
        <v>1.226</v>
      </c>
      <c r="DM39" s="45">
        <v>1.2030000000000001</v>
      </c>
      <c r="DN39" s="45">
        <v>1.1879999999999999</v>
      </c>
      <c r="DO39" s="45">
        <v>1.1950000000000001</v>
      </c>
      <c r="DP39" s="45">
        <v>1.175</v>
      </c>
      <c r="DQ39" s="45">
        <v>1.171</v>
      </c>
      <c r="DR39" s="45">
        <v>1.1439999999999999</v>
      </c>
      <c r="DS39" s="45">
        <v>1.133</v>
      </c>
      <c r="DT39" s="45">
        <v>1.133</v>
      </c>
      <c r="DU39" s="45">
        <v>1.125</v>
      </c>
      <c r="DV39" s="45">
        <v>1.1220000000000001</v>
      </c>
      <c r="DW39" s="45">
        <v>1.1319999999999999</v>
      </c>
      <c r="DX39" s="45">
        <v>1.3089999999999999</v>
      </c>
      <c r="DY39" s="45">
        <v>1.286</v>
      </c>
      <c r="DZ39" s="45">
        <v>1.238</v>
      </c>
      <c r="EA39" s="45">
        <v>1.214</v>
      </c>
      <c r="EB39" s="45">
        <v>1.1180000000000001</v>
      </c>
      <c r="EC39" s="45">
        <v>1.075</v>
      </c>
      <c r="ED39" s="45">
        <v>1.65</v>
      </c>
      <c r="EE39" s="45">
        <v>1.0740000000000001</v>
      </c>
      <c r="EF39" s="45">
        <v>1.133</v>
      </c>
      <c r="EG39" s="45">
        <v>1.0429999999999999</v>
      </c>
      <c r="EH39" s="45">
        <v>1.073</v>
      </c>
      <c r="EI39" s="45">
        <v>1.177</v>
      </c>
      <c r="EJ39" s="45">
        <v>1.165</v>
      </c>
      <c r="EK39" s="45">
        <v>1.127</v>
      </c>
      <c r="EL39" s="45">
        <v>1.105</v>
      </c>
      <c r="EM39" s="45">
        <v>1.1220000000000001</v>
      </c>
      <c r="EN39" s="45">
        <v>1.123</v>
      </c>
      <c r="EO39" s="45">
        <v>1.113</v>
      </c>
      <c r="EP39" s="45">
        <v>1.248</v>
      </c>
      <c r="EQ39" s="45">
        <v>1.27</v>
      </c>
      <c r="ER39" s="45">
        <v>1.2470000000000001</v>
      </c>
      <c r="ES39" s="45">
        <v>1.0820000000000001</v>
      </c>
      <c r="ET39" s="45">
        <v>1.1060000000000001</v>
      </c>
      <c r="EU39" s="45">
        <v>1.0920000000000001</v>
      </c>
      <c r="EV39" s="45">
        <v>1.179</v>
      </c>
      <c r="EW39" s="45">
        <v>1.5940000000000001</v>
      </c>
      <c r="EX39" s="45">
        <v>1.232</v>
      </c>
      <c r="EY39" s="45">
        <v>1.117</v>
      </c>
      <c r="EZ39" s="45">
        <v>1.1040000000000001</v>
      </c>
      <c r="FA39" s="45">
        <v>1.319</v>
      </c>
      <c r="FB39" s="45">
        <v>1.145</v>
      </c>
      <c r="FC39" s="45">
        <v>1.1950000000000001</v>
      </c>
      <c r="FD39" s="45">
        <v>1.145</v>
      </c>
      <c r="FE39" s="45">
        <v>1.1160000000000001</v>
      </c>
      <c r="FF39" s="45">
        <v>1.1339999999999999</v>
      </c>
      <c r="FG39" s="45">
        <v>1.1439999999999999</v>
      </c>
      <c r="FH39" s="45">
        <v>1.1080000000000001</v>
      </c>
      <c r="FI39" s="45">
        <v>1.1759999999999999</v>
      </c>
      <c r="FJ39" s="45">
        <v>1.167</v>
      </c>
      <c r="FK39" s="45">
        <v>1.1870000000000001</v>
      </c>
      <c r="FL39" s="45">
        <v>1.175</v>
      </c>
      <c r="FM39" s="45">
        <v>1.177</v>
      </c>
      <c r="FN39" s="45">
        <v>1.1850000000000001</v>
      </c>
      <c r="FO39" s="45">
        <v>1.1759999999999999</v>
      </c>
      <c r="FP39" s="45">
        <v>1.206</v>
      </c>
      <c r="FQ39" s="45">
        <v>1.167</v>
      </c>
      <c r="FR39" s="45">
        <v>1.149</v>
      </c>
      <c r="FS39" s="45">
        <v>1.145</v>
      </c>
      <c r="FT39" s="45">
        <v>1.1459999999999999</v>
      </c>
      <c r="FU39" s="45">
        <v>1.1950000000000001</v>
      </c>
      <c r="FV39" s="45">
        <v>1.147</v>
      </c>
      <c r="FW39" s="45">
        <v>1.147</v>
      </c>
      <c r="FX39" s="45">
        <v>1.196</v>
      </c>
      <c r="FY39" s="46"/>
      <c r="FZ39" s="18"/>
      <c r="GA39" s="18"/>
      <c r="GB39" s="18"/>
      <c r="GC39" s="18"/>
      <c r="GD39" s="18"/>
      <c r="GE39" s="18"/>
      <c r="GF39" s="18"/>
      <c r="GG39" s="7"/>
      <c r="GH39" s="7"/>
      <c r="GI39" s="7"/>
      <c r="GJ39" s="7"/>
      <c r="GK39" s="7"/>
      <c r="GL39" s="7"/>
      <c r="GM39" s="7"/>
    </row>
    <row r="40" spans="1:256" x14ac:dyDescent="0.2">
      <c r="A40" s="6" t="s">
        <v>487</v>
      </c>
      <c r="B40" s="7" t="s">
        <v>488</v>
      </c>
      <c r="C40" s="47">
        <v>0.12</v>
      </c>
      <c r="D40" s="47">
        <v>0.12</v>
      </c>
      <c r="E40" s="47">
        <v>0.12</v>
      </c>
      <c r="F40" s="47">
        <v>0.12</v>
      </c>
      <c r="G40" s="47">
        <v>0.12</v>
      </c>
      <c r="H40" s="47">
        <v>0.12</v>
      </c>
      <c r="I40" s="47">
        <v>0.12</v>
      </c>
      <c r="J40" s="47">
        <v>0.12</v>
      </c>
      <c r="K40" s="47">
        <v>0.12</v>
      </c>
      <c r="L40" s="47">
        <v>0.12</v>
      </c>
      <c r="M40" s="47">
        <v>0.12</v>
      </c>
      <c r="N40" s="47">
        <v>0.12</v>
      </c>
      <c r="O40" s="47">
        <v>0.12</v>
      </c>
      <c r="P40" s="47">
        <v>0.12</v>
      </c>
      <c r="Q40" s="47">
        <v>0.12</v>
      </c>
      <c r="R40" s="47">
        <v>0.12</v>
      </c>
      <c r="S40" s="47">
        <v>0.12</v>
      </c>
      <c r="T40" s="47">
        <v>0.12</v>
      </c>
      <c r="U40" s="47">
        <v>0.12</v>
      </c>
      <c r="V40" s="47">
        <v>0.12</v>
      </c>
      <c r="W40" s="47">
        <v>0.12</v>
      </c>
      <c r="X40" s="47">
        <v>0.12</v>
      </c>
      <c r="Y40" s="47">
        <v>0.12</v>
      </c>
      <c r="Z40" s="47">
        <v>0.12</v>
      </c>
      <c r="AA40" s="47">
        <v>0.12</v>
      </c>
      <c r="AB40" s="47">
        <v>0.12</v>
      </c>
      <c r="AC40" s="47">
        <v>0.12</v>
      </c>
      <c r="AD40" s="47">
        <v>0.12</v>
      </c>
      <c r="AE40" s="47">
        <v>0.12</v>
      </c>
      <c r="AF40" s="47">
        <v>0.12</v>
      </c>
      <c r="AG40" s="47">
        <v>0.12</v>
      </c>
      <c r="AH40" s="47">
        <v>0.12</v>
      </c>
      <c r="AI40" s="47">
        <v>0.12</v>
      </c>
      <c r="AJ40" s="47">
        <v>0.12</v>
      </c>
      <c r="AK40" s="47">
        <v>0.12</v>
      </c>
      <c r="AL40" s="47">
        <v>0.12</v>
      </c>
      <c r="AM40" s="47">
        <v>0.12</v>
      </c>
      <c r="AN40" s="47">
        <v>0.12</v>
      </c>
      <c r="AO40" s="47">
        <v>0.12</v>
      </c>
      <c r="AP40" s="47">
        <v>0.12</v>
      </c>
      <c r="AQ40" s="47">
        <v>0.12</v>
      </c>
      <c r="AR40" s="47">
        <v>0.12</v>
      </c>
      <c r="AS40" s="47">
        <v>0.12</v>
      </c>
      <c r="AT40" s="47">
        <v>0.12</v>
      </c>
      <c r="AU40" s="47">
        <v>0.12</v>
      </c>
      <c r="AV40" s="47">
        <v>0.12</v>
      </c>
      <c r="AW40" s="47">
        <v>0.12</v>
      </c>
      <c r="AX40" s="47">
        <v>0.12</v>
      </c>
      <c r="AY40" s="47">
        <v>0.12</v>
      </c>
      <c r="AZ40" s="47">
        <v>0.12</v>
      </c>
      <c r="BA40" s="47">
        <v>0.12</v>
      </c>
      <c r="BB40" s="47">
        <v>0.12</v>
      </c>
      <c r="BC40" s="47">
        <v>0.12</v>
      </c>
      <c r="BD40" s="47">
        <v>0.12</v>
      </c>
      <c r="BE40" s="47">
        <v>0.12</v>
      </c>
      <c r="BF40" s="47">
        <v>0.12</v>
      </c>
      <c r="BG40" s="47">
        <v>0.12</v>
      </c>
      <c r="BH40" s="47">
        <v>0.12</v>
      </c>
      <c r="BI40" s="47">
        <v>0.12</v>
      </c>
      <c r="BJ40" s="47">
        <v>0.12</v>
      </c>
      <c r="BK40" s="47">
        <v>0.12</v>
      </c>
      <c r="BL40" s="47">
        <v>0.12</v>
      </c>
      <c r="BM40" s="47">
        <v>0.12</v>
      </c>
      <c r="BN40" s="47">
        <v>0.12</v>
      </c>
      <c r="BO40" s="47">
        <v>0.12</v>
      </c>
      <c r="BP40" s="47">
        <v>0.12</v>
      </c>
      <c r="BQ40" s="47">
        <v>0.12</v>
      </c>
      <c r="BR40" s="47">
        <v>0.12</v>
      </c>
      <c r="BS40" s="47">
        <v>0.12</v>
      </c>
      <c r="BT40" s="47">
        <v>0.12</v>
      </c>
      <c r="BU40" s="47">
        <v>0.12</v>
      </c>
      <c r="BV40" s="47">
        <v>0.12</v>
      </c>
      <c r="BW40" s="47">
        <v>0.12</v>
      </c>
      <c r="BX40" s="47">
        <v>0.12</v>
      </c>
      <c r="BY40" s="47">
        <v>0.12</v>
      </c>
      <c r="BZ40" s="47">
        <v>0.12</v>
      </c>
      <c r="CA40" s="47">
        <v>0.12</v>
      </c>
      <c r="CB40" s="47">
        <v>0.12</v>
      </c>
      <c r="CC40" s="47">
        <v>0.12</v>
      </c>
      <c r="CD40" s="47">
        <v>0.12</v>
      </c>
      <c r="CE40" s="47">
        <v>0.12</v>
      </c>
      <c r="CF40" s="47">
        <v>0.12</v>
      </c>
      <c r="CG40" s="47">
        <v>0.12</v>
      </c>
      <c r="CH40" s="47">
        <v>0.12</v>
      </c>
      <c r="CI40" s="47">
        <v>0.12</v>
      </c>
      <c r="CJ40" s="47">
        <v>0.12</v>
      </c>
      <c r="CK40" s="47">
        <v>0.12</v>
      </c>
      <c r="CL40" s="47">
        <v>0.12</v>
      </c>
      <c r="CM40" s="47">
        <v>0.12</v>
      </c>
      <c r="CN40" s="47">
        <v>0.12</v>
      </c>
      <c r="CO40" s="47">
        <v>0.12</v>
      </c>
      <c r="CP40" s="47">
        <v>0.12</v>
      </c>
      <c r="CQ40" s="47">
        <v>0.12</v>
      </c>
      <c r="CR40" s="47">
        <v>0.12</v>
      </c>
      <c r="CS40" s="47">
        <v>0.12</v>
      </c>
      <c r="CT40" s="47">
        <v>0.12</v>
      </c>
      <c r="CU40" s="47">
        <v>0.12</v>
      </c>
      <c r="CV40" s="47">
        <v>0.12</v>
      </c>
      <c r="CW40" s="47">
        <v>0.12</v>
      </c>
      <c r="CX40" s="47">
        <v>0.12</v>
      </c>
      <c r="CY40" s="47">
        <v>0.12</v>
      </c>
      <c r="CZ40" s="47">
        <v>0.12</v>
      </c>
      <c r="DA40" s="47">
        <v>0.12</v>
      </c>
      <c r="DB40" s="47">
        <v>0.12</v>
      </c>
      <c r="DC40" s="47">
        <v>0.12</v>
      </c>
      <c r="DD40" s="47">
        <v>0.12</v>
      </c>
      <c r="DE40" s="47">
        <v>0.12</v>
      </c>
      <c r="DF40" s="47">
        <v>0.12</v>
      </c>
      <c r="DG40" s="47">
        <v>0.12</v>
      </c>
      <c r="DH40" s="47">
        <v>0.12</v>
      </c>
      <c r="DI40" s="47">
        <v>0.12</v>
      </c>
      <c r="DJ40" s="47">
        <v>0.12</v>
      </c>
      <c r="DK40" s="47">
        <v>0.12</v>
      </c>
      <c r="DL40" s="47">
        <v>0.12</v>
      </c>
      <c r="DM40" s="47">
        <v>0.12</v>
      </c>
      <c r="DN40" s="47">
        <v>0.12</v>
      </c>
      <c r="DO40" s="47">
        <v>0.12</v>
      </c>
      <c r="DP40" s="47">
        <v>0.12</v>
      </c>
      <c r="DQ40" s="47">
        <v>0.12</v>
      </c>
      <c r="DR40" s="47">
        <v>0.12</v>
      </c>
      <c r="DS40" s="47">
        <v>0.12</v>
      </c>
      <c r="DT40" s="47">
        <v>0.12</v>
      </c>
      <c r="DU40" s="47">
        <v>0.12</v>
      </c>
      <c r="DV40" s="47">
        <v>0.12</v>
      </c>
      <c r="DW40" s="47">
        <v>0.12</v>
      </c>
      <c r="DX40" s="47">
        <v>0.12</v>
      </c>
      <c r="DY40" s="47">
        <v>0.12</v>
      </c>
      <c r="DZ40" s="47">
        <v>0.12</v>
      </c>
      <c r="EA40" s="47">
        <v>0.12</v>
      </c>
      <c r="EB40" s="47">
        <v>0.12</v>
      </c>
      <c r="EC40" s="47">
        <v>0.12</v>
      </c>
      <c r="ED40" s="47">
        <v>0.12</v>
      </c>
      <c r="EE40" s="47">
        <v>0.12</v>
      </c>
      <c r="EF40" s="47">
        <v>0.12</v>
      </c>
      <c r="EG40" s="47">
        <v>0.12</v>
      </c>
      <c r="EH40" s="47">
        <v>0.12</v>
      </c>
      <c r="EI40" s="47">
        <v>0.12</v>
      </c>
      <c r="EJ40" s="47">
        <v>0.12</v>
      </c>
      <c r="EK40" s="47">
        <v>0.12</v>
      </c>
      <c r="EL40" s="47">
        <v>0.12</v>
      </c>
      <c r="EM40" s="47">
        <v>0.12</v>
      </c>
      <c r="EN40" s="47">
        <v>0.12</v>
      </c>
      <c r="EO40" s="47">
        <v>0.12</v>
      </c>
      <c r="EP40" s="47">
        <v>0.12</v>
      </c>
      <c r="EQ40" s="47">
        <v>0.12</v>
      </c>
      <c r="ER40" s="47">
        <v>0.12</v>
      </c>
      <c r="ES40" s="47">
        <v>0.12</v>
      </c>
      <c r="ET40" s="47">
        <v>0.12</v>
      </c>
      <c r="EU40" s="47">
        <v>0.12</v>
      </c>
      <c r="EV40" s="47">
        <v>0.12</v>
      </c>
      <c r="EW40" s="47">
        <v>0.12</v>
      </c>
      <c r="EX40" s="47">
        <v>0.12</v>
      </c>
      <c r="EY40" s="47">
        <v>0.12</v>
      </c>
      <c r="EZ40" s="47">
        <v>0.12</v>
      </c>
      <c r="FA40" s="47">
        <v>0.12</v>
      </c>
      <c r="FB40" s="47">
        <v>0.12</v>
      </c>
      <c r="FC40" s="47">
        <v>0.12</v>
      </c>
      <c r="FD40" s="47">
        <v>0.12</v>
      </c>
      <c r="FE40" s="47">
        <v>0.12</v>
      </c>
      <c r="FF40" s="47">
        <v>0.12</v>
      </c>
      <c r="FG40" s="47">
        <v>0.12</v>
      </c>
      <c r="FH40" s="47">
        <v>0.12</v>
      </c>
      <c r="FI40" s="47">
        <v>0.12</v>
      </c>
      <c r="FJ40" s="47">
        <v>0.12</v>
      </c>
      <c r="FK40" s="47">
        <v>0.12</v>
      </c>
      <c r="FL40" s="47">
        <v>0.12</v>
      </c>
      <c r="FM40" s="47">
        <v>0.12</v>
      </c>
      <c r="FN40" s="47">
        <v>0.12</v>
      </c>
      <c r="FO40" s="47">
        <v>0.12</v>
      </c>
      <c r="FP40" s="47">
        <v>0.12</v>
      </c>
      <c r="FQ40" s="47">
        <v>0.12</v>
      </c>
      <c r="FR40" s="47">
        <v>0.12</v>
      </c>
      <c r="FS40" s="47">
        <v>0.12</v>
      </c>
      <c r="FT40" s="47">
        <v>0.12</v>
      </c>
      <c r="FU40" s="47">
        <v>0.12</v>
      </c>
      <c r="FV40" s="47">
        <v>0.12</v>
      </c>
      <c r="FW40" s="47">
        <v>0.12</v>
      </c>
      <c r="FX40" s="47">
        <v>0.12</v>
      </c>
      <c r="FY40" s="47"/>
      <c r="FZ40" s="18"/>
      <c r="GA40" s="18"/>
      <c r="GB40" s="18"/>
      <c r="GC40" s="18"/>
      <c r="GD40" s="18"/>
      <c r="GE40" s="18"/>
      <c r="GF40" s="18"/>
      <c r="GG40" s="7"/>
      <c r="GH40" s="7"/>
      <c r="GI40" s="7"/>
      <c r="GJ40" s="7"/>
      <c r="GK40" s="7"/>
      <c r="GL40" s="7"/>
      <c r="GM40" s="7"/>
    </row>
    <row r="41" spans="1:256" x14ac:dyDescent="0.2">
      <c r="A41" s="6" t="s">
        <v>489</v>
      </c>
      <c r="B41" s="7" t="s">
        <v>490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0</v>
      </c>
      <c r="CD41" s="7">
        <v>0</v>
      </c>
      <c r="CE41" s="7">
        <v>0</v>
      </c>
      <c r="CF41" s="7">
        <v>0</v>
      </c>
      <c r="CG41" s="7">
        <v>0</v>
      </c>
      <c r="CH41" s="7">
        <v>0</v>
      </c>
      <c r="CI41" s="7">
        <v>0</v>
      </c>
      <c r="CJ41" s="7">
        <v>0</v>
      </c>
      <c r="CK41" s="7">
        <v>0</v>
      </c>
      <c r="CL41" s="7">
        <v>0</v>
      </c>
      <c r="CM41" s="7">
        <v>0</v>
      </c>
      <c r="CN41" s="7">
        <v>0</v>
      </c>
      <c r="CO41" s="7">
        <v>0</v>
      </c>
      <c r="CP41" s="7">
        <v>0</v>
      </c>
      <c r="CQ41" s="7">
        <v>0</v>
      </c>
      <c r="CR41" s="7">
        <v>0</v>
      </c>
      <c r="CS41" s="7">
        <v>0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7">
        <v>0</v>
      </c>
      <c r="DA41" s="7">
        <v>0</v>
      </c>
      <c r="DB41" s="7">
        <v>0</v>
      </c>
      <c r="DC41" s="7">
        <v>0</v>
      </c>
      <c r="DD41" s="7">
        <v>0</v>
      </c>
      <c r="DE41" s="7">
        <v>0</v>
      </c>
      <c r="DF41" s="7">
        <v>0</v>
      </c>
      <c r="DG41" s="7">
        <v>0</v>
      </c>
      <c r="DH41" s="7">
        <v>0</v>
      </c>
      <c r="DI41" s="7">
        <v>0</v>
      </c>
      <c r="DJ41" s="7">
        <v>0</v>
      </c>
      <c r="DK41" s="7">
        <v>0</v>
      </c>
      <c r="DL41" s="7">
        <v>0</v>
      </c>
      <c r="DM41" s="7">
        <v>0</v>
      </c>
      <c r="DN41" s="7">
        <v>0</v>
      </c>
      <c r="DO41" s="7">
        <v>0</v>
      </c>
      <c r="DP41" s="7">
        <v>0</v>
      </c>
      <c r="DQ41" s="7">
        <v>0</v>
      </c>
      <c r="DR41" s="7">
        <v>0</v>
      </c>
      <c r="DS41" s="7">
        <v>0</v>
      </c>
      <c r="DT41" s="7">
        <v>0</v>
      </c>
      <c r="DU41" s="7">
        <v>0</v>
      </c>
      <c r="DV41" s="7">
        <v>0</v>
      </c>
      <c r="DW41" s="7">
        <v>0</v>
      </c>
      <c r="DX41" s="7">
        <v>0</v>
      </c>
      <c r="DY41" s="7">
        <v>0</v>
      </c>
      <c r="DZ41" s="7">
        <v>0</v>
      </c>
      <c r="EA41" s="7">
        <v>0</v>
      </c>
      <c r="EB41" s="7">
        <v>0</v>
      </c>
      <c r="EC41" s="7">
        <v>0</v>
      </c>
      <c r="ED41" s="7">
        <v>0</v>
      </c>
      <c r="EE41" s="7">
        <v>0</v>
      </c>
      <c r="EF41" s="7">
        <v>0</v>
      </c>
      <c r="EG41" s="7">
        <v>0</v>
      </c>
      <c r="EH41" s="7">
        <v>0</v>
      </c>
      <c r="EI41" s="7">
        <v>0</v>
      </c>
      <c r="EJ41" s="7">
        <v>0</v>
      </c>
      <c r="EK41" s="7">
        <v>0</v>
      </c>
      <c r="EL41" s="7">
        <v>0</v>
      </c>
      <c r="EM41" s="7">
        <v>0</v>
      </c>
      <c r="EN41" s="7">
        <v>0</v>
      </c>
      <c r="EO41" s="7">
        <v>0</v>
      </c>
      <c r="EP41" s="7">
        <v>0</v>
      </c>
      <c r="EQ41" s="7">
        <v>0</v>
      </c>
      <c r="ER41" s="7">
        <v>0</v>
      </c>
      <c r="ES41" s="7">
        <v>0</v>
      </c>
      <c r="ET41" s="7">
        <v>0</v>
      </c>
      <c r="EU41" s="7">
        <v>0</v>
      </c>
      <c r="EV41" s="7">
        <v>0</v>
      </c>
      <c r="EW41" s="7">
        <v>0</v>
      </c>
      <c r="EX41" s="7">
        <v>0</v>
      </c>
      <c r="EY41" s="7">
        <v>0</v>
      </c>
      <c r="EZ41" s="7">
        <v>0</v>
      </c>
      <c r="FA41" s="7">
        <v>0</v>
      </c>
      <c r="FB41" s="7">
        <v>0</v>
      </c>
      <c r="FC41" s="7">
        <v>0</v>
      </c>
      <c r="FD41" s="7">
        <v>0</v>
      </c>
      <c r="FE41" s="7">
        <v>0</v>
      </c>
      <c r="FF41" s="7">
        <v>0</v>
      </c>
      <c r="FG41" s="7">
        <v>0</v>
      </c>
      <c r="FH41" s="7">
        <v>0</v>
      </c>
      <c r="FI41" s="7">
        <v>0</v>
      </c>
      <c r="FJ41" s="7">
        <v>0</v>
      </c>
      <c r="FK41" s="7">
        <v>0</v>
      </c>
      <c r="FL41" s="7">
        <v>0</v>
      </c>
      <c r="FM41" s="7">
        <v>0</v>
      </c>
      <c r="FN41" s="7">
        <v>0</v>
      </c>
      <c r="FO41" s="7">
        <v>0</v>
      </c>
      <c r="FP41" s="7">
        <v>0</v>
      </c>
      <c r="FQ41" s="7">
        <v>0</v>
      </c>
      <c r="FR41" s="7">
        <v>0</v>
      </c>
      <c r="FS41" s="7">
        <v>0</v>
      </c>
      <c r="FT41" s="7">
        <v>0</v>
      </c>
      <c r="FU41" s="7">
        <v>0</v>
      </c>
      <c r="FV41" s="7">
        <v>0</v>
      </c>
      <c r="FW41" s="7">
        <v>0</v>
      </c>
      <c r="FX41" s="7">
        <v>0</v>
      </c>
      <c r="FY41" s="7"/>
      <c r="FZ41" s="18"/>
      <c r="GA41" s="18"/>
      <c r="GB41" s="18"/>
      <c r="GC41" s="18"/>
      <c r="GD41" s="18"/>
      <c r="GE41" s="18"/>
      <c r="GF41" s="18"/>
      <c r="GG41" s="7"/>
      <c r="GH41" s="7"/>
      <c r="GI41" s="7"/>
      <c r="GJ41" s="7"/>
      <c r="GK41" s="7"/>
      <c r="GL41" s="7"/>
      <c r="GM41" s="7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  <c r="IU41" s="48"/>
      <c r="IV41" s="48"/>
    </row>
    <row r="42" spans="1:256" x14ac:dyDescent="0.2">
      <c r="A42" s="7"/>
      <c r="B42" s="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9"/>
      <c r="GA42" s="49"/>
      <c r="GB42" s="18"/>
      <c r="GC42" s="18"/>
      <c r="GD42" s="18"/>
      <c r="GE42" s="18"/>
      <c r="GF42" s="18"/>
      <c r="GG42" s="7"/>
      <c r="GH42" s="7"/>
      <c r="GI42" s="7"/>
      <c r="GJ42" s="7"/>
      <c r="GK42" s="7"/>
      <c r="GL42" s="7"/>
      <c r="GM42" s="7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</row>
    <row r="43" spans="1:256" s="52" customFormat="1" ht="15.75" x14ac:dyDescent="0.25">
      <c r="A43" s="7"/>
      <c r="B43" s="43" t="s">
        <v>491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49"/>
      <c r="GA43" s="50"/>
      <c r="GB43" s="18"/>
      <c r="GC43" s="18"/>
      <c r="GD43" s="18"/>
      <c r="GE43" s="18"/>
      <c r="GF43" s="18"/>
      <c r="GG43" s="7"/>
      <c r="GH43" s="7"/>
      <c r="GI43" s="7"/>
      <c r="GJ43" s="7"/>
      <c r="GK43" s="7"/>
      <c r="GL43" s="7"/>
      <c r="GM43" s="7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x14ac:dyDescent="0.2">
      <c r="A44" s="53" t="s">
        <v>492</v>
      </c>
      <c r="B44" s="50" t="s">
        <v>493</v>
      </c>
      <c r="C44" s="54">
        <v>1152688.9856</v>
      </c>
      <c r="D44" s="55">
        <v>5054552.9178999998</v>
      </c>
      <c r="E44" s="55">
        <v>1436452.7290000001</v>
      </c>
      <c r="F44" s="55">
        <v>2425447.6874000002</v>
      </c>
      <c r="G44" s="55">
        <v>459416.70920000004</v>
      </c>
      <c r="H44" s="55">
        <v>162883.15969999999</v>
      </c>
      <c r="I44" s="55">
        <v>1549072.8672</v>
      </c>
      <c r="J44" s="55">
        <v>562726.41989999998</v>
      </c>
      <c r="K44" s="55">
        <v>138714.91010000001</v>
      </c>
      <c r="L44" s="55">
        <v>995474.83260000008</v>
      </c>
      <c r="M44" s="55">
        <v>399130.23240000004</v>
      </c>
      <c r="N44" s="55">
        <v>11527055.3358</v>
      </c>
      <c r="O44" s="55">
        <v>4365365.8481000001</v>
      </c>
      <c r="P44" s="55">
        <v>91787.53330000001</v>
      </c>
      <c r="Q44" s="55">
        <v>6293323.9062999999</v>
      </c>
      <c r="R44" s="55">
        <v>119844.54789999999</v>
      </c>
      <c r="S44" s="55">
        <v>854999.69370000006</v>
      </c>
      <c r="T44" s="55">
        <v>49295.810300000005</v>
      </c>
      <c r="U44" s="55">
        <v>50012.927199999998</v>
      </c>
      <c r="V44" s="55">
        <v>88462.291599999997</v>
      </c>
      <c r="W44" s="55">
        <v>23634.349100000003</v>
      </c>
      <c r="X44" s="55">
        <v>20602.1836</v>
      </c>
      <c r="Y44" s="55">
        <v>134452.698</v>
      </c>
      <c r="Z44" s="55">
        <v>59753.060400000002</v>
      </c>
      <c r="AA44" s="55">
        <v>5887281.5087000001</v>
      </c>
      <c r="AB44" s="55">
        <v>11888761.7851</v>
      </c>
      <c r="AC44" s="55">
        <v>795060.39900000009</v>
      </c>
      <c r="AD44" s="55">
        <v>631118.4817</v>
      </c>
      <c r="AE44" s="55">
        <v>47201.089000000007</v>
      </c>
      <c r="AF44" s="55">
        <v>65858.900399999999</v>
      </c>
      <c r="AG44" s="56">
        <v>312399.3811</v>
      </c>
      <c r="AH44" s="55">
        <v>159271.23809999999</v>
      </c>
      <c r="AI44" s="55">
        <v>51471.046699999999</v>
      </c>
      <c r="AJ44" s="55">
        <v>117410.70939999999</v>
      </c>
      <c r="AK44" s="55">
        <v>76110.675799999997</v>
      </c>
      <c r="AL44" s="55">
        <v>86760.978800000012</v>
      </c>
      <c r="AM44" s="55">
        <v>109301.6018</v>
      </c>
      <c r="AN44" s="55">
        <v>401932.11050000001</v>
      </c>
      <c r="AO44" s="55">
        <v>1557087.5547</v>
      </c>
      <c r="AP44" s="55">
        <v>35337211.541099995</v>
      </c>
      <c r="AQ44" s="55">
        <v>112589.9283</v>
      </c>
      <c r="AR44" s="55">
        <v>19533486.664799999</v>
      </c>
      <c r="AS44" s="55">
        <v>2440060.5755000003</v>
      </c>
      <c r="AT44" s="55">
        <v>1251574.7844999998</v>
      </c>
      <c r="AU44" s="55">
        <v>173594.72710000002</v>
      </c>
      <c r="AV44" s="55">
        <v>165071.86850000001</v>
      </c>
      <c r="AW44" s="55">
        <v>101232.5818</v>
      </c>
      <c r="AX44" s="55">
        <v>66618.968300000008</v>
      </c>
      <c r="AY44" s="55">
        <v>155377.70420000001</v>
      </c>
      <c r="AZ44" s="55">
        <v>1517225.638</v>
      </c>
      <c r="BA44" s="55">
        <v>1837636.3694</v>
      </c>
      <c r="BB44" s="55">
        <v>438418.30520000006</v>
      </c>
      <c r="BC44" s="55">
        <v>8452501.8028999995</v>
      </c>
      <c r="BD44" s="55">
        <v>1366270.0122</v>
      </c>
      <c r="BE44" s="55">
        <v>400334.35389999999</v>
      </c>
      <c r="BF44" s="55">
        <v>7032351.3062000005</v>
      </c>
      <c r="BG44" s="55">
        <v>83793.270700000008</v>
      </c>
      <c r="BH44" s="55">
        <v>130168.52630000001</v>
      </c>
      <c r="BI44" s="55">
        <v>42159.970300000001</v>
      </c>
      <c r="BJ44" s="55">
        <v>1655625.4402000001</v>
      </c>
      <c r="BK44" s="55">
        <v>3370504.8955000001</v>
      </c>
      <c r="BL44" s="55">
        <v>17665.3652</v>
      </c>
      <c r="BM44" s="55">
        <v>73466.614300000001</v>
      </c>
      <c r="BN44" s="55">
        <v>1211374.3171000001</v>
      </c>
      <c r="BO44" s="55">
        <v>384074.78420000005</v>
      </c>
      <c r="BP44" s="55">
        <v>105716.31600000001</v>
      </c>
      <c r="BQ44" s="55">
        <v>1643988.3251</v>
      </c>
      <c r="BR44" s="55">
        <v>288217.82390000002</v>
      </c>
      <c r="BS44" s="55">
        <v>294797.69049999997</v>
      </c>
      <c r="BT44" s="55">
        <v>134142.32810000001</v>
      </c>
      <c r="BU44" s="55">
        <v>112935.13279999999</v>
      </c>
      <c r="BV44" s="55">
        <v>679268.37580000004</v>
      </c>
      <c r="BW44" s="55">
        <v>801501.79240000003</v>
      </c>
      <c r="BX44" s="55">
        <v>86496.917700000005</v>
      </c>
      <c r="BY44" s="55">
        <v>281711.8701</v>
      </c>
      <c r="BZ44" s="55">
        <v>100483.0817</v>
      </c>
      <c r="CA44" s="55">
        <v>330512.85810000001</v>
      </c>
      <c r="CB44" s="55">
        <v>24047453.744100001</v>
      </c>
      <c r="CC44" s="55">
        <v>88410.420800000007</v>
      </c>
      <c r="CD44" s="55">
        <v>74117.77</v>
      </c>
      <c r="CE44" s="55">
        <v>103953.2032</v>
      </c>
      <c r="CF44" s="55">
        <v>52325.328700000005</v>
      </c>
      <c r="CG44" s="55">
        <v>64587.530200000001</v>
      </c>
      <c r="CH44" s="55">
        <v>43258.990599999997</v>
      </c>
      <c r="CI44" s="55">
        <v>253690.94670000003</v>
      </c>
      <c r="CJ44" s="55">
        <v>310206.32569999999</v>
      </c>
      <c r="CK44" s="55">
        <v>1553657.6340999999</v>
      </c>
      <c r="CL44" s="55">
        <v>233822.19520000002</v>
      </c>
      <c r="CM44" s="55">
        <v>60748.751100000001</v>
      </c>
      <c r="CN44" s="55">
        <v>8479455.9862000011</v>
      </c>
      <c r="CO44" s="55">
        <v>4500724.4104999993</v>
      </c>
      <c r="CP44" s="55">
        <v>709462.72279999999</v>
      </c>
      <c r="CQ44" s="55">
        <v>318862.81650000002</v>
      </c>
      <c r="CR44" s="55">
        <v>50671.674000000006</v>
      </c>
      <c r="CS44" s="55">
        <v>226519.59820000001</v>
      </c>
      <c r="CT44" s="55">
        <v>83455.193800000008</v>
      </c>
      <c r="CU44" s="55">
        <v>49502.057500000003</v>
      </c>
      <c r="CV44" s="55">
        <v>59051.8364</v>
      </c>
      <c r="CW44" s="7">
        <v>121930.66869999999</v>
      </c>
      <c r="CX44" s="55">
        <v>228392.0558</v>
      </c>
      <c r="CY44" s="55">
        <v>18418.202499999999</v>
      </c>
      <c r="CZ44" s="55">
        <v>676402.23599999992</v>
      </c>
      <c r="DA44" s="55">
        <v>137869.8363</v>
      </c>
      <c r="DB44" s="55">
        <v>92953.462400000004</v>
      </c>
      <c r="DC44" s="55">
        <v>124581.35310000001</v>
      </c>
      <c r="DD44" s="55">
        <v>199463.00200000001</v>
      </c>
      <c r="DE44" s="55">
        <v>373449.19090000005</v>
      </c>
      <c r="DF44" s="55">
        <v>7046853.2427000003</v>
      </c>
      <c r="DG44" s="55">
        <v>113077.2831</v>
      </c>
      <c r="DH44" s="55">
        <v>901353.9682</v>
      </c>
      <c r="DI44" s="55">
        <v>1303313.7548</v>
      </c>
      <c r="DJ44" s="55">
        <v>175028.51800000001</v>
      </c>
      <c r="DK44" s="55">
        <v>79566.305200000003</v>
      </c>
      <c r="DL44" s="55">
        <v>2201960.8314999999</v>
      </c>
      <c r="DM44" s="55">
        <v>85336.087100000004</v>
      </c>
      <c r="DN44" s="55">
        <v>612535.69550000003</v>
      </c>
      <c r="DO44" s="55">
        <v>715967.72900000005</v>
      </c>
      <c r="DP44" s="55">
        <v>74291.324999999997</v>
      </c>
      <c r="DQ44" s="55">
        <v>389001.6862</v>
      </c>
      <c r="DR44" s="55">
        <v>348161.1974</v>
      </c>
      <c r="DS44" s="55">
        <v>229691.94670000003</v>
      </c>
      <c r="DT44" s="55">
        <v>50685.599600000001</v>
      </c>
      <c r="DU44" s="55">
        <v>105476.25390000001</v>
      </c>
      <c r="DV44" s="55">
        <v>47939.938900000001</v>
      </c>
      <c r="DW44" s="55">
        <v>99853.071899999995</v>
      </c>
      <c r="DX44" s="55">
        <v>139102.2519</v>
      </c>
      <c r="DY44" s="55">
        <v>189570.10949999999</v>
      </c>
      <c r="DZ44" s="55">
        <v>337929.93960000004</v>
      </c>
      <c r="EA44" s="55">
        <v>622288.29170000006</v>
      </c>
      <c r="EB44" s="55">
        <v>245659.77920000002</v>
      </c>
      <c r="EC44" s="55">
        <v>130338.71320000001</v>
      </c>
      <c r="ED44" s="55">
        <v>618368.13230000006</v>
      </c>
      <c r="EE44" s="55">
        <v>68115.259600000005</v>
      </c>
      <c r="EF44" s="55">
        <v>291459.57380000001</v>
      </c>
      <c r="EG44" s="55">
        <v>154052.01180000001</v>
      </c>
      <c r="EH44" s="55">
        <v>41437.219299999997</v>
      </c>
      <c r="EI44" s="55">
        <v>3221057.4266000004</v>
      </c>
      <c r="EJ44" s="55">
        <v>3225096.7157999999</v>
      </c>
      <c r="EK44" s="55">
        <v>110865.88340000001</v>
      </c>
      <c r="EL44" s="55">
        <v>58004.697200000002</v>
      </c>
      <c r="EM44" s="55">
        <v>229129.91690000001</v>
      </c>
      <c r="EN44" s="55">
        <v>240896.90469999998</v>
      </c>
      <c r="EO44" s="55">
        <v>219884.10130000001</v>
      </c>
      <c r="EP44" s="55">
        <v>222393.4388</v>
      </c>
      <c r="EQ44" s="55">
        <v>813660.13900000008</v>
      </c>
      <c r="ER44" s="55">
        <v>238263.92600000001</v>
      </c>
      <c r="ES44" s="55">
        <v>92656.863599999997</v>
      </c>
      <c r="ET44" s="55">
        <v>115783.96859999999</v>
      </c>
      <c r="EU44" s="55">
        <v>229206.63130000001</v>
      </c>
      <c r="EV44" s="55">
        <v>42198.986700000001</v>
      </c>
      <c r="EW44" s="55">
        <v>333455.66080000001</v>
      </c>
      <c r="EX44" s="55">
        <v>88997.603199999998</v>
      </c>
      <c r="EY44" s="55">
        <v>88501.421300000002</v>
      </c>
      <c r="EZ44" s="55">
        <v>78621.887900000002</v>
      </c>
      <c r="FA44" s="55">
        <v>1511272.5985000001</v>
      </c>
      <c r="FB44" s="56">
        <v>406869.05499999999</v>
      </c>
      <c r="FC44" s="55">
        <v>849781.71370000008</v>
      </c>
      <c r="FD44" s="55">
        <v>132536.14610000001</v>
      </c>
      <c r="FE44" s="55">
        <v>54064.617599999998</v>
      </c>
      <c r="FF44" s="55">
        <v>79768.741400000014</v>
      </c>
      <c r="FG44" s="55">
        <v>54124.192800000004</v>
      </c>
      <c r="FH44" s="55">
        <v>103880.4749</v>
      </c>
      <c r="FI44" s="55">
        <v>406004.77170000004</v>
      </c>
      <c r="FJ44" s="55">
        <v>609508.32980000007</v>
      </c>
      <c r="FK44" s="55">
        <v>714843.67969999998</v>
      </c>
      <c r="FL44" s="55">
        <v>1883996.9475</v>
      </c>
      <c r="FM44" s="55">
        <v>516897.44540000003</v>
      </c>
      <c r="FN44" s="55">
        <v>3484361.6723000002</v>
      </c>
      <c r="FO44" s="56">
        <v>521495.74650000001</v>
      </c>
      <c r="FP44" s="55">
        <v>763955.27450000006</v>
      </c>
      <c r="FQ44" s="55">
        <v>313150.20990000002</v>
      </c>
      <c r="FR44" s="55">
        <v>92973.938800000004</v>
      </c>
      <c r="FS44" s="55">
        <v>70738.195800000001</v>
      </c>
      <c r="FT44" s="56">
        <v>89096.22570000001</v>
      </c>
      <c r="FU44" s="55">
        <v>246753.5465</v>
      </c>
      <c r="FV44" s="55">
        <v>240814.43260000003</v>
      </c>
      <c r="FW44" s="55">
        <v>45218.915800000002</v>
      </c>
      <c r="FX44" s="55">
        <v>38181.852800000001</v>
      </c>
      <c r="FY44" s="50"/>
      <c r="FZ44" s="49">
        <f>SUM(C44:FX44)</f>
        <v>236047121.68399999</v>
      </c>
      <c r="GA44" s="7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</row>
    <row r="45" spans="1:256" x14ac:dyDescent="0.2">
      <c r="A45" s="6" t="s">
        <v>494</v>
      </c>
      <c r="B45" s="7" t="s">
        <v>495</v>
      </c>
      <c r="C45" s="57">
        <v>1074516394.6557364</v>
      </c>
      <c r="D45" s="56">
        <v>4096708386.1122246</v>
      </c>
      <c r="E45" s="56">
        <v>1093760808.39679</v>
      </c>
      <c r="F45" s="56">
        <v>2954773455.9832015</v>
      </c>
      <c r="G45" s="56">
        <v>385160807.90432572</v>
      </c>
      <c r="H45" s="56">
        <v>127978154.74581161</v>
      </c>
      <c r="I45" s="56">
        <v>1074549261.8604937</v>
      </c>
      <c r="J45" s="56">
        <v>168671977.26686034</v>
      </c>
      <c r="K45" s="56">
        <v>49453646.957459927</v>
      </c>
      <c r="L45" s="56">
        <v>808670779.719522</v>
      </c>
      <c r="M45" s="56">
        <v>286550425.19962668</v>
      </c>
      <c r="N45" s="56">
        <v>8600589835.9820938</v>
      </c>
      <c r="O45" s="56">
        <v>2405688997.7438364</v>
      </c>
      <c r="P45" s="56">
        <v>56385116.764673874</v>
      </c>
      <c r="Q45" s="56">
        <v>4525329826.8568459</v>
      </c>
      <c r="R45" s="56">
        <v>68905209.213670477</v>
      </c>
      <c r="S45" s="56">
        <v>424029309.35201603</v>
      </c>
      <c r="T45" s="56">
        <v>28412643.591089316</v>
      </c>
      <c r="U45" s="56">
        <v>29399509.910978768</v>
      </c>
      <c r="V45" s="56">
        <v>35037595.378196239</v>
      </c>
      <c r="W45" s="56">
        <v>6795981.0510863932</v>
      </c>
      <c r="X45" s="56">
        <v>18413556.155958984</v>
      </c>
      <c r="Y45" s="56">
        <v>74851790.489650533</v>
      </c>
      <c r="Z45" s="56">
        <v>27024379.907399051</v>
      </c>
      <c r="AA45" s="56">
        <v>5526436543.9058132</v>
      </c>
      <c r="AB45" s="56">
        <v>8657219018.6822147</v>
      </c>
      <c r="AC45" s="56">
        <v>409518820.8168329</v>
      </c>
      <c r="AD45" s="56">
        <v>498727541.6851778</v>
      </c>
      <c r="AE45" s="56">
        <v>52003306.105927654</v>
      </c>
      <c r="AF45" s="56">
        <v>101589566.42861301</v>
      </c>
      <c r="AG45" s="56">
        <v>381509546.91277897</v>
      </c>
      <c r="AH45" s="56">
        <v>38385936.352569252</v>
      </c>
      <c r="AI45" s="56">
        <v>10652453.117878202</v>
      </c>
      <c r="AJ45" s="56">
        <v>32952276.684832104</v>
      </c>
      <c r="AK45" s="56">
        <v>56935617.233945891</v>
      </c>
      <c r="AL45" s="56">
        <v>70803154.148085028</v>
      </c>
      <c r="AM45" s="56">
        <v>57854661.498355195</v>
      </c>
      <c r="AN45" s="56">
        <v>127010128.80476308</v>
      </c>
      <c r="AO45" s="56">
        <v>448793873.06702715</v>
      </c>
      <c r="AP45" s="56">
        <v>25130795999.464851</v>
      </c>
      <c r="AQ45" s="56">
        <v>100874783.02359113</v>
      </c>
      <c r="AR45" s="56">
        <v>10866884720.927364</v>
      </c>
      <c r="AS45" s="56">
        <v>4454428923.8153687</v>
      </c>
      <c r="AT45" s="56">
        <v>344007705.72782499</v>
      </c>
      <c r="AU45" s="56">
        <v>61801959.842929594</v>
      </c>
      <c r="AV45" s="56">
        <v>46377348.251943186</v>
      </c>
      <c r="AW45" s="56">
        <v>30734490.761154301</v>
      </c>
      <c r="AX45" s="56">
        <v>30583459.069457673</v>
      </c>
      <c r="AY45" s="56">
        <v>59478399.767199695</v>
      </c>
      <c r="AZ45" s="56">
        <v>1018705646.541241</v>
      </c>
      <c r="BA45" s="56">
        <v>857155038.09077954</v>
      </c>
      <c r="BB45" s="56">
        <v>252237302.03820035</v>
      </c>
      <c r="BC45" s="56">
        <v>4462741847.8046513</v>
      </c>
      <c r="BD45" s="56">
        <v>563276615.17869222</v>
      </c>
      <c r="BE45" s="56">
        <v>186147666.63802212</v>
      </c>
      <c r="BF45" s="56">
        <v>2719594592.5134001</v>
      </c>
      <c r="BG45" s="56">
        <v>53709709.35078907</v>
      </c>
      <c r="BH45" s="56">
        <v>73549900.585751846</v>
      </c>
      <c r="BI45" s="56">
        <v>54692865.761858247</v>
      </c>
      <c r="BJ45" s="56">
        <v>865075821.61935568</v>
      </c>
      <c r="BK45" s="56">
        <v>1600732498.3423934</v>
      </c>
      <c r="BL45" s="56">
        <v>8284359.4391461164</v>
      </c>
      <c r="BM45" s="56">
        <v>40060769.227998763</v>
      </c>
      <c r="BN45" s="56">
        <v>329530976.36507803</v>
      </c>
      <c r="BO45" s="56">
        <v>175748623.53537193</v>
      </c>
      <c r="BP45" s="56">
        <v>76790092.009165078</v>
      </c>
      <c r="BQ45" s="56">
        <v>1610871785.1406631</v>
      </c>
      <c r="BR45" s="56">
        <v>1205526723.4863367</v>
      </c>
      <c r="BS45" s="56">
        <v>1193019063.2821167</v>
      </c>
      <c r="BT45" s="56">
        <v>413224883.10527396</v>
      </c>
      <c r="BU45" s="56">
        <v>157890257.44735485</v>
      </c>
      <c r="BV45" s="56">
        <v>1243389465.1434698</v>
      </c>
      <c r="BW45" s="56">
        <v>1025659042.8909779</v>
      </c>
      <c r="BX45" s="56">
        <v>57797017.561540201</v>
      </c>
      <c r="BY45" s="56">
        <v>112357120.3688778</v>
      </c>
      <c r="BZ45" s="56">
        <v>32852195.035377674</v>
      </c>
      <c r="CA45" s="56">
        <v>109154117.66880016</v>
      </c>
      <c r="CB45" s="56">
        <v>13691337876.865372</v>
      </c>
      <c r="CC45" s="56">
        <v>22402967.107365679</v>
      </c>
      <c r="CD45" s="56">
        <v>19069414.72645539</v>
      </c>
      <c r="CE45" s="56">
        <v>43802623.431104265</v>
      </c>
      <c r="CF45" s="56">
        <v>34265914.799839459</v>
      </c>
      <c r="CG45" s="56">
        <v>23367833.738498233</v>
      </c>
      <c r="CH45" s="56">
        <v>17653167.451167367</v>
      </c>
      <c r="CI45" s="56">
        <v>105826567.77039017</v>
      </c>
      <c r="CJ45" s="56">
        <v>369846158.29446948</v>
      </c>
      <c r="CK45" s="56">
        <v>1552235762.3292112</v>
      </c>
      <c r="CL45" s="56">
        <v>244977135.72539294</v>
      </c>
      <c r="CM45" s="56">
        <v>308221842.44206643</v>
      </c>
      <c r="CN45" s="56">
        <v>4563294267.1624632</v>
      </c>
      <c r="CO45" s="56">
        <v>3178833151.4914608</v>
      </c>
      <c r="CP45" s="56">
        <v>482253977.34967017</v>
      </c>
      <c r="CQ45" s="56">
        <v>153361385.7720888</v>
      </c>
      <c r="CR45" s="56">
        <v>132498807.49350946</v>
      </c>
      <c r="CS45" s="56">
        <v>56734190.892461389</v>
      </c>
      <c r="CT45" s="56">
        <v>54706213.533358186</v>
      </c>
      <c r="CU45" s="56">
        <v>20631608.790495675</v>
      </c>
      <c r="CV45" s="56">
        <v>26094920.843865432</v>
      </c>
      <c r="CW45" s="56">
        <v>79410338.269403175</v>
      </c>
      <c r="CX45" s="56">
        <v>85615817.498515561</v>
      </c>
      <c r="CY45" s="56">
        <v>6564060.660234306</v>
      </c>
      <c r="CZ45" s="56">
        <v>256808923.62290257</v>
      </c>
      <c r="DA45" s="56">
        <v>52421178.39820376</v>
      </c>
      <c r="DB45" s="56">
        <v>41532686.338081643</v>
      </c>
      <c r="DC45" s="56">
        <v>69443508.124573931</v>
      </c>
      <c r="DD45" s="56">
        <v>397463474.42996496</v>
      </c>
      <c r="DE45" s="56">
        <v>251361580.0185734</v>
      </c>
      <c r="DF45" s="56">
        <v>2503562700.9004784</v>
      </c>
      <c r="DG45" s="56">
        <v>51639910.619015083</v>
      </c>
      <c r="DH45" s="56">
        <v>395886181.42472178</v>
      </c>
      <c r="DI45" s="56">
        <v>543702209.50986695</v>
      </c>
      <c r="DJ45" s="56">
        <v>60673705.945162952</v>
      </c>
      <c r="DK45" s="56">
        <v>51410783.28647773</v>
      </c>
      <c r="DL45" s="56">
        <v>737068596.84487534</v>
      </c>
      <c r="DM45" s="56">
        <v>25627586.958616167</v>
      </c>
      <c r="DN45" s="56">
        <v>254080246.70238328</v>
      </c>
      <c r="DO45" s="56">
        <v>308442964.64859307</v>
      </c>
      <c r="DP45" s="56">
        <v>31440142.625600159</v>
      </c>
      <c r="DQ45" s="56">
        <v>412104020.31477886</v>
      </c>
      <c r="DR45" s="56">
        <v>79665306.900949717</v>
      </c>
      <c r="DS45" s="56">
        <v>36806584.863535374</v>
      </c>
      <c r="DT45" s="56">
        <v>11074278.151676485</v>
      </c>
      <c r="DU45" s="56">
        <v>28726657.425361481</v>
      </c>
      <c r="DV45" s="56">
        <v>8448596.410448648</v>
      </c>
      <c r="DW45" s="56">
        <v>19279425.892836768</v>
      </c>
      <c r="DX45" s="56">
        <v>85344261.630176485</v>
      </c>
      <c r="DY45" s="56">
        <v>152676542.72358</v>
      </c>
      <c r="DZ45" s="56">
        <v>214946800.92853221</v>
      </c>
      <c r="EA45" s="56">
        <v>515992428.90524817</v>
      </c>
      <c r="EB45" s="56">
        <v>79428676.488133177</v>
      </c>
      <c r="EC45" s="56">
        <v>35593139.261269614</v>
      </c>
      <c r="ED45" s="56">
        <v>5831813601.6629448</v>
      </c>
      <c r="EE45" s="56">
        <v>17024043.672526307</v>
      </c>
      <c r="EF45" s="56">
        <v>94922978.242028877</v>
      </c>
      <c r="EG45" s="56">
        <v>26874692.523698665</v>
      </c>
      <c r="EH45" s="56">
        <v>12676394.844019406</v>
      </c>
      <c r="EI45" s="56">
        <v>1236451992.346818</v>
      </c>
      <c r="EJ45" s="56">
        <v>880347573.89304304</v>
      </c>
      <c r="EK45" s="56">
        <v>577645821.3240211</v>
      </c>
      <c r="EL45" s="56">
        <v>290627372.2869519</v>
      </c>
      <c r="EM45" s="56">
        <v>108253910.19928631</v>
      </c>
      <c r="EN45" s="56">
        <v>70887302.380882472</v>
      </c>
      <c r="EO45" s="56">
        <v>46506188.92861446</v>
      </c>
      <c r="EP45" s="56">
        <v>143835787.154452</v>
      </c>
      <c r="EQ45" s="56">
        <v>1612459975.355871</v>
      </c>
      <c r="ER45" s="56">
        <v>129859687.39749494</v>
      </c>
      <c r="ES45" s="56">
        <v>27859860.502113245</v>
      </c>
      <c r="ET45" s="56">
        <v>33388741.147563282</v>
      </c>
      <c r="EU45" s="56">
        <v>38421733.938786201</v>
      </c>
      <c r="EV45" s="56">
        <v>56435569.053092003</v>
      </c>
      <c r="EW45" s="56">
        <v>1100189746.7219956</v>
      </c>
      <c r="EX45" s="56">
        <v>57742120.474516056</v>
      </c>
      <c r="EY45" s="56">
        <v>30137111.908478837</v>
      </c>
      <c r="EZ45" s="56">
        <v>26899442.292651072</v>
      </c>
      <c r="FA45" s="56">
        <v>3505819323.509737</v>
      </c>
      <c r="FB45" s="56">
        <v>405727238.43433076</v>
      </c>
      <c r="FC45" s="56">
        <v>432766525.56430006</v>
      </c>
      <c r="FD45" s="56">
        <v>49671975.628756434</v>
      </c>
      <c r="FE45" s="56">
        <v>31420503.340036329</v>
      </c>
      <c r="FF45" s="56">
        <v>20934664.672740318</v>
      </c>
      <c r="FG45" s="56">
        <v>22656234.550636057</v>
      </c>
      <c r="FH45" s="56">
        <v>37665971.387918346</v>
      </c>
      <c r="FI45" s="56">
        <v>2312961746.0004077</v>
      </c>
      <c r="FJ45" s="56">
        <v>1449338778.2147658</v>
      </c>
      <c r="FK45" s="56">
        <v>2839704762.2062984</v>
      </c>
      <c r="FL45" s="56">
        <v>2315719510.524972</v>
      </c>
      <c r="FM45" s="56">
        <v>949531040.25752592</v>
      </c>
      <c r="FN45" s="56">
        <v>3532591221.9447126</v>
      </c>
      <c r="FO45" s="56">
        <v>3951710492.5703182</v>
      </c>
      <c r="FP45" s="56">
        <v>2143843380.0213957</v>
      </c>
      <c r="FQ45" s="56">
        <v>698988330.97117746</v>
      </c>
      <c r="FR45" s="56">
        <v>556509441.62348723</v>
      </c>
      <c r="FS45" s="56">
        <v>895940389.45741951</v>
      </c>
      <c r="FT45" s="56">
        <v>850116172.98720264</v>
      </c>
      <c r="FU45" s="56">
        <v>159809632.11508363</v>
      </c>
      <c r="FV45" s="56">
        <v>134377299.11190271</v>
      </c>
      <c r="FW45" s="56">
        <v>22439236.905473925</v>
      </c>
      <c r="FX45" s="56">
        <v>16220042.676654415</v>
      </c>
      <c r="FY45" s="50"/>
      <c r="FZ45" s="50">
        <f>SUM(C45:FX45)</f>
        <v>179291178751.13129</v>
      </c>
      <c r="GA45" s="50"/>
      <c r="GB45" s="50"/>
      <c r="GC45" s="50"/>
      <c r="GD45" s="50"/>
      <c r="GE45" s="50"/>
      <c r="GF45" s="50"/>
      <c r="GG45" s="7"/>
      <c r="GH45" s="7"/>
      <c r="GI45" s="7"/>
      <c r="GJ45" s="7"/>
      <c r="GK45" s="7"/>
      <c r="GL45" s="7"/>
      <c r="GM45" s="7"/>
    </row>
    <row r="46" spans="1:256" x14ac:dyDescent="0.2">
      <c r="A46" s="6" t="s">
        <v>496</v>
      </c>
      <c r="B46" s="28" t="s">
        <v>497</v>
      </c>
      <c r="C46" s="58">
        <v>2.7E-2</v>
      </c>
      <c r="D46" s="42">
        <v>2.7E-2</v>
      </c>
      <c r="E46" s="42">
        <v>2.7E-2</v>
      </c>
      <c r="F46" s="42">
        <v>2.7E-2</v>
      </c>
      <c r="G46" s="42">
        <v>2.5264999999999999E-2</v>
      </c>
      <c r="H46" s="42">
        <v>2.7E-2</v>
      </c>
      <c r="I46" s="42">
        <v>2.7E-2</v>
      </c>
      <c r="J46" s="42">
        <v>2.7E-2</v>
      </c>
      <c r="K46" s="42">
        <v>2.7E-2</v>
      </c>
      <c r="L46" s="42">
        <v>2.4895E-2</v>
      </c>
      <c r="M46" s="42">
        <v>2.3947E-2</v>
      </c>
      <c r="N46" s="42">
        <v>1.8755999999999998E-2</v>
      </c>
      <c r="O46" s="42">
        <v>2.7E-2</v>
      </c>
      <c r="P46" s="42">
        <v>2.7E-2</v>
      </c>
      <c r="Q46" s="42">
        <v>2.7E-2</v>
      </c>
      <c r="R46" s="42">
        <v>2.6908999999999999E-2</v>
      </c>
      <c r="S46" s="42">
        <v>2.4014000000000001E-2</v>
      </c>
      <c r="T46" s="42">
        <v>2.2301000000000001E-2</v>
      </c>
      <c r="U46" s="42">
        <v>2.1801000000000001E-2</v>
      </c>
      <c r="V46" s="42">
        <v>2.7E-2</v>
      </c>
      <c r="W46" s="42">
        <v>2.7E-2</v>
      </c>
      <c r="X46" s="42">
        <v>1.3756000000000001E-2</v>
      </c>
      <c r="Y46" s="42">
        <v>2.2498000000000001E-2</v>
      </c>
      <c r="Z46" s="42">
        <v>2.1915E-2</v>
      </c>
      <c r="AA46" s="42">
        <v>2.7E-2</v>
      </c>
      <c r="AB46" s="42">
        <v>2.7E-2</v>
      </c>
      <c r="AC46" s="42">
        <v>1.8981999999999999E-2</v>
      </c>
      <c r="AD46" s="42">
        <v>1.7693E-2</v>
      </c>
      <c r="AE46" s="42">
        <v>1.0814000000000001E-2</v>
      </c>
      <c r="AF46" s="42">
        <v>9.6740000000000003E-3</v>
      </c>
      <c r="AG46" s="42">
        <v>1.2485E-2</v>
      </c>
      <c r="AH46" s="42">
        <v>2.0122999999999999E-2</v>
      </c>
      <c r="AI46" s="42">
        <v>2.7E-2</v>
      </c>
      <c r="AJ46" s="42">
        <v>2.1787999999999998E-2</v>
      </c>
      <c r="AK46" s="42">
        <v>1.9279999999999999E-2</v>
      </c>
      <c r="AL46" s="42">
        <v>2.7E-2</v>
      </c>
      <c r="AM46" s="42">
        <v>1.9449000000000001E-2</v>
      </c>
      <c r="AN46" s="42">
        <v>2.5902999999999999E-2</v>
      </c>
      <c r="AO46" s="42">
        <v>2.5656000000000002E-2</v>
      </c>
      <c r="AP46" s="42">
        <v>2.7E-2</v>
      </c>
      <c r="AQ46" s="42">
        <v>1.8558999999999999E-2</v>
      </c>
      <c r="AR46" s="42">
        <v>2.7E-2</v>
      </c>
      <c r="AS46" s="42">
        <v>1.2137999999999999E-2</v>
      </c>
      <c r="AT46" s="42">
        <v>2.7E-2</v>
      </c>
      <c r="AU46" s="42">
        <v>2.2187999999999999E-2</v>
      </c>
      <c r="AV46" s="42">
        <v>2.7E-2</v>
      </c>
      <c r="AW46" s="42">
        <v>2.3595999999999999E-2</v>
      </c>
      <c r="AX46" s="42">
        <v>1.9798E-2</v>
      </c>
      <c r="AY46" s="42">
        <v>2.7E-2</v>
      </c>
      <c r="AZ46" s="42">
        <v>1.5720000000000001E-2</v>
      </c>
      <c r="BA46" s="42">
        <v>2.4893999999999999E-2</v>
      </c>
      <c r="BB46" s="42">
        <v>2.2683999999999999E-2</v>
      </c>
      <c r="BC46" s="42">
        <v>2.0715000000000001E-2</v>
      </c>
      <c r="BD46" s="42">
        <v>2.7E-2</v>
      </c>
      <c r="BE46" s="42">
        <v>2.5815999999999999E-2</v>
      </c>
      <c r="BF46" s="42">
        <v>2.7E-2</v>
      </c>
      <c r="BG46" s="42">
        <v>2.7E-2</v>
      </c>
      <c r="BH46" s="42">
        <v>2.4419E-2</v>
      </c>
      <c r="BI46" s="42">
        <v>1.1433E-2</v>
      </c>
      <c r="BJ46" s="42">
        <v>2.6164E-2</v>
      </c>
      <c r="BK46" s="42">
        <v>2.7E-2</v>
      </c>
      <c r="BL46" s="42">
        <v>2.7E-2</v>
      </c>
      <c r="BM46" s="42">
        <v>2.3834000000000001E-2</v>
      </c>
      <c r="BN46" s="42">
        <v>2.7E-2</v>
      </c>
      <c r="BO46" s="42">
        <v>1.8203E-2</v>
      </c>
      <c r="BP46" s="42">
        <v>2.4702000000000002E-2</v>
      </c>
      <c r="BQ46" s="42">
        <v>2.4759E-2</v>
      </c>
      <c r="BR46" s="42">
        <v>7.7000000000000002E-3</v>
      </c>
      <c r="BS46" s="42">
        <v>4.3949999999999996E-3</v>
      </c>
      <c r="BT46" s="42">
        <v>6.6509999999999998E-3</v>
      </c>
      <c r="BU46" s="42">
        <v>1.3811E-2</v>
      </c>
      <c r="BV46" s="42">
        <v>1.2777E-2</v>
      </c>
      <c r="BW46" s="42">
        <v>1.5736E-2</v>
      </c>
      <c r="BX46" s="42">
        <v>1.9067000000000001E-2</v>
      </c>
      <c r="BY46" s="42">
        <v>2.6780999999999999E-2</v>
      </c>
      <c r="BZ46" s="42">
        <v>2.7E-2</v>
      </c>
      <c r="CA46" s="42">
        <v>2.3040999999999999E-2</v>
      </c>
      <c r="CB46" s="42">
        <v>2.7E-2</v>
      </c>
      <c r="CC46" s="42">
        <v>2.5198999999999999E-2</v>
      </c>
      <c r="CD46" s="42">
        <v>2.2519999999999998E-2</v>
      </c>
      <c r="CE46" s="42">
        <v>2.7E-2</v>
      </c>
      <c r="CF46" s="42">
        <v>2.4334000000000001E-2</v>
      </c>
      <c r="CG46" s="42">
        <v>2.7E-2</v>
      </c>
      <c r="CH46" s="42">
        <v>2.5187999999999999E-2</v>
      </c>
      <c r="CI46" s="42">
        <v>2.7E-2</v>
      </c>
      <c r="CJ46" s="42">
        <v>2.6468999999999999E-2</v>
      </c>
      <c r="CK46" s="42">
        <v>9.6010000000000002E-3</v>
      </c>
      <c r="CL46" s="42">
        <v>1.1228999999999999E-2</v>
      </c>
      <c r="CM46" s="42">
        <v>5.274E-3</v>
      </c>
      <c r="CN46" s="42">
        <v>2.7E-2</v>
      </c>
      <c r="CO46" s="42">
        <v>2.5360000000000001E-2</v>
      </c>
      <c r="CP46" s="42">
        <v>2.0548999999999998E-2</v>
      </c>
      <c r="CQ46" s="42">
        <v>1.5427E-2</v>
      </c>
      <c r="CR46" s="42">
        <v>4.169E-3</v>
      </c>
      <c r="CS46" s="42">
        <v>2.5658E-2</v>
      </c>
      <c r="CT46" s="42">
        <v>1.1520000000000001E-2</v>
      </c>
      <c r="CU46" s="42">
        <v>2.2616000000000001E-2</v>
      </c>
      <c r="CV46" s="42">
        <v>1.3979E-2</v>
      </c>
      <c r="CW46" s="42">
        <v>1.7378999999999999E-2</v>
      </c>
      <c r="CX46" s="42">
        <v>2.4823999999999999E-2</v>
      </c>
      <c r="CY46" s="42">
        <v>2.7E-2</v>
      </c>
      <c r="CZ46" s="42">
        <v>2.7E-2</v>
      </c>
      <c r="DA46" s="42">
        <v>2.7E-2</v>
      </c>
      <c r="DB46" s="42">
        <v>2.7E-2</v>
      </c>
      <c r="DC46" s="42">
        <v>2.0417999999999999E-2</v>
      </c>
      <c r="DD46" s="42">
        <v>3.4299999999999999E-3</v>
      </c>
      <c r="DE46" s="42">
        <v>1.1894999999999999E-2</v>
      </c>
      <c r="DF46" s="42">
        <v>2.7E-2</v>
      </c>
      <c r="DG46" s="42">
        <v>2.3453000000000002E-2</v>
      </c>
      <c r="DH46" s="42">
        <v>2.3515999999999999E-2</v>
      </c>
      <c r="DI46" s="42">
        <v>2.1845E-2</v>
      </c>
      <c r="DJ46" s="42">
        <v>2.3883000000000001E-2</v>
      </c>
      <c r="DK46" s="42">
        <v>1.8658000000000001E-2</v>
      </c>
      <c r="DL46" s="42">
        <v>2.4967E-2</v>
      </c>
      <c r="DM46" s="42">
        <v>2.2898999999999999E-2</v>
      </c>
      <c r="DN46" s="42">
        <v>2.7E-2</v>
      </c>
      <c r="DO46" s="42">
        <v>2.7E-2</v>
      </c>
      <c r="DP46" s="42">
        <v>2.7E-2</v>
      </c>
      <c r="DQ46" s="42">
        <v>2.4545000000000001E-2</v>
      </c>
      <c r="DR46" s="42">
        <v>2.7E-2</v>
      </c>
      <c r="DS46" s="42">
        <v>2.7E-2</v>
      </c>
      <c r="DT46" s="42">
        <v>2.4729000000000001E-2</v>
      </c>
      <c r="DU46" s="42">
        <v>2.7E-2</v>
      </c>
      <c r="DV46" s="42">
        <v>2.7E-2</v>
      </c>
      <c r="DW46" s="42">
        <v>2.4996999999999998E-2</v>
      </c>
      <c r="DX46" s="42">
        <v>2.1930999999999999E-2</v>
      </c>
      <c r="DY46" s="42">
        <v>1.5928000000000001E-2</v>
      </c>
      <c r="DZ46" s="42">
        <v>2.0662E-2</v>
      </c>
      <c r="EA46" s="42">
        <v>1.2173E-2</v>
      </c>
      <c r="EB46" s="42">
        <v>2.7E-2</v>
      </c>
      <c r="EC46" s="42">
        <v>2.7E-2</v>
      </c>
      <c r="ED46" s="42">
        <v>4.4120000000000001E-3</v>
      </c>
      <c r="EE46" s="42">
        <v>2.7E-2</v>
      </c>
      <c r="EF46" s="42">
        <v>2.2595000000000001E-2</v>
      </c>
      <c r="EG46" s="42">
        <v>2.7E-2</v>
      </c>
      <c r="EH46" s="42">
        <v>2.7E-2</v>
      </c>
      <c r="EI46" s="42">
        <v>2.7E-2</v>
      </c>
      <c r="EJ46" s="42">
        <v>2.7E-2</v>
      </c>
      <c r="EK46" s="42">
        <v>5.7670000000000004E-3</v>
      </c>
      <c r="EL46" s="42">
        <v>5.1159999999999999E-3</v>
      </c>
      <c r="EM46" s="42">
        <v>1.9307999999999999E-2</v>
      </c>
      <c r="EN46" s="42">
        <v>2.7E-2</v>
      </c>
      <c r="EO46" s="42">
        <v>2.7E-2</v>
      </c>
      <c r="EP46" s="42">
        <v>2.3585999999999999E-2</v>
      </c>
      <c r="EQ46" s="42">
        <v>8.5959999999999995E-3</v>
      </c>
      <c r="ER46" s="42">
        <v>2.1283E-2</v>
      </c>
      <c r="ES46" s="42">
        <v>2.6557999999999998E-2</v>
      </c>
      <c r="ET46" s="42">
        <v>2.7E-2</v>
      </c>
      <c r="EU46" s="42">
        <v>2.7E-2</v>
      </c>
      <c r="EV46" s="42">
        <v>1.3965E-2</v>
      </c>
      <c r="EW46" s="42">
        <v>7.2810000000000001E-3</v>
      </c>
      <c r="EX46" s="42">
        <v>6.9100000000000003E-3</v>
      </c>
      <c r="EY46" s="42">
        <v>2.7E-2</v>
      </c>
      <c r="EZ46" s="42">
        <v>2.5942E-2</v>
      </c>
      <c r="FA46" s="42">
        <v>1.0666E-2</v>
      </c>
      <c r="FB46" s="42">
        <v>9.6240000000000006E-3</v>
      </c>
      <c r="FC46" s="42">
        <v>2.555E-2</v>
      </c>
      <c r="FD46" s="42">
        <v>2.7E-2</v>
      </c>
      <c r="FE46" s="42">
        <v>1.7180999999999998E-2</v>
      </c>
      <c r="FF46" s="42">
        <v>2.7E-2</v>
      </c>
      <c r="FG46" s="42">
        <v>2.7E-2</v>
      </c>
      <c r="FH46" s="42">
        <v>2.2772000000000001E-2</v>
      </c>
      <c r="FI46" s="42">
        <v>9.1999999999999998E-3</v>
      </c>
      <c r="FJ46" s="42">
        <v>2.2207999999999999E-2</v>
      </c>
      <c r="FK46" s="42">
        <v>1.0845E-2</v>
      </c>
      <c r="FL46" s="42">
        <v>2.7E-2</v>
      </c>
      <c r="FM46" s="42">
        <v>2.1413999999999999E-2</v>
      </c>
      <c r="FN46" s="42">
        <v>2.7E-2</v>
      </c>
      <c r="FO46" s="42">
        <v>5.6239999999999997E-3</v>
      </c>
      <c r="FP46" s="42">
        <v>1.2142999999999999E-2</v>
      </c>
      <c r="FQ46" s="42">
        <v>1.9879999999999998E-2</v>
      </c>
      <c r="FR46" s="42">
        <v>1.2376E-2</v>
      </c>
      <c r="FS46" s="42">
        <v>5.0679999999999996E-3</v>
      </c>
      <c r="FT46" s="42">
        <v>4.2929999999999999E-3</v>
      </c>
      <c r="FU46" s="42">
        <v>2.1344999999999999E-2</v>
      </c>
      <c r="FV46" s="42">
        <v>1.8031999999999999E-2</v>
      </c>
      <c r="FW46" s="42">
        <v>2.4497999999999999E-2</v>
      </c>
      <c r="FX46" s="42">
        <v>2.2675000000000001E-2</v>
      </c>
      <c r="FY46" s="42"/>
      <c r="FZ46" s="59">
        <f>SUM(C46:FX46)*1000</f>
        <v>3796.4220000000023</v>
      </c>
      <c r="GA46" s="7"/>
      <c r="GB46" s="7"/>
      <c r="GC46" s="7"/>
      <c r="GD46" s="7"/>
      <c r="GE46" s="7"/>
      <c r="GF46" s="7"/>
      <c r="GG46" s="11"/>
      <c r="GH46" s="28"/>
      <c r="GI46" s="28"/>
      <c r="GJ46" s="28"/>
      <c r="GK46" s="28"/>
      <c r="GL46" s="28"/>
      <c r="GM46" s="28"/>
    </row>
    <row r="47" spans="1:256" x14ac:dyDescent="0.2">
      <c r="A47" s="60" t="s">
        <v>498</v>
      </c>
      <c r="B47" s="7" t="s">
        <v>499</v>
      </c>
      <c r="C47" s="9">
        <v>999999999</v>
      </c>
      <c r="D47" s="7">
        <v>999999999</v>
      </c>
      <c r="E47" s="7">
        <v>999999999</v>
      </c>
      <c r="F47" s="7">
        <v>999999999</v>
      </c>
      <c r="G47" s="7">
        <v>999999999</v>
      </c>
      <c r="H47" s="7">
        <v>999999999</v>
      </c>
      <c r="I47" s="7">
        <v>999999999</v>
      </c>
      <c r="J47" s="7">
        <v>999999999</v>
      </c>
      <c r="K47" s="7">
        <v>999999999</v>
      </c>
      <c r="L47" s="7">
        <v>999999999</v>
      </c>
      <c r="M47" s="7">
        <v>999999999</v>
      </c>
      <c r="N47" s="7">
        <v>999999999</v>
      </c>
      <c r="O47" s="7">
        <v>999999999</v>
      </c>
      <c r="P47" s="7">
        <v>999999999</v>
      </c>
      <c r="Q47" s="7">
        <v>999999999</v>
      </c>
      <c r="R47" s="7">
        <v>999999999</v>
      </c>
      <c r="S47" s="7">
        <v>999999999</v>
      </c>
      <c r="T47" s="7">
        <v>999999999</v>
      </c>
      <c r="U47" s="7">
        <v>999999999</v>
      </c>
      <c r="V47" s="7">
        <v>999999999</v>
      </c>
      <c r="W47" s="7">
        <v>999999999</v>
      </c>
      <c r="X47" s="7">
        <v>999999999</v>
      </c>
      <c r="Y47" s="7">
        <v>999999999</v>
      </c>
      <c r="Z47" s="7">
        <v>999999999</v>
      </c>
      <c r="AA47" s="7">
        <v>999999999</v>
      </c>
      <c r="AB47" s="7">
        <v>999999999</v>
      </c>
      <c r="AC47" s="7">
        <v>999999999</v>
      </c>
      <c r="AD47" s="7">
        <v>999999999</v>
      </c>
      <c r="AE47" s="7">
        <v>999999999</v>
      </c>
      <c r="AF47" s="7">
        <v>999999999</v>
      </c>
      <c r="AG47" s="7">
        <v>999999999</v>
      </c>
      <c r="AH47" s="7">
        <v>999999999</v>
      </c>
      <c r="AI47" s="7">
        <v>999999999</v>
      </c>
      <c r="AJ47" s="7">
        <v>999999999</v>
      </c>
      <c r="AK47" s="7">
        <v>999999999</v>
      </c>
      <c r="AL47" s="7">
        <v>999999999</v>
      </c>
      <c r="AM47" s="7">
        <v>999999999</v>
      </c>
      <c r="AN47" s="7">
        <v>999999999</v>
      </c>
      <c r="AO47" s="7">
        <v>999999999</v>
      </c>
      <c r="AP47" s="7">
        <v>999999999</v>
      </c>
      <c r="AQ47" s="7">
        <v>999999999</v>
      </c>
      <c r="AR47" s="7">
        <v>999999999</v>
      </c>
      <c r="AS47" s="7">
        <v>999999999</v>
      </c>
      <c r="AT47" s="7">
        <v>999999999</v>
      </c>
      <c r="AU47" s="7">
        <v>999999999</v>
      </c>
      <c r="AV47" s="7">
        <v>999999999</v>
      </c>
      <c r="AW47" s="7">
        <v>999999999</v>
      </c>
      <c r="AX47" s="7">
        <v>999999999</v>
      </c>
      <c r="AY47" s="7">
        <v>999999999</v>
      </c>
      <c r="AZ47" s="7">
        <v>10783078.660301581</v>
      </c>
      <c r="BA47" s="7">
        <v>999999999</v>
      </c>
      <c r="BB47" s="7">
        <v>999999999</v>
      </c>
      <c r="BC47" s="7">
        <v>999999999</v>
      </c>
      <c r="BD47" s="7">
        <v>999999999</v>
      </c>
      <c r="BE47" s="7">
        <v>999999999</v>
      </c>
      <c r="BF47" s="7">
        <v>999999999</v>
      </c>
      <c r="BG47" s="7">
        <v>999999999</v>
      </c>
      <c r="BH47" s="7">
        <v>999999999</v>
      </c>
      <c r="BI47" s="7">
        <v>999999999</v>
      </c>
      <c r="BJ47" s="7">
        <v>999999999</v>
      </c>
      <c r="BK47" s="7">
        <v>999999999</v>
      </c>
      <c r="BL47" s="7">
        <v>999999999</v>
      </c>
      <c r="BM47" s="7">
        <v>999999999</v>
      </c>
      <c r="BN47" s="7">
        <v>999999999</v>
      </c>
      <c r="BO47" s="7">
        <v>999999999</v>
      </c>
      <c r="BP47" s="7">
        <v>999999999</v>
      </c>
      <c r="BQ47" s="7">
        <v>999999999</v>
      </c>
      <c r="BR47" s="7">
        <v>999999999</v>
      </c>
      <c r="BS47" s="7">
        <v>999999999</v>
      </c>
      <c r="BT47" s="7">
        <v>999999999</v>
      </c>
      <c r="BU47" s="7">
        <v>999999999</v>
      </c>
      <c r="BV47" s="7">
        <v>999999999</v>
      </c>
      <c r="BW47" s="7">
        <v>999999999</v>
      </c>
      <c r="BX47" s="7">
        <v>999999999</v>
      </c>
      <c r="BY47" s="7">
        <v>999999999</v>
      </c>
      <c r="BZ47" s="7">
        <v>999999999</v>
      </c>
      <c r="CA47" s="7">
        <v>999999999</v>
      </c>
      <c r="CB47" s="7">
        <v>999999999</v>
      </c>
      <c r="CC47" s="7">
        <v>999999999</v>
      </c>
      <c r="CD47" s="7">
        <v>999999999</v>
      </c>
      <c r="CE47" s="7">
        <v>999999999</v>
      </c>
      <c r="CF47" s="7">
        <v>999999999</v>
      </c>
      <c r="CG47" s="7">
        <v>999999999</v>
      </c>
      <c r="CH47" s="7">
        <v>999999999</v>
      </c>
      <c r="CI47" s="7">
        <v>999999999</v>
      </c>
      <c r="CJ47" s="7">
        <v>999999999</v>
      </c>
      <c r="CK47" s="7">
        <v>999999999</v>
      </c>
      <c r="CL47" s="7">
        <v>999999999</v>
      </c>
      <c r="CM47" s="7">
        <v>999999999</v>
      </c>
      <c r="CN47" s="7">
        <v>999999999</v>
      </c>
      <c r="CO47" s="7">
        <v>999999999</v>
      </c>
      <c r="CP47" s="7">
        <v>999999999</v>
      </c>
      <c r="CQ47" s="7">
        <v>999999999</v>
      </c>
      <c r="CR47" s="7">
        <v>999999999</v>
      </c>
      <c r="CS47" s="7">
        <v>999999999</v>
      </c>
      <c r="CT47" s="7">
        <v>999999999</v>
      </c>
      <c r="CU47" s="7">
        <v>999999999</v>
      </c>
      <c r="CV47" s="7">
        <v>999999999</v>
      </c>
      <c r="CW47" s="7">
        <v>999999999</v>
      </c>
      <c r="CX47" s="7">
        <v>999999999</v>
      </c>
      <c r="CY47" s="7">
        <v>999999999</v>
      </c>
      <c r="CZ47" s="7">
        <v>999999999</v>
      </c>
      <c r="DA47" s="7">
        <v>999999999</v>
      </c>
      <c r="DB47" s="7">
        <v>999999999</v>
      </c>
      <c r="DC47" s="7">
        <v>999999999</v>
      </c>
      <c r="DD47" s="7">
        <v>999999999</v>
      </c>
      <c r="DE47" s="7">
        <v>999999999</v>
      </c>
      <c r="DF47" s="7">
        <v>999999999</v>
      </c>
      <c r="DG47" s="7">
        <v>999999999</v>
      </c>
      <c r="DH47" s="7">
        <v>999999999</v>
      </c>
      <c r="DI47" s="7">
        <v>999999999</v>
      </c>
      <c r="DJ47" s="7">
        <v>999999999</v>
      </c>
      <c r="DK47" s="7">
        <v>999999999</v>
      </c>
      <c r="DL47" s="7">
        <v>999999999</v>
      </c>
      <c r="DM47" s="7">
        <v>999999999</v>
      </c>
      <c r="DN47" s="7">
        <v>999999999</v>
      </c>
      <c r="DO47" s="7">
        <v>999999999</v>
      </c>
      <c r="DP47" s="7">
        <v>999999999</v>
      </c>
      <c r="DQ47" s="7">
        <v>999999999</v>
      </c>
      <c r="DR47" s="7">
        <v>999999999</v>
      </c>
      <c r="DS47" s="7">
        <v>999999999</v>
      </c>
      <c r="DT47" s="7">
        <v>999999999</v>
      </c>
      <c r="DU47" s="7">
        <v>999999999</v>
      </c>
      <c r="DV47" s="7">
        <v>999999999</v>
      </c>
      <c r="DW47" s="7">
        <v>999999999</v>
      </c>
      <c r="DX47" s="7">
        <v>999999999</v>
      </c>
      <c r="DY47" s="7">
        <v>999999999</v>
      </c>
      <c r="DZ47" s="7">
        <v>999999999</v>
      </c>
      <c r="EA47" s="7">
        <v>999999999</v>
      </c>
      <c r="EB47" s="7">
        <v>999999999</v>
      </c>
      <c r="EC47" s="7">
        <v>999999999</v>
      </c>
      <c r="ED47" s="7">
        <v>999999999</v>
      </c>
      <c r="EE47" s="7">
        <v>999999999</v>
      </c>
      <c r="EF47" s="7">
        <v>999999999</v>
      </c>
      <c r="EG47" s="7">
        <v>999999999</v>
      </c>
      <c r="EH47" s="7">
        <v>999999999</v>
      </c>
      <c r="EI47" s="7">
        <v>999999999</v>
      </c>
      <c r="EJ47" s="7">
        <v>999999999</v>
      </c>
      <c r="EK47" s="7">
        <v>999999999</v>
      </c>
      <c r="EL47" s="7">
        <v>999999999</v>
      </c>
      <c r="EM47" s="7">
        <v>999999999</v>
      </c>
      <c r="EN47" s="7">
        <v>999999999</v>
      </c>
      <c r="EO47" s="7">
        <v>999999999</v>
      </c>
      <c r="EP47" s="7">
        <v>999999999</v>
      </c>
      <c r="EQ47" s="7">
        <v>9292514.1549352165</v>
      </c>
      <c r="ER47" s="7">
        <v>999999999</v>
      </c>
      <c r="ES47" s="7">
        <v>999999999</v>
      </c>
      <c r="ET47" s="7">
        <v>999999999</v>
      </c>
      <c r="EU47" s="7">
        <v>999999999</v>
      </c>
      <c r="EV47" s="7">
        <v>999999999</v>
      </c>
      <c r="EW47" s="7">
        <v>999999999</v>
      </c>
      <c r="EX47" s="7">
        <v>999999999</v>
      </c>
      <c r="EY47" s="7">
        <v>999999999</v>
      </c>
      <c r="EZ47" s="7">
        <v>999999999</v>
      </c>
      <c r="FA47" s="7">
        <v>999999999</v>
      </c>
      <c r="FB47" s="7">
        <v>999999999</v>
      </c>
      <c r="FC47" s="7">
        <v>999999999</v>
      </c>
      <c r="FD47" s="7">
        <v>999999999</v>
      </c>
      <c r="FE47" s="7">
        <v>999999999</v>
      </c>
      <c r="FF47" s="7">
        <v>999999999</v>
      </c>
      <c r="FG47" s="7">
        <v>999999999</v>
      </c>
      <c r="FH47" s="7">
        <v>999999999</v>
      </c>
      <c r="FI47" s="7">
        <v>999999999</v>
      </c>
      <c r="FJ47" s="7">
        <v>999999999</v>
      </c>
      <c r="FK47" s="7">
        <v>999999999</v>
      </c>
      <c r="FL47" s="7">
        <v>999999999</v>
      </c>
      <c r="FM47" s="7">
        <v>999999999</v>
      </c>
      <c r="FN47" s="7">
        <v>999999999</v>
      </c>
      <c r="FO47" s="7">
        <v>999999999</v>
      </c>
      <c r="FP47" s="7">
        <v>999999999</v>
      </c>
      <c r="FQ47" s="7">
        <v>999999999</v>
      </c>
      <c r="FR47" s="7">
        <v>999999999</v>
      </c>
      <c r="FS47" s="7">
        <v>999999999</v>
      </c>
      <c r="FT47" s="7">
        <v>999999999</v>
      </c>
      <c r="FU47" s="7">
        <v>999999999</v>
      </c>
      <c r="FV47" s="7">
        <v>999999999</v>
      </c>
      <c r="FW47" s="7">
        <v>999999999</v>
      </c>
      <c r="FX47" s="7">
        <v>999999999</v>
      </c>
      <c r="FY47" s="7"/>
      <c r="FZ47" s="50">
        <f>SUM(C47:FX47)</f>
        <v>176020075416.81525</v>
      </c>
      <c r="GA47" s="7"/>
      <c r="GB47" s="50"/>
      <c r="GC47" s="50"/>
      <c r="GD47" s="50"/>
      <c r="GE47" s="50"/>
      <c r="GF47" s="50"/>
      <c r="GG47" s="7"/>
      <c r="GH47" s="7"/>
      <c r="GI47" s="7"/>
      <c r="GJ47" s="7"/>
      <c r="GK47" s="7"/>
      <c r="GL47" s="7"/>
      <c r="GM47" s="7"/>
    </row>
    <row r="48" spans="1:256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 t="s">
        <v>2</v>
      </c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61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 t="s">
        <v>2</v>
      </c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</row>
    <row r="49" spans="1:256" ht="15.75" x14ac:dyDescent="0.25">
      <c r="A49" s="7"/>
      <c r="B49" s="43" t="s">
        <v>500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</row>
    <row r="50" spans="1:256" x14ac:dyDescent="0.2">
      <c r="A50" s="6" t="s">
        <v>501</v>
      </c>
      <c r="B50" s="7" t="s">
        <v>502</v>
      </c>
      <c r="C50" s="9">
        <v>66719849.18</v>
      </c>
      <c r="D50" s="7">
        <v>401052117.13</v>
      </c>
      <c r="E50" s="7">
        <v>69147674.489999995</v>
      </c>
      <c r="F50" s="7">
        <v>204651311.71000001</v>
      </c>
      <c r="G50" s="7">
        <v>13453195.119999999</v>
      </c>
      <c r="H50" s="7">
        <v>11696242</v>
      </c>
      <c r="I50" s="7">
        <v>97581917.879999995</v>
      </c>
      <c r="J50" s="7">
        <v>22222616.920000002</v>
      </c>
      <c r="K50" s="7">
        <v>3597400.33</v>
      </c>
      <c r="L50" s="7">
        <v>24506954.100000001</v>
      </c>
      <c r="M50" s="7">
        <v>13949492.859999999</v>
      </c>
      <c r="N50" s="7">
        <v>525649516</v>
      </c>
      <c r="O50" s="7">
        <v>132061724.56</v>
      </c>
      <c r="P50" s="7">
        <v>4148906.53</v>
      </c>
      <c r="Q50" s="7">
        <v>411488843.22000003</v>
      </c>
      <c r="R50" s="7">
        <v>46180103.68</v>
      </c>
      <c r="S50" s="7">
        <v>17107070.829999998</v>
      </c>
      <c r="T50" s="7">
        <v>2617504.7400000002</v>
      </c>
      <c r="U50" s="7">
        <v>1250283.8700000001</v>
      </c>
      <c r="V50" s="7">
        <v>3590952.05</v>
      </c>
      <c r="W50" s="7">
        <v>2612680.69</v>
      </c>
      <c r="X50" s="7">
        <v>997745.07</v>
      </c>
      <c r="Y50" s="7">
        <v>8173158.6299999999</v>
      </c>
      <c r="Z50" s="7">
        <v>3261696.01</v>
      </c>
      <c r="AA50" s="7">
        <v>304443239.94999999</v>
      </c>
      <c r="AB50" s="7">
        <v>283463415.39999998</v>
      </c>
      <c r="AC50" s="7">
        <v>10241530.539999999</v>
      </c>
      <c r="AD50" s="7">
        <v>13914545.619999999</v>
      </c>
      <c r="AE50" s="7">
        <v>1831391.78</v>
      </c>
      <c r="AF50" s="7">
        <v>2944026.54</v>
      </c>
      <c r="AG50" s="7">
        <v>7255852.0599999996</v>
      </c>
      <c r="AH50" s="7">
        <v>10474934.390000001</v>
      </c>
      <c r="AI50" s="7">
        <v>4387940.42</v>
      </c>
      <c r="AJ50" s="7">
        <v>2746300.46</v>
      </c>
      <c r="AK50" s="7">
        <v>3329167.58</v>
      </c>
      <c r="AL50" s="7">
        <v>3727154.18</v>
      </c>
      <c r="AM50" s="7">
        <v>4853084</v>
      </c>
      <c r="AN50" s="7">
        <v>4445684.7699999996</v>
      </c>
      <c r="AO50" s="7">
        <v>43969743.049999997</v>
      </c>
      <c r="AP50" s="7">
        <v>915418317.79999995</v>
      </c>
      <c r="AQ50" s="7">
        <v>3670950.9</v>
      </c>
      <c r="AR50" s="7">
        <v>623723794.23000002</v>
      </c>
      <c r="AS50" s="7">
        <v>71372618.310000002</v>
      </c>
      <c r="AT50" s="7">
        <v>22803775.030000001</v>
      </c>
      <c r="AU50" s="7">
        <v>3869015.65</v>
      </c>
      <c r="AV50" s="7">
        <v>4288096.72</v>
      </c>
      <c r="AW50" s="7">
        <v>3780229.83</v>
      </c>
      <c r="AX50" s="7">
        <v>1730491.42</v>
      </c>
      <c r="AY50" s="7">
        <v>5198338.68</v>
      </c>
      <c r="AZ50" s="7">
        <v>130705533.2</v>
      </c>
      <c r="BA50" s="7">
        <v>87065190.739999995</v>
      </c>
      <c r="BB50" s="7">
        <v>77286743.219999999</v>
      </c>
      <c r="BC50" s="7">
        <v>275601414.35000002</v>
      </c>
      <c r="BD50" s="7">
        <v>33997276.729999997</v>
      </c>
      <c r="BE50" s="7">
        <v>13749223.98</v>
      </c>
      <c r="BF50" s="7">
        <v>241224913.16</v>
      </c>
      <c r="BG50" s="7">
        <v>10547333.800000001</v>
      </c>
      <c r="BH50" s="7">
        <v>6471912.9199999999</v>
      </c>
      <c r="BI50" s="7">
        <v>3998617.75</v>
      </c>
      <c r="BJ50" s="7">
        <v>60558049.659999996</v>
      </c>
      <c r="BK50" s="7">
        <v>291654956.88</v>
      </c>
      <c r="BL50" s="7">
        <v>2792311.05</v>
      </c>
      <c r="BM50" s="7">
        <v>4032044.62</v>
      </c>
      <c r="BN50" s="7">
        <v>32978274.32</v>
      </c>
      <c r="BO50" s="7">
        <v>13431519.279999999</v>
      </c>
      <c r="BP50" s="7">
        <v>3313669.31</v>
      </c>
      <c r="BQ50" s="7">
        <v>63425868.539999999</v>
      </c>
      <c r="BR50" s="7">
        <v>44729359.560000002</v>
      </c>
      <c r="BS50" s="7">
        <v>13294531.24</v>
      </c>
      <c r="BT50" s="7">
        <v>5108189.07</v>
      </c>
      <c r="BU50" s="7">
        <v>5105332.01</v>
      </c>
      <c r="BV50" s="7">
        <v>12919929.119999999</v>
      </c>
      <c r="BW50" s="7">
        <v>19975143.93</v>
      </c>
      <c r="BX50" s="7">
        <v>1619685.66</v>
      </c>
      <c r="BY50" s="7">
        <v>5673908.8499999996</v>
      </c>
      <c r="BZ50" s="7">
        <v>3129044.67</v>
      </c>
      <c r="CA50" s="7">
        <v>2784567.23</v>
      </c>
      <c r="CB50" s="7">
        <v>772843770.21000004</v>
      </c>
      <c r="CC50" s="7">
        <v>2950892.52</v>
      </c>
      <c r="CD50" s="7">
        <v>1590048.84</v>
      </c>
      <c r="CE50" s="7">
        <v>2411575.94</v>
      </c>
      <c r="CF50" s="7">
        <v>2490848.86</v>
      </c>
      <c r="CG50" s="7">
        <v>3239768.81</v>
      </c>
      <c r="CH50" s="7">
        <v>2032511.16</v>
      </c>
      <c r="CI50" s="7">
        <v>7403011.4000000004</v>
      </c>
      <c r="CJ50" s="7">
        <v>10361280.5</v>
      </c>
      <c r="CK50" s="7">
        <v>57748531.310000002</v>
      </c>
      <c r="CL50" s="7">
        <v>14111193.9</v>
      </c>
      <c r="CM50" s="7">
        <v>8571895.0299999993</v>
      </c>
      <c r="CN50" s="7">
        <v>305459488.16000003</v>
      </c>
      <c r="CO50" s="7">
        <v>141329141.08000001</v>
      </c>
      <c r="CP50" s="7">
        <v>10850547.109999999</v>
      </c>
      <c r="CQ50" s="7">
        <v>9667081.9700000007</v>
      </c>
      <c r="CR50" s="7">
        <v>3354540.33</v>
      </c>
      <c r="CS50" s="7">
        <v>4217199.87</v>
      </c>
      <c r="CT50" s="7">
        <v>1969085.4</v>
      </c>
      <c r="CU50" s="7">
        <v>4496356.8899999997</v>
      </c>
      <c r="CV50" s="7">
        <v>927869.74</v>
      </c>
      <c r="CW50" s="7">
        <v>3123676.14</v>
      </c>
      <c r="CX50" s="7">
        <v>5113049.0199999996</v>
      </c>
      <c r="CY50" s="7">
        <v>1012983.36</v>
      </c>
      <c r="CZ50" s="7">
        <v>19736826.550000001</v>
      </c>
      <c r="DA50" s="7">
        <v>3154789.73</v>
      </c>
      <c r="DB50" s="7">
        <v>4052304.29</v>
      </c>
      <c r="DC50" s="7">
        <v>2601021.4</v>
      </c>
      <c r="DD50" s="7">
        <v>2949343.28</v>
      </c>
      <c r="DE50" s="7">
        <v>4304175.45</v>
      </c>
      <c r="DF50" s="7">
        <v>205428339.49000001</v>
      </c>
      <c r="DG50" s="7">
        <v>1724436.21</v>
      </c>
      <c r="DH50" s="7">
        <v>19283620.140000001</v>
      </c>
      <c r="DI50" s="7">
        <v>25669778.629999999</v>
      </c>
      <c r="DJ50" s="7">
        <v>7111285.1900000004</v>
      </c>
      <c r="DK50" s="7">
        <v>5211322.96</v>
      </c>
      <c r="DL50" s="7">
        <v>58400673.609999999</v>
      </c>
      <c r="DM50" s="7">
        <v>4018783.77</v>
      </c>
      <c r="DN50" s="7">
        <v>14797471.5</v>
      </c>
      <c r="DO50" s="7">
        <v>32455902</v>
      </c>
      <c r="DP50" s="7">
        <v>3369729.4</v>
      </c>
      <c r="DQ50" s="7">
        <v>9020096.1600000001</v>
      </c>
      <c r="DR50" s="7">
        <v>14975984.630000001</v>
      </c>
      <c r="DS50" s="7">
        <v>8429420.1199999992</v>
      </c>
      <c r="DT50" s="7">
        <v>2867310.86</v>
      </c>
      <c r="DU50" s="7">
        <v>4605720.43</v>
      </c>
      <c r="DV50" s="7">
        <v>3353720.72</v>
      </c>
      <c r="DW50" s="7">
        <v>4128757.67</v>
      </c>
      <c r="DX50" s="7">
        <v>3298855.25</v>
      </c>
      <c r="DY50" s="7">
        <v>4436322.12</v>
      </c>
      <c r="DZ50" s="7">
        <v>8560790.4700000007</v>
      </c>
      <c r="EA50" s="7">
        <v>6529849.6799999997</v>
      </c>
      <c r="EB50" s="7">
        <v>6396331.5700000003</v>
      </c>
      <c r="EC50" s="7">
        <v>3975160.76</v>
      </c>
      <c r="ED50" s="7">
        <v>21131733.359999999</v>
      </c>
      <c r="EE50" s="7">
        <v>3038532.79</v>
      </c>
      <c r="EF50" s="7">
        <v>15323547.789999999</v>
      </c>
      <c r="EG50" s="7">
        <v>3581197.21</v>
      </c>
      <c r="EH50" s="7">
        <v>3454620.19</v>
      </c>
      <c r="EI50" s="7">
        <v>155065584.93000001</v>
      </c>
      <c r="EJ50" s="7">
        <v>94906535.140000001</v>
      </c>
      <c r="EK50" s="7">
        <v>7122858.3899999997</v>
      </c>
      <c r="EL50" s="7">
        <v>4983519.76</v>
      </c>
      <c r="EM50" s="7">
        <v>4767206.7699999996</v>
      </c>
      <c r="EN50" s="7">
        <v>11027692.5</v>
      </c>
      <c r="EO50" s="7">
        <v>4219755.97</v>
      </c>
      <c r="EP50" s="7">
        <v>5038887.46</v>
      </c>
      <c r="EQ50" s="7">
        <v>26819236.190000001</v>
      </c>
      <c r="ER50" s="7">
        <v>4306820.08</v>
      </c>
      <c r="ES50" s="7">
        <v>2723078.91</v>
      </c>
      <c r="ET50" s="7">
        <v>3861075.65</v>
      </c>
      <c r="EU50" s="7">
        <v>7118095.5300000003</v>
      </c>
      <c r="EV50" s="7">
        <v>1770145.84</v>
      </c>
      <c r="EW50" s="7">
        <v>11865998.57</v>
      </c>
      <c r="EX50" s="7">
        <v>3312990.93</v>
      </c>
      <c r="EY50" s="7">
        <v>7554255.9199999999</v>
      </c>
      <c r="EZ50" s="7">
        <v>2472804.35</v>
      </c>
      <c r="FA50" s="7">
        <v>36810687.869999997</v>
      </c>
      <c r="FB50" s="7">
        <v>4416504.42</v>
      </c>
      <c r="FC50" s="7">
        <v>18929228.760000002</v>
      </c>
      <c r="FD50" s="7">
        <v>4811205.87</v>
      </c>
      <c r="FE50" s="7">
        <v>1928053.17</v>
      </c>
      <c r="FF50" s="7">
        <v>3331850.92</v>
      </c>
      <c r="FG50" s="7">
        <v>2326466.5099999998</v>
      </c>
      <c r="FH50" s="7">
        <v>1518430.27</v>
      </c>
      <c r="FI50" s="7">
        <v>18174298.379999999</v>
      </c>
      <c r="FJ50" s="7">
        <v>19514541.68</v>
      </c>
      <c r="FK50" s="7">
        <v>24992684.260000002</v>
      </c>
      <c r="FL50" s="7">
        <v>79338871.329999998</v>
      </c>
      <c r="FM50" s="7">
        <v>36378240.899999999</v>
      </c>
      <c r="FN50" s="7">
        <v>225612866.44</v>
      </c>
      <c r="FO50" s="7">
        <v>11364072.85</v>
      </c>
      <c r="FP50" s="7">
        <v>24255342.969999999</v>
      </c>
      <c r="FQ50" s="7">
        <v>10232293.92</v>
      </c>
      <c r="FR50" s="7">
        <v>2990961.91</v>
      </c>
      <c r="FS50" s="7">
        <v>3156962.51</v>
      </c>
      <c r="FT50" s="7">
        <v>1352119.29</v>
      </c>
      <c r="FU50" s="7">
        <v>9507575.9399999995</v>
      </c>
      <c r="FV50" s="7">
        <v>7753079.2300000004</v>
      </c>
      <c r="FW50" s="7">
        <v>3096878.8</v>
      </c>
      <c r="FX50" s="7">
        <v>1236153</v>
      </c>
      <c r="FY50" s="7"/>
      <c r="FZ50" s="7">
        <f>SUM(C50:FX50)</f>
        <v>8743397158.7799988</v>
      </c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</row>
    <row r="51" spans="1:256" x14ac:dyDescent="0.2">
      <c r="A51" s="6" t="s">
        <v>503</v>
      </c>
      <c r="B51" s="7" t="s">
        <v>504</v>
      </c>
      <c r="C51" s="7">
        <v>9828.2199999999993</v>
      </c>
      <c r="D51" s="7">
        <v>9771.34</v>
      </c>
      <c r="E51" s="7">
        <v>10407.219999999999</v>
      </c>
      <c r="F51" s="7">
        <v>9594.17</v>
      </c>
      <c r="G51" s="7">
        <v>10161.02</v>
      </c>
      <c r="H51" s="7">
        <v>10139.790000000001</v>
      </c>
      <c r="I51" s="7">
        <v>10378.07</v>
      </c>
      <c r="J51" s="7">
        <v>9529.02</v>
      </c>
      <c r="K51" s="7">
        <v>13997.67</v>
      </c>
      <c r="L51" s="7">
        <v>10269.42</v>
      </c>
      <c r="M51" s="7">
        <v>11826.62</v>
      </c>
      <c r="N51" s="7">
        <v>9911.5400000000009</v>
      </c>
      <c r="O51" s="7">
        <v>9470.59</v>
      </c>
      <c r="P51" s="7">
        <v>13992.94</v>
      </c>
      <c r="Q51" s="7">
        <v>10685.05</v>
      </c>
      <c r="R51" s="7">
        <v>9437.2199999999993</v>
      </c>
      <c r="S51" s="7">
        <v>10007.65</v>
      </c>
      <c r="T51" s="7">
        <v>17052.150000000001</v>
      </c>
      <c r="U51" s="7">
        <v>20329.82</v>
      </c>
      <c r="V51" s="7">
        <v>13334.39</v>
      </c>
      <c r="W51" s="7">
        <v>17394.68</v>
      </c>
      <c r="X51" s="7">
        <v>19954.900000000001</v>
      </c>
      <c r="Y51" s="7">
        <v>10242.049999999999</v>
      </c>
      <c r="Z51" s="7">
        <v>13968.72</v>
      </c>
      <c r="AA51" s="7">
        <v>9703.6200000000008</v>
      </c>
      <c r="AB51" s="7">
        <v>9804.7900000000009</v>
      </c>
      <c r="AC51" s="7">
        <v>9866.6</v>
      </c>
      <c r="AD51" s="7">
        <v>9693.17</v>
      </c>
      <c r="AE51" s="7">
        <v>17849.82</v>
      </c>
      <c r="AF51" s="7">
        <v>16175.97</v>
      </c>
      <c r="AG51" s="7">
        <v>10805.44</v>
      </c>
      <c r="AH51" s="7">
        <v>9913.81</v>
      </c>
      <c r="AI51" s="7">
        <v>12138.15</v>
      </c>
      <c r="AJ51" s="7">
        <v>17809.990000000002</v>
      </c>
      <c r="AK51" s="7">
        <v>15718.45</v>
      </c>
      <c r="AL51" s="7">
        <v>13682.65</v>
      </c>
      <c r="AM51" s="7">
        <v>11312.55</v>
      </c>
      <c r="AN51" s="7">
        <v>12505.44</v>
      </c>
      <c r="AO51" s="7">
        <v>9508.41</v>
      </c>
      <c r="AP51" s="7">
        <v>10306.08</v>
      </c>
      <c r="AQ51" s="7">
        <v>15014.11</v>
      </c>
      <c r="AR51" s="7">
        <v>9542.2800000000007</v>
      </c>
      <c r="AS51" s="7">
        <v>10324.11</v>
      </c>
      <c r="AT51" s="7">
        <v>9744.3700000000008</v>
      </c>
      <c r="AU51" s="7">
        <v>14463.61</v>
      </c>
      <c r="AV51" s="7">
        <v>13854.92</v>
      </c>
      <c r="AW51" s="7">
        <v>14373.5</v>
      </c>
      <c r="AX51" s="7">
        <v>20849.29</v>
      </c>
      <c r="AY51" s="7">
        <v>11697.43</v>
      </c>
      <c r="AZ51" s="7">
        <v>9987.0499999999993</v>
      </c>
      <c r="BA51" s="7">
        <v>9388.5</v>
      </c>
      <c r="BB51" s="7">
        <v>9473.9699999999993</v>
      </c>
      <c r="BC51" s="7">
        <v>9759.5300000000007</v>
      </c>
      <c r="BD51" s="7">
        <v>9388.66</v>
      </c>
      <c r="BE51" s="7">
        <v>10046.200000000001</v>
      </c>
      <c r="BF51" s="7">
        <v>9371.2000000000007</v>
      </c>
      <c r="BG51" s="7">
        <v>10292.09</v>
      </c>
      <c r="BH51" s="7">
        <v>10817.17</v>
      </c>
      <c r="BI51" s="7">
        <v>14270.58</v>
      </c>
      <c r="BJ51" s="7">
        <v>9395.5499999999993</v>
      </c>
      <c r="BK51" s="7">
        <v>9479.2900000000009</v>
      </c>
      <c r="BL51" s="7">
        <v>16780.72</v>
      </c>
      <c r="BM51" s="7">
        <v>13594.22</v>
      </c>
      <c r="BN51" s="7">
        <v>9387.5</v>
      </c>
      <c r="BO51" s="7">
        <v>9684.56</v>
      </c>
      <c r="BP51" s="7">
        <v>15931.1</v>
      </c>
      <c r="BQ51" s="7">
        <v>10359.64</v>
      </c>
      <c r="BR51" s="7">
        <v>9611.16</v>
      </c>
      <c r="BS51" s="7">
        <v>10839.41</v>
      </c>
      <c r="BT51" s="7">
        <v>11789.04</v>
      </c>
      <c r="BU51" s="7">
        <v>12175.85</v>
      </c>
      <c r="BV51" s="7">
        <v>9977.5499999999993</v>
      </c>
      <c r="BW51" s="7">
        <v>9701.3799999999992</v>
      </c>
      <c r="BX51" s="7">
        <v>20980.38</v>
      </c>
      <c r="BY51" s="7">
        <v>10970.43</v>
      </c>
      <c r="BZ51" s="7">
        <v>15029.03</v>
      </c>
      <c r="CA51" s="7">
        <v>17612.7</v>
      </c>
      <c r="CB51" s="7">
        <v>9663.7099999999991</v>
      </c>
      <c r="CC51" s="7">
        <v>15409.36</v>
      </c>
      <c r="CD51" s="7">
        <v>18171.990000000002</v>
      </c>
      <c r="CE51" s="7">
        <v>16852.38</v>
      </c>
      <c r="CF51" s="7">
        <v>16387.16</v>
      </c>
      <c r="CG51" s="7">
        <v>14929.81</v>
      </c>
      <c r="CH51" s="7">
        <v>18629.8</v>
      </c>
      <c r="CI51" s="7">
        <v>10445.9</v>
      </c>
      <c r="CJ51" s="7">
        <v>10541.54</v>
      </c>
      <c r="CK51" s="7">
        <v>9639.3700000000008</v>
      </c>
      <c r="CL51" s="7">
        <v>10264.93</v>
      </c>
      <c r="CM51" s="7">
        <v>10847.75</v>
      </c>
      <c r="CN51" s="7">
        <v>9380.94</v>
      </c>
      <c r="CO51" s="7">
        <v>9387.77</v>
      </c>
      <c r="CP51" s="7">
        <v>10428.200000000001</v>
      </c>
      <c r="CQ51" s="7">
        <v>10864.33</v>
      </c>
      <c r="CR51" s="7">
        <v>15042.78</v>
      </c>
      <c r="CS51" s="7">
        <v>12359.91</v>
      </c>
      <c r="CT51" s="7">
        <v>18860.97</v>
      </c>
      <c r="CU51" s="7">
        <v>9347.94</v>
      </c>
      <c r="CV51" s="7">
        <v>18557.39</v>
      </c>
      <c r="CW51" s="7">
        <v>15776.14</v>
      </c>
      <c r="CX51" s="7">
        <v>10937</v>
      </c>
      <c r="CY51" s="7">
        <v>20259.669999999998</v>
      </c>
      <c r="CZ51" s="7">
        <v>9762.01</v>
      </c>
      <c r="DA51" s="7">
        <v>15351.77</v>
      </c>
      <c r="DB51" s="7">
        <v>12934.26</v>
      </c>
      <c r="DC51" s="7">
        <v>17259.599999999999</v>
      </c>
      <c r="DD51" s="7">
        <v>16476.78</v>
      </c>
      <c r="DE51" s="7">
        <v>12097.18</v>
      </c>
      <c r="DF51" s="7">
        <v>9388.0499999999993</v>
      </c>
      <c r="DG51" s="7">
        <v>19798.349999999999</v>
      </c>
      <c r="DH51" s="7">
        <v>9391.5300000000007</v>
      </c>
      <c r="DI51" s="7">
        <v>9677.2099999999991</v>
      </c>
      <c r="DJ51" s="7">
        <v>10454.700000000001</v>
      </c>
      <c r="DK51" s="7">
        <v>11171.11</v>
      </c>
      <c r="DL51" s="7">
        <v>9902.4500000000007</v>
      </c>
      <c r="DM51" s="7">
        <v>16120.27</v>
      </c>
      <c r="DN51" s="7">
        <v>10180.58</v>
      </c>
      <c r="DO51" s="7">
        <v>9708.6200000000008</v>
      </c>
      <c r="DP51" s="7">
        <v>15820.33</v>
      </c>
      <c r="DQ51" s="7">
        <v>10279.31</v>
      </c>
      <c r="DR51" s="7">
        <v>10428.23</v>
      </c>
      <c r="DS51" s="7">
        <v>11152.98</v>
      </c>
      <c r="DT51" s="7">
        <v>18022.07</v>
      </c>
      <c r="DU51" s="7">
        <v>12025.38</v>
      </c>
      <c r="DV51" s="7">
        <v>15039.11</v>
      </c>
      <c r="DW51" s="7">
        <v>12850.16</v>
      </c>
      <c r="DX51" s="7">
        <v>18616.560000000001</v>
      </c>
      <c r="DY51" s="7">
        <v>13798.82</v>
      </c>
      <c r="DZ51" s="7">
        <v>10667.65</v>
      </c>
      <c r="EA51" s="7">
        <v>11086.33</v>
      </c>
      <c r="EB51" s="7">
        <v>10681.92</v>
      </c>
      <c r="EC51" s="7">
        <v>12045.94</v>
      </c>
      <c r="ED51" s="7">
        <v>12768.42</v>
      </c>
      <c r="EE51" s="7">
        <v>16102.45</v>
      </c>
      <c r="EF51" s="7">
        <v>10131.94</v>
      </c>
      <c r="EG51" s="7">
        <v>12882</v>
      </c>
      <c r="EH51" s="7">
        <v>13358.93</v>
      </c>
      <c r="EI51" s="7">
        <v>10064.1</v>
      </c>
      <c r="EJ51" s="7">
        <v>9380.25</v>
      </c>
      <c r="EK51" s="7">
        <v>10262.01</v>
      </c>
      <c r="EL51" s="7">
        <v>10529.3</v>
      </c>
      <c r="EM51" s="7">
        <v>11138.33</v>
      </c>
      <c r="EN51" s="7">
        <v>10183.48</v>
      </c>
      <c r="EO51" s="7">
        <v>12025.52</v>
      </c>
      <c r="EP51" s="7">
        <v>12069.19</v>
      </c>
      <c r="EQ51" s="7">
        <v>9741.4699999999993</v>
      </c>
      <c r="ER51" s="7">
        <v>13870.6</v>
      </c>
      <c r="ES51" s="7">
        <v>16955.66</v>
      </c>
      <c r="ET51" s="7">
        <v>17198.560000000001</v>
      </c>
      <c r="EU51" s="7">
        <v>11462.31</v>
      </c>
      <c r="EV51" s="7">
        <v>20115.29</v>
      </c>
      <c r="EW51" s="7">
        <v>13280.36</v>
      </c>
      <c r="EX51" s="7">
        <v>17121.400000000001</v>
      </c>
      <c r="EY51" s="7">
        <v>9675.02</v>
      </c>
      <c r="EZ51" s="7">
        <v>17475.650000000001</v>
      </c>
      <c r="FA51" s="7">
        <v>10375.049999999999</v>
      </c>
      <c r="FB51" s="7">
        <v>12440.86</v>
      </c>
      <c r="FC51" s="7">
        <v>9625.85</v>
      </c>
      <c r="FD51" s="7">
        <v>11640.95</v>
      </c>
      <c r="FE51" s="7">
        <v>19127.509999999998</v>
      </c>
      <c r="FF51" s="7">
        <v>15649.84</v>
      </c>
      <c r="FG51" s="7">
        <v>17937.29</v>
      </c>
      <c r="FH51" s="7">
        <v>19318.45</v>
      </c>
      <c r="FI51" s="7">
        <v>9800.11</v>
      </c>
      <c r="FJ51" s="7">
        <v>9452.43</v>
      </c>
      <c r="FK51" s="7">
        <v>9515.59</v>
      </c>
      <c r="FL51" s="7">
        <v>9388.66</v>
      </c>
      <c r="FM51" s="7">
        <v>9388.66</v>
      </c>
      <c r="FN51" s="7">
        <v>9979.9599999999991</v>
      </c>
      <c r="FO51" s="7">
        <v>10151.93</v>
      </c>
      <c r="FP51" s="7">
        <v>9996.02</v>
      </c>
      <c r="FQ51" s="7">
        <v>9935.23</v>
      </c>
      <c r="FR51" s="7">
        <v>16506.41</v>
      </c>
      <c r="FS51" s="7">
        <v>15566.88</v>
      </c>
      <c r="FT51" s="7">
        <v>20393.96</v>
      </c>
      <c r="FU51" s="7">
        <v>11194.6</v>
      </c>
      <c r="FV51" s="7">
        <v>10753.23</v>
      </c>
      <c r="FW51" s="7">
        <v>16758</v>
      </c>
      <c r="FX51" s="7">
        <v>21349.79</v>
      </c>
      <c r="FY51" s="7"/>
      <c r="FZ51" s="7">
        <f>FZ50/FZ22</f>
        <v>9939.030753531415</v>
      </c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</row>
    <row r="52" spans="1:256" x14ac:dyDescent="0.2">
      <c r="A52" s="7"/>
      <c r="B52" s="7"/>
      <c r="C52" s="7" t="s">
        <v>2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</row>
    <row r="53" spans="1:256" ht="15.75" x14ac:dyDescent="0.25">
      <c r="A53" s="7"/>
      <c r="B53" s="43" t="s">
        <v>505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</row>
    <row r="54" spans="1:256" x14ac:dyDescent="0.2">
      <c r="A54" s="6" t="s">
        <v>506</v>
      </c>
      <c r="B54" s="7" t="s">
        <v>507</v>
      </c>
      <c r="C54" s="7">
        <v>389890.78</v>
      </c>
      <c r="D54" s="7">
        <v>2033714.2</v>
      </c>
      <c r="E54" s="7">
        <v>488003.61</v>
      </c>
      <c r="F54" s="7">
        <v>1516217.7</v>
      </c>
      <c r="G54" s="7">
        <v>149300.32999999999</v>
      </c>
      <c r="H54" s="7">
        <v>70740.59</v>
      </c>
      <c r="I54" s="7">
        <v>599347.93000000005</v>
      </c>
      <c r="J54" s="7">
        <v>124660.54</v>
      </c>
      <c r="K54" s="7">
        <v>32121.52</v>
      </c>
      <c r="L54" s="7">
        <v>168665.94</v>
      </c>
      <c r="M54" s="7">
        <v>169234.72</v>
      </c>
      <c r="N54" s="7">
        <v>5242625.45</v>
      </c>
      <c r="O54" s="7">
        <v>1225494.3600000001</v>
      </c>
      <c r="P54" s="7">
        <v>27725.9</v>
      </c>
      <c r="Q54" s="7">
        <v>2535834.2599999998</v>
      </c>
      <c r="R54" s="7">
        <v>67648.41</v>
      </c>
      <c r="S54" s="7">
        <v>205644.04</v>
      </c>
      <c r="T54" s="7">
        <v>31555.31</v>
      </c>
      <c r="U54" s="7">
        <v>10296.18</v>
      </c>
      <c r="V54" s="7">
        <v>30948.95</v>
      </c>
      <c r="W54" s="7">
        <v>6734.61</v>
      </c>
      <c r="X54" s="7">
        <v>12096.8</v>
      </c>
      <c r="Y54" s="7">
        <v>29634.34</v>
      </c>
      <c r="Z54" s="7">
        <v>24048.82</v>
      </c>
      <c r="AA54" s="7">
        <v>2177233.1800000002</v>
      </c>
      <c r="AB54" s="7">
        <v>3303369.35</v>
      </c>
      <c r="AC54" s="7">
        <v>76612.399999999994</v>
      </c>
      <c r="AD54" s="7">
        <v>57223.1</v>
      </c>
      <c r="AE54" s="7">
        <v>42518.879999999997</v>
      </c>
      <c r="AF54" s="7">
        <v>24562.99</v>
      </c>
      <c r="AG54" s="7">
        <v>170327.53</v>
      </c>
      <c r="AH54" s="7">
        <v>65016.85</v>
      </c>
      <c r="AI54" s="7">
        <v>25030.639999999999</v>
      </c>
      <c r="AJ54" s="7">
        <v>21704.880000000001</v>
      </c>
      <c r="AK54" s="7">
        <v>30476.07</v>
      </c>
      <c r="AL54" s="7">
        <v>41796.89</v>
      </c>
      <c r="AM54" s="7">
        <v>34118.89</v>
      </c>
      <c r="AN54" s="7">
        <v>38139.980000000003</v>
      </c>
      <c r="AO54" s="7">
        <v>368505.52</v>
      </c>
      <c r="AP54" s="7">
        <v>5929397.2999999998</v>
      </c>
      <c r="AQ54" s="7">
        <v>49075.82</v>
      </c>
      <c r="AR54" s="7">
        <v>4637738.9800000004</v>
      </c>
      <c r="AS54" s="7">
        <v>439495.87</v>
      </c>
      <c r="AT54" s="7">
        <v>235034.63</v>
      </c>
      <c r="AU54" s="7">
        <v>43195.86</v>
      </c>
      <c r="AV54" s="7">
        <v>61177.89</v>
      </c>
      <c r="AW54" s="7">
        <v>23164.78</v>
      </c>
      <c r="AX54" s="7">
        <v>20901.59</v>
      </c>
      <c r="AY54" s="7">
        <v>84705.76</v>
      </c>
      <c r="AZ54" s="7">
        <v>639068.11</v>
      </c>
      <c r="BA54" s="7">
        <v>832208.54</v>
      </c>
      <c r="BB54" s="7">
        <v>947187.51</v>
      </c>
      <c r="BC54" s="7">
        <v>1139710.8500000001</v>
      </c>
      <c r="BD54" s="7">
        <v>71542.539999999994</v>
      </c>
      <c r="BE54" s="7">
        <v>133811.85999999999</v>
      </c>
      <c r="BF54" s="7">
        <v>1728122.75</v>
      </c>
      <c r="BG54" s="7">
        <v>147417.32</v>
      </c>
      <c r="BH54" s="7">
        <v>83918.54</v>
      </c>
      <c r="BI54" s="7">
        <v>90770.47</v>
      </c>
      <c r="BJ54" s="7">
        <v>505269.22</v>
      </c>
      <c r="BK54" s="7">
        <v>987139.77</v>
      </c>
      <c r="BL54" s="7">
        <v>35692.449999999997</v>
      </c>
      <c r="BM54" s="7">
        <v>86178.05</v>
      </c>
      <c r="BN54" s="7">
        <v>147329.59</v>
      </c>
      <c r="BO54" s="7">
        <v>152175.85999999999</v>
      </c>
      <c r="BP54" s="7">
        <v>42632.97</v>
      </c>
      <c r="BQ54" s="7">
        <v>373883.04</v>
      </c>
      <c r="BR54" s="7">
        <v>453377.48</v>
      </c>
      <c r="BS54" s="7">
        <v>62245.1</v>
      </c>
      <c r="BT54" s="7">
        <v>58475.06</v>
      </c>
      <c r="BU54" s="7">
        <v>43726.37</v>
      </c>
      <c r="BV54" s="7">
        <v>147869.13</v>
      </c>
      <c r="BW54" s="7">
        <v>115988.27</v>
      </c>
      <c r="BX54" s="7">
        <v>2148.3200000000002</v>
      </c>
      <c r="BY54" s="7">
        <v>58552.56</v>
      </c>
      <c r="BZ54" s="7">
        <v>4455.3100000000004</v>
      </c>
      <c r="CA54" s="7">
        <v>5507.11</v>
      </c>
      <c r="CB54" s="7">
        <v>4937352.49</v>
      </c>
      <c r="CC54" s="7">
        <v>27586.560000000001</v>
      </c>
      <c r="CD54" s="7">
        <v>11323.88</v>
      </c>
      <c r="CE54" s="7">
        <v>41773.24</v>
      </c>
      <c r="CF54" s="7">
        <v>43095.199999999997</v>
      </c>
      <c r="CG54" s="7">
        <v>16908.37</v>
      </c>
      <c r="CH54" s="7">
        <v>12377.54</v>
      </c>
      <c r="CI54" s="7">
        <v>53165.36</v>
      </c>
      <c r="CJ54" s="7">
        <v>70240.460000000006</v>
      </c>
      <c r="CK54" s="7">
        <v>365462.86</v>
      </c>
      <c r="CL54" s="7">
        <v>109034.37</v>
      </c>
      <c r="CM54" s="7">
        <v>115343.73</v>
      </c>
      <c r="CN54" s="7">
        <v>2209062.3199999998</v>
      </c>
      <c r="CO54" s="7">
        <v>1166514.18</v>
      </c>
      <c r="CP54" s="7">
        <v>92937.42</v>
      </c>
      <c r="CQ54" s="7">
        <v>59176.34</v>
      </c>
      <c r="CR54" s="7">
        <v>37307.61</v>
      </c>
      <c r="CS54" s="7">
        <v>40585.51</v>
      </c>
      <c r="CT54" s="7">
        <v>16032.91</v>
      </c>
      <c r="CU54" s="7">
        <v>19239.98</v>
      </c>
      <c r="CV54" s="7">
        <v>19526.82</v>
      </c>
      <c r="CW54" s="7">
        <v>33233.019999999997</v>
      </c>
      <c r="CX54" s="7">
        <v>72459.039999999994</v>
      </c>
      <c r="CY54" s="7">
        <v>17715.45</v>
      </c>
      <c r="CZ54" s="7">
        <v>114317.12</v>
      </c>
      <c r="DA54" s="7">
        <v>28306.92</v>
      </c>
      <c r="DB54" s="7">
        <v>31096.67</v>
      </c>
      <c r="DC54" s="7">
        <v>43801.05</v>
      </c>
      <c r="DD54" s="7">
        <v>5767.37</v>
      </c>
      <c r="DE54" s="7">
        <v>22256.639999999999</v>
      </c>
      <c r="DF54" s="7">
        <v>1703229.37</v>
      </c>
      <c r="DG54" s="7">
        <v>6477.55</v>
      </c>
      <c r="DH54" s="7">
        <v>162049.81</v>
      </c>
      <c r="DI54" s="7">
        <v>232526.72</v>
      </c>
      <c r="DJ54" s="7">
        <v>61270.87</v>
      </c>
      <c r="DK54" s="7">
        <v>30729.94</v>
      </c>
      <c r="DL54" s="7">
        <v>349020.82</v>
      </c>
      <c r="DM54" s="7">
        <v>48561.13</v>
      </c>
      <c r="DN54" s="7">
        <v>113602.06</v>
      </c>
      <c r="DO54" s="7">
        <v>201654.55</v>
      </c>
      <c r="DP54" s="7">
        <v>23216.799999999999</v>
      </c>
      <c r="DQ54" s="7">
        <v>0</v>
      </c>
      <c r="DR54" s="7">
        <v>49118.83</v>
      </c>
      <c r="DS54" s="7">
        <v>39367.050000000003</v>
      </c>
      <c r="DT54" s="7">
        <v>13623.28</v>
      </c>
      <c r="DU54" s="7">
        <v>26656.11</v>
      </c>
      <c r="DV54" s="7">
        <v>19584.45</v>
      </c>
      <c r="DW54" s="7">
        <v>12689.57</v>
      </c>
      <c r="DX54" s="7">
        <v>7274.09</v>
      </c>
      <c r="DY54" s="7">
        <v>48239.86</v>
      </c>
      <c r="DZ54" s="7">
        <v>148235.9</v>
      </c>
      <c r="EA54" s="7">
        <v>48361.62</v>
      </c>
      <c r="EB54" s="7">
        <v>51689.23</v>
      </c>
      <c r="EC54" s="7">
        <v>36287.980000000003</v>
      </c>
      <c r="ED54" s="7">
        <v>238566.36</v>
      </c>
      <c r="EE54" s="7">
        <v>14060.25</v>
      </c>
      <c r="EF54" s="7">
        <v>44113.84</v>
      </c>
      <c r="EG54" s="7">
        <v>26722.21</v>
      </c>
      <c r="EH54" s="7">
        <v>13489.1</v>
      </c>
      <c r="EI54" s="7">
        <v>505752.36</v>
      </c>
      <c r="EJ54" s="7">
        <v>746679.92</v>
      </c>
      <c r="EK54" s="7">
        <v>53495.21</v>
      </c>
      <c r="EL54" s="7">
        <v>46207.64</v>
      </c>
      <c r="EM54" s="7">
        <v>31904.51</v>
      </c>
      <c r="EN54" s="7">
        <v>42235.09</v>
      </c>
      <c r="EO54" s="7">
        <v>26920.93</v>
      </c>
      <c r="EP54" s="7">
        <v>36777.589999999997</v>
      </c>
      <c r="EQ54" s="7">
        <v>188650.04</v>
      </c>
      <c r="ER54" s="7">
        <v>78452.53</v>
      </c>
      <c r="ES54" s="7">
        <v>25926.92</v>
      </c>
      <c r="ET54" s="7">
        <v>39954.43</v>
      </c>
      <c r="EU54" s="7">
        <v>30857.18</v>
      </c>
      <c r="EV54" s="7">
        <v>0</v>
      </c>
      <c r="EW54" s="7">
        <v>37184.080000000002</v>
      </c>
      <c r="EX54" s="7">
        <v>19566.25</v>
      </c>
      <c r="EY54" s="7">
        <v>8730.74</v>
      </c>
      <c r="EZ54" s="7">
        <v>17034.990000000002</v>
      </c>
      <c r="FA54" s="7">
        <v>240371.3</v>
      </c>
      <c r="FB54" s="7">
        <v>79764.479999999996</v>
      </c>
      <c r="FC54" s="7">
        <v>231917.28</v>
      </c>
      <c r="FD54" s="7">
        <v>59806.53</v>
      </c>
      <c r="FE54" s="7">
        <v>39372.43</v>
      </c>
      <c r="FF54" s="7">
        <v>30285.62</v>
      </c>
      <c r="FG54" s="7">
        <v>20044.099999999999</v>
      </c>
      <c r="FH54" s="7">
        <v>36234.910000000003</v>
      </c>
      <c r="FI54" s="7">
        <v>138431.10999999999</v>
      </c>
      <c r="FJ54" s="7">
        <v>118404.45</v>
      </c>
      <c r="FK54" s="7">
        <v>228420.42</v>
      </c>
      <c r="FL54" s="7">
        <v>491627.68</v>
      </c>
      <c r="FM54" s="7">
        <v>266116.34000000003</v>
      </c>
      <c r="FN54" s="7">
        <v>987703.38</v>
      </c>
      <c r="FO54" s="7">
        <v>123482.39</v>
      </c>
      <c r="FP54" s="7">
        <v>233965.76</v>
      </c>
      <c r="FQ54" s="7">
        <v>135561.31</v>
      </c>
      <c r="FR54" s="7">
        <v>44167.97</v>
      </c>
      <c r="FS54" s="7">
        <v>32299.71</v>
      </c>
      <c r="FT54" s="7">
        <v>34316.379999999997</v>
      </c>
      <c r="FU54" s="7">
        <v>64883.43</v>
      </c>
      <c r="FV54" s="7">
        <v>98275.16</v>
      </c>
      <c r="FW54" s="7">
        <v>47602</v>
      </c>
      <c r="FX54" s="7">
        <v>18913.169999999998</v>
      </c>
      <c r="FY54" s="7">
        <v>349868.43</v>
      </c>
      <c r="FZ54" s="7">
        <f>SUM(C54:FY54)</f>
        <v>61980701.000000015</v>
      </c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</row>
    <row r="55" spans="1:256" x14ac:dyDescent="0.2">
      <c r="A55" s="6" t="s">
        <v>508</v>
      </c>
      <c r="B55" s="7" t="s">
        <v>509</v>
      </c>
      <c r="C55" s="63">
        <v>37645</v>
      </c>
      <c r="D55" s="63">
        <v>986662</v>
      </c>
      <c r="E55" s="63">
        <v>74981</v>
      </c>
      <c r="F55" s="63">
        <v>409534</v>
      </c>
      <c r="G55" s="63">
        <v>28259</v>
      </c>
      <c r="H55" s="63" t="s">
        <v>510</v>
      </c>
      <c r="I55" s="63">
        <v>123635</v>
      </c>
      <c r="J55" s="63">
        <v>44759</v>
      </c>
      <c r="K55" s="63">
        <v>69167</v>
      </c>
      <c r="L55" s="63">
        <v>144060</v>
      </c>
      <c r="M55" s="63">
        <v>19295</v>
      </c>
      <c r="N55" s="63">
        <v>1843277</v>
      </c>
      <c r="O55" s="63">
        <v>615356</v>
      </c>
      <c r="P55" s="63">
        <v>17910</v>
      </c>
      <c r="Q55" s="63">
        <v>1528169</v>
      </c>
      <c r="R55" s="63">
        <v>20248</v>
      </c>
      <c r="S55" s="63">
        <v>32333</v>
      </c>
      <c r="T55" s="63">
        <v>5688</v>
      </c>
      <c r="U55" s="63">
        <v>14631</v>
      </c>
      <c r="V55" s="63">
        <v>34224</v>
      </c>
      <c r="W55" s="63" t="s">
        <v>510</v>
      </c>
      <c r="X55" s="63" t="s">
        <v>510</v>
      </c>
      <c r="Y55" s="63">
        <v>26981</v>
      </c>
      <c r="Z55" s="63">
        <v>29845</v>
      </c>
      <c r="AA55" s="63">
        <v>884153</v>
      </c>
      <c r="AB55" s="63">
        <v>1187682</v>
      </c>
      <c r="AC55" s="63" t="s">
        <v>510</v>
      </c>
      <c r="AD55" s="63">
        <v>13339</v>
      </c>
      <c r="AE55" s="63">
        <v>13016</v>
      </c>
      <c r="AF55" s="63">
        <v>63116</v>
      </c>
      <c r="AG55" s="63">
        <v>0</v>
      </c>
      <c r="AH55" s="63">
        <v>187302</v>
      </c>
      <c r="AI55" s="63">
        <v>41333</v>
      </c>
      <c r="AJ55" s="63">
        <v>14350</v>
      </c>
      <c r="AK55" s="63" t="s">
        <v>510</v>
      </c>
      <c r="AL55" s="63">
        <v>20546</v>
      </c>
      <c r="AM55" s="63">
        <v>16743</v>
      </c>
      <c r="AN55" s="63" t="s">
        <v>510</v>
      </c>
      <c r="AO55" s="63">
        <v>238962</v>
      </c>
      <c r="AP55" s="63">
        <v>3061833</v>
      </c>
      <c r="AQ55" s="63">
        <v>17462</v>
      </c>
      <c r="AR55" s="63">
        <v>875382</v>
      </c>
      <c r="AS55" s="63">
        <v>67159</v>
      </c>
      <c r="AT55" s="63" t="s">
        <v>510</v>
      </c>
      <c r="AU55" s="63" t="s">
        <v>510</v>
      </c>
      <c r="AV55" s="63">
        <v>57317</v>
      </c>
      <c r="AW55" s="63" t="s">
        <v>510</v>
      </c>
      <c r="AX55" s="63" t="s">
        <v>510</v>
      </c>
      <c r="AY55" s="63">
        <v>39250</v>
      </c>
      <c r="AZ55" s="63">
        <v>22516</v>
      </c>
      <c r="BA55" s="63">
        <v>411591</v>
      </c>
      <c r="BB55" s="63">
        <v>108037</v>
      </c>
      <c r="BC55" s="63">
        <v>751861</v>
      </c>
      <c r="BD55" s="63">
        <v>96866</v>
      </c>
      <c r="BE55" s="63">
        <v>41419</v>
      </c>
      <c r="BF55" s="63">
        <v>875863</v>
      </c>
      <c r="BG55" s="63">
        <v>27449</v>
      </c>
      <c r="BH55" s="63">
        <v>29793</v>
      </c>
      <c r="BI55" s="63" t="s">
        <v>510</v>
      </c>
      <c r="BJ55" s="63">
        <v>125980</v>
      </c>
      <c r="BK55" s="63">
        <v>540557</v>
      </c>
      <c r="BL55" s="63" t="s">
        <v>510</v>
      </c>
      <c r="BM55" s="63">
        <v>46344</v>
      </c>
      <c r="BN55" s="63">
        <v>33443</v>
      </c>
      <c r="BO55" s="63">
        <v>91186</v>
      </c>
      <c r="BP55" s="63" t="s">
        <v>510</v>
      </c>
      <c r="BQ55" s="63" t="s">
        <v>510</v>
      </c>
      <c r="BR55" s="63">
        <v>79468</v>
      </c>
      <c r="BS55" s="63">
        <v>0</v>
      </c>
      <c r="BT55" s="63">
        <v>0</v>
      </c>
      <c r="BU55" s="63">
        <v>41495</v>
      </c>
      <c r="BV55" s="63">
        <v>579</v>
      </c>
      <c r="BW55" s="63">
        <v>42812</v>
      </c>
      <c r="BX55" s="63" t="s">
        <v>510</v>
      </c>
      <c r="BY55" s="63">
        <v>1201</v>
      </c>
      <c r="BZ55" s="63">
        <v>27951</v>
      </c>
      <c r="CA55" s="63" t="s">
        <v>510</v>
      </c>
      <c r="CB55" s="63">
        <v>3453220</v>
      </c>
      <c r="CC55" s="63">
        <v>13722</v>
      </c>
      <c r="CD55" s="63" t="s">
        <v>510</v>
      </c>
      <c r="CE55" s="63">
        <v>18193</v>
      </c>
      <c r="CF55" s="63">
        <v>5613</v>
      </c>
      <c r="CG55" s="63">
        <v>32753</v>
      </c>
      <c r="CH55" s="63" t="s">
        <v>510</v>
      </c>
      <c r="CI55" s="63">
        <v>29984</v>
      </c>
      <c r="CJ55" s="63">
        <v>33868</v>
      </c>
      <c r="CK55" s="63">
        <v>125093</v>
      </c>
      <c r="CL55" s="63">
        <v>134958</v>
      </c>
      <c r="CM55" s="63">
        <v>58369</v>
      </c>
      <c r="CN55" s="63">
        <v>1124875</v>
      </c>
      <c r="CO55" s="63">
        <v>314117</v>
      </c>
      <c r="CP55" s="63">
        <v>14320</v>
      </c>
      <c r="CQ55" s="63">
        <v>56940</v>
      </c>
      <c r="CR55" s="63">
        <v>26585</v>
      </c>
      <c r="CS55" s="63">
        <v>13187</v>
      </c>
      <c r="CT55" s="63">
        <v>7216</v>
      </c>
      <c r="CU55" s="63">
        <v>17969</v>
      </c>
      <c r="CV55" s="63">
        <v>12694</v>
      </c>
      <c r="CW55" s="63">
        <v>9858</v>
      </c>
      <c r="CX55" s="63">
        <v>99619</v>
      </c>
      <c r="CY55" s="63">
        <v>7927</v>
      </c>
      <c r="CZ55" s="63">
        <v>163800</v>
      </c>
      <c r="DA55" s="63">
        <v>25550</v>
      </c>
      <c r="DB55" s="63">
        <v>42507</v>
      </c>
      <c r="DC55" s="63">
        <v>38064</v>
      </c>
      <c r="DD55" s="63" t="s">
        <v>510</v>
      </c>
      <c r="DE55" s="63">
        <v>18879</v>
      </c>
      <c r="DF55" s="63">
        <v>1785801</v>
      </c>
      <c r="DG55" s="63">
        <v>45123</v>
      </c>
      <c r="DH55" s="63">
        <v>89802</v>
      </c>
      <c r="DI55" s="63">
        <v>131522</v>
      </c>
      <c r="DJ55" s="63">
        <v>10631</v>
      </c>
      <c r="DK55" s="63">
        <v>0</v>
      </c>
      <c r="DL55" s="63">
        <v>156913</v>
      </c>
      <c r="DM55" s="63">
        <v>0</v>
      </c>
      <c r="DN55" s="63">
        <v>42114</v>
      </c>
      <c r="DO55" s="63">
        <v>109395</v>
      </c>
      <c r="DP55" s="63">
        <v>20959</v>
      </c>
      <c r="DQ55" s="63">
        <v>34856.742039572542</v>
      </c>
      <c r="DR55" s="63">
        <v>27042</v>
      </c>
      <c r="DS55" s="63">
        <v>29514</v>
      </c>
      <c r="DT55" s="63">
        <v>32981</v>
      </c>
      <c r="DU55" s="63">
        <v>42145</v>
      </c>
      <c r="DV55" s="63">
        <v>40257</v>
      </c>
      <c r="DW55" s="63">
        <v>6845</v>
      </c>
      <c r="DX55" s="63">
        <v>11452</v>
      </c>
      <c r="DY55" s="63" t="s">
        <v>510</v>
      </c>
      <c r="DZ55" s="63">
        <v>4989</v>
      </c>
      <c r="EA55" s="63">
        <v>0</v>
      </c>
      <c r="EB55" s="63">
        <v>28575</v>
      </c>
      <c r="EC55" s="63">
        <v>51352</v>
      </c>
      <c r="ED55" s="63">
        <v>7643</v>
      </c>
      <c r="EE55" s="63" t="s">
        <v>510</v>
      </c>
      <c r="EF55" s="63">
        <v>17877</v>
      </c>
      <c r="EG55" s="63">
        <v>10862</v>
      </c>
      <c r="EH55" s="63">
        <v>18240</v>
      </c>
      <c r="EI55" s="63">
        <v>319077</v>
      </c>
      <c r="EJ55" s="63">
        <v>274548</v>
      </c>
      <c r="EK55" s="63">
        <v>52697</v>
      </c>
      <c r="EL55" s="63">
        <v>16321</v>
      </c>
      <c r="EM55" s="63">
        <v>16062</v>
      </c>
      <c r="EN55" s="63">
        <v>31931</v>
      </c>
      <c r="EO55" s="63">
        <v>23345</v>
      </c>
      <c r="EP55" s="63">
        <v>28710</v>
      </c>
      <c r="EQ55" s="63">
        <v>75632</v>
      </c>
      <c r="ER55" s="63">
        <v>29866</v>
      </c>
      <c r="ES55" s="63">
        <v>0</v>
      </c>
      <c r="ET55" s="63">
        <v>89802</v>
      </c>
      <c r="EU55" s="63">
        <v>41290</v>
      </c>
      <c r="EV55" s="63" t="s">
        <v>510</v>
      </c>
      <c r="EW55" s="63">
        <v>51579</v>
      </c>
      <c r="EX55" s="63" t="s">
        <v>510</v>
      </c>
      <c r="EY55" s="63">
        <v>42926</v>
      </c>
      <c r="EZ55" s="63">
        <v>22908</v>
      </c>
      <c r="FA55" s="63">
        <v>66851</v>
      </c>
      <c r="FB55" s="63">
        <v>5515.8606940898617</v>
      </c>
      <c r="FC55" s="63">
        <v>33204</v>
      </c>
      <c r="FD55" s="63">
        <v>22036</v>
      </c>
      <c r="FE55" s="63">
        <v>12255</v>
      </c>
      <c r="FF55" s="63">
        <v>7767</v>
      </c>
      <c r="FG55" s="63">
        <v>22946</v>
      </c>
      <c r="FH55" s="63">
        <v>15857</v>
      </c>
      <c r="FI55" s="63">
        <v>74170</v>
      </c>
      <c r="FJ55" s="63">
        <v>81417</v>
      </c>
      <c r="FK55" s="63">
        <v>39594.649523347827</v>
      </c>
      <c r="FL55" s="63">
        <v>151650</v>
      </c>
      <c r="FM55" s="63">
        <v>31335</v>
      </c>
      <c r="FN55" s="63">
        <v>191794</v>
      </c>
      <c r="FO55" s="63">
        <v>153522.26622456257</v>
      </c>
      <c r="FP55" s="63">
        <v>24740.761400371564</v>
      </c>
      <c r="FQ55" s="63">
        <v>8336</v>
      </c>
      <c r="FR55" s="63">
        <v>31282</v>
      </c>
      <c r="FS55" s="63">
        <v>16658</v>
      </c>
      <c r="FT55" s="63">
        <v>20071.939309487378</v>
      </c>
      <c r="FU55" s="63">
        <v>58628</v>
      </c>
      <c r="FV55" s="63">
        <v>14309</v>
      </c>
      <c r="FW55" s="63">
        <v>16934</v>
      </c>
      <c r="FX55" s="63">
        <v>10098</v>
      </c>
      <c r="FY55" s="7">
        <v>118462</v>
      </c>
      <c r="FZ55" s="7">
        <f>SUM(C55:FY55)</f>
        <v>27304914.219191432</v>
      </c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</row>
    <row r="56" spans="1:256" x14ac:dyDescent="0.2">
      <c r="A56" s="6" t="s">
        <v>511</v>
      </c>
      <c r="B56" s="7" t="s">
        <v>512</v>
      </c>
      <c r="C56" s="7">
        <v>495019.1</v>
      </c>
      <c r="D56" s="7">
        <v>1300285.3600000001</v>
      </c>
      <c r="E56" s="7">
        <v>566783.72</v>
      </c>
      <c r="F56" s="7">
        <v>739509.82</v>
      </c>
      <c r="G56" s="7">
        <v>38967.96</v>
      </c>
      <c r="H56" s="7">
        <v>30867.56</v>
      </c>
      <c r="I56" s="7">
        <v>552510.06000000006</v>
      </c>
      <c r="J56" s="7">
        <v>68677.08</v>
      </c>
      <c r="K56" s="7">
        <v>1929.1</v>
      </c>
      <c r="L56" s="7">
        <v>50929.78</v>
      </c>
      <c r="M56" s="7">
        <v>54015.360000000001</v>
      </c>
      <c r="N56" s="7">
        <v>1598497.76</v>
      </c>
      <c r="O56" s="7">
        <v>132340.88</v>
      </c>
      <c r="P56" s="7">
        <v>7330.86</v>
      </c>
      <c r="Q56" s="7">
        <v>3492131.44</v>
      </c>
      <c r="R56" s="7">
        <v>24693.18</v>
      </c>
      <c r="S56" s="7">
        <v>18520.34</v>
      </c>
      <c r="T56" s="7">
        <v>385.82</v>
      </c>
      <c r="U56" s="7">
        <v>0</v>
      </c>
      <c r="V56" s="7">
        <v>0</v>
      </c>
      <c r="W56" s="7">
        <v>385.82</v>
      </c>
      <c r="X56" s="7">
        <v>0</v>
      </c>
      <c r="Y56" s="7">
        <v>0</v>
      </c>
      <c r="Z56" s="7">
        <v>1157.46</v>
      </c>
      <c r="AA56" s="7">
        <v>864658.74</v>
      </c>
      <c r="AB56" s="7">
        <v>550587.4</v>
      </c>
      <c r="AC56" s="7">
        <v>9259.82</v>
      </c>
      <c r="AD56" s="7">
        <v>7716.4</v>
      </c>
      <c r="AE56" s="7">
        <v>385.96</v>
      </c>
      <c r="AF56" s="7">
        <v>1543.28</v>
      </c>
      <c r="AG56" s="7">
        <v>3086.56</v>
      </c>
      <c r="AH56" s="7">
        <v>385.96</v>
      </c>
      <c r="AI56" s="7">
        <v>0</v>
      </c>
      <c r="AJ56" s="7">
        <v>385.82</v>
      </c>
      <c r="AK56" s="7">
        <v>385.82</v>
      </c>
      <c r="AL56" s="7">
        <v>2700.74</v>
      </c>
      <c r="AM56" s="7">
        <v>0</v>
      </c>
      <c r="AN56" s="7">
        <v>0</v>
      </c>
      <c r="AO56" s="7">
        <v>59418.8</v>
      </c>
      <c r="AP56" s="7">
        <v>4986379.54</v>
      </c>
      <c r="AQ56" s="7">
        <v>0</v>
      </c>
      <c r="AR56" s="7">
        <v>789059.86</v>
      </c>
      <c r="AS56" s="7">
        <v>452576.38</v>
      </c>
      <c r="AT56" s="7">
        <v>8873.86</v>
      </c>
      <c r="AU56" s="7">
        <v>3086.56</v>
      </c>
      <c r="AV56" s="7">
        <v>3086.56</v>
      </c>
      <c r="AW56" s="7">
        <v>385.82</v>
      </c>
      <c r="AX56" s="7">
        <v>1929.1</v>
      </c>
      <c r="AY56" s="7">
        <v>3086.56</v>
      </c>
      <c r="AZ56" s="7">
        <v>391626.62</v>
      </c>
      <c r="BA56" s="7">
        <v>57489.42</v>
      </c>
      <c r="BB56" s="7">
        <v>110738.32</v>
      </c>
      <c r="BC56" s="7">
        <v>415549.98</v>
      </c>
      <c r="BD56" s="7">
        <v>23922.66</v>
      </c>
      <c r="BE56" s="7">
        <v>1929.24</v>
      </c>
      <c r="BF56" s="7">
        <v>175559.02</v>
      </c>
      <c r="BG56" s="7">
        <v>30867.56</v>
      </c>
      <c r="BH56" s="7">
        <v>5015.66</v>
      </c>
      <c r="BI56" s="7">
        <v>3472.38</v>
      </c>
      <c r="BJ56" s="7">
        <v>43601.16</v>
      </c>
      <c r="BK56" s="7">
        <v>264681.2</v>
      </c>
      <c r="BL56" s="7">
        <v>1157.46</v>
      </c>
      <c r="BM56" s="7">
        <v>2314.92</v>
      </c>
      <c r="BN56" s="7">
        <v>9260.1</v>
      </c>
      <c r="BO56" s="7">
        <v>5401.62</v>
      </c>
      <c r="BP56" s="7">
        <v>0</v>
      </c>
      <c r="BQ56" s="7">
        <v>415536.4</v>
      </c>
      <c r="BR56" s="7">
        <v>272012.2</v>
      </c>
      <c r="BS56" s="7">
        <v>58259.66</v>
      </c>
      <c r="BT56" s="7">
        <v>1543.28</v>
      </c>
      <c r="BU56" s="7">
        <v>13889.8</v>
      </c>
      <c r="BV56" s="7">
        <v>26622.560000000001</v>
      </c>
      <c r="BW56" s="7">
        <v>44370.28</v>
      </c>
      <c r="BX56" s="7">
        <v>0</v>
      </c>
      <c r="BY56" s="7">
        <v>1157.46</v>
      </c>
      <c r="BZ56" s="7">
        <v>0</v>
      </c>
      <c r="CA56" s="7">
        <v>1157.46</v>
      </c>
      <c r="CB56" s="7">
        <v>1156350.1399999999</v>
      </c>
      <c r="CC56" s="7">
        <v>0</v>
      </c>
      <c r="CD56" s="7">
        <v>1157.46</v>
      </c>
      <c r="CE56" s="7">
        <v>385.82</v>
      </c>
      <c r="CF56" s="7">
        <v>385.96</v>
      </c>
      <c r="CG56" s="7">
        <v>5787.3</v>
      </c>
      <c r="CH56" s="7">
        <v>4630.12</v>
      </c>
      <c r="CI56" s="7">
        <v>29323.3</v>
      </c>
      <c r="CJ56" s="7">
        <v>64047.66</v>
      </c>
      <c r="CK56" s="7">
        <v>60962.22</v>
      </c>
      <c r="CL56" s="7">
        <v>13890.5</v>
      </c>
      <c r="CM56" s="7">
        <v>6173.4</v>
      </c>
      <c r="CN56" s="7">
        <v>443709.8</v>
      </c>
      <c r="CO56" s="7">
        <v>146619.57999999999</v>
      </c>
      <c r="CP56" s="7">
        <v>41285.120000000003</v>
      </c>
      <c r="CQ56" s="7">
        <v>2314.92</v>
      </c>
      <c r="CR56" s="7">
        <v>771.78</v>
      </c>
      <c r="CS56" s="7">
        <v>1543.28</v>
      </c>
      <c r="CT56" s="7">
        <v>385.82</v>
      </c>
      <c r="CU56" s="7">
        <v>1929.1</v>
      </c>
      <c r="CV56" s="7">
        <v>0</v>
      </c>
      <c r="CW56" s="7">
        <v>385.82</v>
      </c>
      <c r="CX56" s="7">
        <v>10803.52</v>
      </c>
      <c r="CY56" s="7">
        <v>0</v>
      </c>
      <c r="CZ56" s="7">
        <v>20450.419999999998</v>
      </c>
      <c r="DA56" s="7">
        <v>0</v>
      </c>
      <c r="DB56" s="7">
        <v>1543.28</v>
      </c>
      <c r="DC56" s="7">
        <v>0</v>
      </c>
      <c r="DD56" s="7">
        <v>771.64</v>
      </c>
      <c r="DE56" s="7">
        <v>0</v>
      </c>
      <c r="DF56" s="7">
        <v>201790.58</v>
      </c>
      <c r="DG56" s="7">
        <v>0</v>
      </c>
      <c r="DH56" s="7">
        <v>38968.800000000003</v>
      </c>
      <c r="DI56" s="7">
        <v>19291.560000000001</v>
      </c>
      <c r="DJ56" s="7">
        <v>5015.8</v>
      </c>
      <c r="DK56" s="7">
        <v>8874.14</v>
      </c>
      <c r="DL56" s="7">
        <v>122307.18</v>
      </c>
      <c r="DM56" s="7">
        <v>0</v>
      </c>
      <c r="DN56" s="7">
        <v>38583.54</v>
      </c>
      <c r="DO56" s="7">
        <v>232273.02</v>
      </c>
      <c r="DP56" s="7">
        <v>0</v>
      </c>
      <c r="DQ56" s="7">
        <v>21992.3</v>
      </c>
      <c r="DR56" s="7">
        <v>8874.2800000000007</v>
      </c>
      <c r="DS56" s="7">
        <v>10032.299999999999</v>
      </c>
      <c r="DT56" s="7">
        <v>1543.28</v>
      </c>
      <c r="DU56" s="7">
        <v>771.64</v>
      </c>
      <c r="DV56" s="7">
        <v>385.82</v>
      </c>
      <c r="DW56" s="7">
        <v>0</v>
      </c>
      <c r="DX56" s="7">
        <v>5015.66</v>
      </c>
      <c r="DY56" s="7">
        <v>1543.56</v>
      </c>
      <c r="DZ56" s="7">
        <v>771.64</v>
      </c>
      <c r="EA56" s="7">
        <v>3086.84</v>
      </c>
      <c r="EB56" s="7">
        <v>33953.42</v>
      </c>
      <c r="EC56" s="7">
        <v>1157.46</v>
      </c>
      <c r="ED56" s="7">
        <v>21992.44</v>
      </c>
      <c r="EE56" s="7">
        <v>6945.04</v>
      </c>
      <c r="EF56" s="7">
        <v>22379.1</v>
      </c>
      <c r="EG56" s="7">
        <v>11960.42</v>
      </c>
      <c r="EH56" s="7">
        <v>771.64</v>
      </c>
      <c r="EI56" s="7">
        <v>161664.32000000001</v>
      </c>
      <c r="EJ56" s="7">
        <v>73307.62</v>
      </c>
      <c r="EK56" s="7">
        <v>5787.72</v>
      </c>
      <c r="EL56" s="7">
        <v>385.82</v>
      </c>
      <c r="EM56" s="7">
        <v>1157.5999999999999</v>
      </c>
      <c r="EN56" s="7">
        <v>6944.76</v>
      </c>
      <c r="EO56" s="7">
        <v>0</v>
      </c>
      <c r="EP56" s="7">
        <v>1929.1</v>
      </c>
      <c r="EQ56" s="7">
        <v>58646.46</v>
      </c>
      <c r="ER56" s="7">
        <v>2700.74</v>
      </c>
      <c r="ES56" s="7">
        <v>771.64</v>
      </c>
      <c r="ET56" s="7">
        <v>1157.5999999999999</v>
      </c>
      <c r="EU56" s="7">
        <v>40897.620000000003</v>
      </c>
      <c r="EV56" s="7">
        <v>5016.08</v>
      </c>
      <c r="EW56" s="7">
        <v>29708.42</v>
      </c>
      <c r="EX56" s="7">
        <v>385.96</v>
      </c>
      <c r="EY56" s="7">
        <v>4629.84</v>
      </c>
      <c r="EZ56" s="7">
        <v>0</v>
      </c>
      <c r="FA56" s="7">
        <v>240371.74</v>
      </c>
      <c r="FB56" s="7">
        <v>0</v>
      </c>
      <c r="FC56" s="7">
        <v>15047.68</v>
      </c>
      <c r="FD56" s="7">
        <v>3086.84</v>
      </c>
      <c r="FE56" s="7">
        <v>1929.1</v>
      </c>
      <c r="FF56" s="7">
        <v>0</v>
      </c>
      <c r="FG56" s="7">
        <v>385.82</v>
      </c>
      <c r="FH56" s="7">
        <v>0</v>
      </c>
      <c r="FI56" s="7">
        <v>69063.039999999994</v>
      </c>
      <c r="FJ56" s="7">
        <v>31638.5</v>
      </c>
      <c r="FK56" s="7">
        <v>114210.28</v>
      </c>
      <c r="FL56" s="7">
        <v>52859.86</v>
      </c>
      <c r="FM56" s="7">
        <v>27008.1</v>
      </c>
      <c r="FN56" s="7">
        <v>1168698.76</v>
      </c>
      <c r="FO56" s="7">
        <v>20064.740000000002</v>
      </c>
      <c r="FP56" s="7">
        <v>118450.94</v>
      </c>
      <c r="FQ56" s="7">
        <v>25465.66</v>
      </c>
      <c r="FR56" s="7">
        <v>0</v>
      </c>
      <c r="FS56" s="7">
        <v>385.82</v>
      </c>
      <c r="FT56" s="7">
        <v>0</v>
      </c>
      <c r="FU56" s="7">
        <v>55174.080000000002</v>
      </c>
      <c r="FV56" s="7">
        <v>32795.96</v>
      </c>
      <c r="FW56" s="7">
        <v>3858.62</v>
      </c>
      <c r="FX56" s="7">
        <v>385.96</v>
      </c>
      <c r="FY56" s="7">
        <v>702987.98</v>
      </c>
      <c r="FZ56" s="7">
        <f>SUM(C56:FY56)</f>
        <v>25215904.620000038</v>
      </c>
      <c r="GA56" s="7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256" x14ac:dyDescent="0.2">
      <c r="A57" s="6" t="s">
        <v>513</v>
      </c>
      <c r="B57" s="7" t="s">
        <v>514</v>
      </c>
      <c r="C57" s="7">
        <v>2753554.9098250899</v>
      </c>
      <c r="D57" s="7">
        <v>12260810.796970457</v>
      </c>
      <c r="E57" s="7">
        <v>2308450.9647250818</v>
      </c>
      <c r="F57" s="7">
        <v>6126411.5263201939</v>
      </c>
      <c r="G57" s="7">
        <v>453869.40392501466</v>
      </c>
      <c r="H57" s="7">
        <v>597155.65177002258</v>
      </c>
      <c r="I57" s="7">
        <v>3048174.3137501045</v>
      </c>
      <c r="J57" s="7">
        <v>701223.34902502305</v>
      </c>
      <c r="K57" s="7">
        <v>36750</v>
      </c>
      <c r="L57" s="7">
        <v>1080660.4502050381</v>
      </c>
      <c r="M57" s="7">
        <v>413848.614905013</v>
      </c>
      <c r="N57" s="7">
        <v>20257256.444095738</v>
      </c>
      <c r="O57" s="7">
        <v>4794141.2690601721</v>
      </c>
      <c r="P57" s="7">
        <v>122041.57804000334</v>
      </c>
      <c r="Q57" s="7">
        <v>14016159.943635451</v>
      </c>
      <c r="R57" s="7">
        <v>1467196.6980500461</v>
      </c>
      <c r="S57" s="7">
        <v>535890.19294501632</v>
      </c>
      <c r="T57" s="7">
        <v>55885.394510000835</v>
      </c>
      <c r="U57" s="7">
        <v>21817.697255000417</v>
      </c>
      <c r="V57" s="7">
        <v>107338.4862750021</v>
      </c>
      <c r="W57" s="7">
        <v>36635.394510000835</v>
      </c>
      <c r="X57" s="7">
        <v>23567.697255000417</v>
      </c>
      <c r="Y57" s="7">
        <v>328557.03686500964</v>
      </c>
      <c r="Z57" s="7">
        <v>49703.091765001256</v>
      </c>
      <c r="AA57" s="7">
        <v>11268437.126370408</v>
      </c>
      <c r="AB57" s="7">
        <v>9874610.364005357</v>
      </c>
      <c r="AC57" s="7">
        <v>392734.00941501383</v>
      </c>
      <c r="AD57" s="7">
        <v>404984.00941501383</v>
      </c>
      <c r="AE57" s="7">
        <v>28817.697255000417</v>
      </c>
      <c r="AF57" s="7">
        <v>69656.183530002512</v>
      </c>
      <c r="AG57" s="7">
        <v>208853.94510000836</v>
      </c>
      <c r="AH57" s="7">
        <v>202312.36706000502</v>
      </c>
      <c r="AI57" s="7">
        <v>59385.394510000835</v>
      </c>
      <c r="AJ57" s="7">
        <v>64520.78902000167</v>
      </c>
      <c r="AK57" s="7">
        <v>47135.394510000835</v>
      </c>
      <c r="AL57" s="7">
        <v>39317.697255000421</v>
      </c>
      <c r="AM57" s="7">
        <v>118656.18353000251</v>
      </c>
      <c r="AN57" s="7">
        <v>139541.57804000334</v>
      </c>
      <c r="AO57" s="7">
        <v>1833649.7898150473</v>
      </c>
      <c r="AP57" s="7">
        <v>28337792.172775965</v>
      </c>
      <c r="AQ57" s="7">
        <v>109906.18353000251</v>
      </c>
      <c r="AR57" s="7">
        <v>21511709.004100762</v>
      </c>
      <c r="AS57" s="7">
        <v>2142826.7623650515</v>
      </c>
      <c r="AT57" s="7">
        <v>819764.92706502636</v>
      </c>
      <c r="AU57" s="7">
        <v>95906.183530002512</v>
      </c>
      <c r="AV57" s="7">
        <v>104541.57804000334</v>
      </c>
      <c r="AW57" s="7">
        <v>106291.57804000334</v>
      </c>
      <c r="AX57" s="7">
        <v>45385.394510000835</v>
      </c>
      <c r="AY57" s="7">
        <v>93223.880785002926</v>
      </c>
      <c r="AZ57" s="7">
        <v>4707589.0306301787</v>
      </c>
      <c r="BA57" s="7">
        <v>3126778.7906100927</v>
      </c>
      <c r="BB57" s="7">
        <v>4315787.3239601646</v>
      </c>
      <c r="BC57" s="7">
        <v>7367086.9035902582</v>
      </c>
      <c r="BD57" s="7">
        <v>1065498.9364800402</v>
      </c>
      <c r="BE57" s="7">
        <v>282942.43137501046</v>
      </c>
      <c r="BF57" s="7">
        <v>6397800.6557452511</v>
      </c>
      <c r="BG57" s="7">
        <v>293786.24784500792</v>
      </c>
      <c r="BH57" s="7">
        <v>114223.88078500293</v>
      </c>
      <c r="BI57" s="7">
        <v>121926.97255000418</v>
      </c>
      <c r="BJ57" s="7">
        <v>1907310.7717800653</v>
      </c>
      <c r="BK57" s="7">
        <v>7232993.6188802412</v>
      </c>
      <c r="BL57" s="7">
        <v>36635.394510000835</v>
      </c>
      <c r="BM57" s="7">
        <v>128109.27529500377</v>
      </c>
      <c r="BN57" s="7">
        <v>1556691.3678550506</v>
      </c>
      <c r="BO57" s="7">
        <v>593410.98196501797</v>
      </c>
      <c r="BP57" s="7">
        <v>86223.880785002926</v>
      </c>
      <c r="BQ57" s="7">
        <v>1500805.9733450497</v>
      </c>
      <c r="BR57" s="7">
        <v>1358337.4227550423</v>
      </c>
      <c r="BS57" s="7">
        <v>349327.82588501129</v>
      </c>
      <c r="BT57" s="7">
        <v>140130.06431500544</v>
      </c>
      <c r="BU57" s="7">
        <v>119473.88078500293</v>
      </c>
      <c r="BV57" s="7">
        <v>363557.03686500964</v>
      </c>
      <c r="BW57" s="7">
        <v>431463.22039501212</v>
      </c>
      <c r="BX57" s="7">
        <v>37338.486275002091</v>
      </c>
      <c r="BY57" s="7">
        <v>195312.36706000502</v>
      </c>
      <c r="BZ57" s="7">
        <v>68020.78902000167</v>
      </c>
      <c r="CA57" s="7">
        <v>60203.091765001256</v>
      </c>
      <c r="CB57" s="7">
        <v>25589549.098250899</v>
      </c>
      <c r="CC57" s="7">
        <v>60088.486275002091</v>
      </c>
      <c r="CD57" s="7">
        <v>18317.697255000417</v>
      </c>
      <c r="CE57" s="7">
        <v>71520.78902000167</v>
      </c>
      <c r="CF57" s="7">
        <v>32317.697255000417</v>
      </c>
      <c r="CG57" s="7">
        <v>70703.091765001256</v>
      </c>
      <c r="CH57" s="7">
        <v>27067.697255000417</v>
      </c>
      <c r="CI57" s="7">
        <v>339645.5231400117</v>
      </c>
      <c r="CJ57" s="7">
        <v>388989.33961000922</v>
      </c>
      <c r="CK57" s="7">
        <v>1899966.9553100676</v>
      </c>
      <c r="CL57" s="7">
        <v>467296.3764750188</v>
      </c>
      <c r="CM57" s="7">
        <v>292624.73412001005</v>
      </c>
      <c r="CN57" s="7">
        <v>7660904.0690852795</v>
      </c>
      <c r="CO57" s="7">
        <v>5372229.7553351745</v>
      </c>
      <c r="CP57" s="7">
        <v>248286.24784500795</v>
      </c>
      <c r="CQ57" s="7">
        <v>392963.22039501212</v>
      </c>
      <c r="CR57" s="7">
        <v>58567.697255000421</v>
      </c>
      <c r="CS57" s="7">
        <v>77703.091765001256</v>
      </c>
      <c r="CT57" s="7">
        <v>60203.091765001256</v>
      </c>
      <c r="CU57" s="7">
        <v>72453.091765001256</v>
      </c>
      <c r="CV57" s="7">
        <v>1750</v>
      </c>
      <c r="CW57" s="7">
        <v>78635.394510000842</v>
      </c>
      <c r="CX57" s="7">
        <v>234400.85333500709</v>
      </c>
      <c r="CY57" s="7">
        <v>19135.394510000835</v>
      </c>
      <c r="CZ57" s="7">
        <v>889780.38589003263</v>
      </c>
      <c r="DA57" s="7">
        <v>65453.091765001256</v>
      </c>
      <c r="DB57" s="7">
        <v>148062.36706000502</v>
      </c>
      <c r="DC57" s="7">
        <v>73156.183530002512</v>
      </c>
      <c r="DD57" s="7">
        <v>64406.183530002512</v>
      </c>
      <c r="DE57" s="7">
        <v>109791.57804000334</v>
      </c>
      <c r="DF57" s="7">
        <v>8655981.8949702904</v>
      </c>
      <c r="DG57" s="7">
        <v>23567.697255000417</v>
      </c>
      <c r="DH57" s="7">
        <v>833291.04628002341</v>
      </c>
      <c r="DI57" s="7">
        <v>1228509.0651100511</v>
      </c>
      <c r="DJ57" s="7">
        <v>244442.43137501046</v>
      </c>
      <c r="DK57" s="7">
        <v>163697.76157000585</v>
      </c>
      <c r="DL57" s="7">
        <v>2382607.6800150638</v>
      </c>
      <c r="DM57" s="7">
        <v>103723.88078500293</v>
      </c>
      <c r="DN57" s="7">
        <v>506728.67922001844</v>
      </c>
      <c r="DO57" s="7">
        <v>1105030.3858900326</v>
      </c>
      <c r="DP57" s="7">
        <v>85406.183530002512</v>
      </c>
      <c r="DQ57" s="7">
        <v>250494.66980500461</v>
      </c>
      <c r="DR57" s="7">
        <v>589895.5231400117</v>
      </c>
      <c r="DS57" s="7">
        <v>237083.15608000668</v>
      </c>
      <c r="DT57" s="7">
        <v>41885.394510000835</v>
      </c>
      <c r="DU57" s="7">
        <v>94156.183530002512</v>
      </c>
      <c r="DV57" s="7">
        <v>53317.697255000421</v>
      </c>
      <c r="DW57" s="7">
        <v>61953.091765001256</v>
      </c>
      <c r="DX57" s="7">
        <v>50635.394510000835</v>
      </c>
      <c r="DY57" s="7">
        <v>121926.97255000418</v>
      </c>
      <c r="DZ57" s="7">
        <v>347822.4956900159</v>
      </c>
      <c r="EA57" s="7">
        <v>178630.06431500544</v>
      </c>
      <c r="EB57" s="7">
        <v>242218.55059000754</v>
      </c>
      <c r="EC57" s="7">
        <v>163697.76157000585</v>
      </c>
      <c r="ED57" s="7">
        <v>480234.00941501383</v>
      </c>
      <c r="EE57" s="7">
        <v>51453.091765001256</v>
      </c>
      <c r="EF57" s="7">
        <v>602619.40392501466</v>
      </c>
      <c r="EG57" s="7">
        <v>67088.486275002098</v>
      </c>
      <c r="EH57" s="7">
        <v>60203.091765001256</v>
      </c>
      <c r="EI57" s="7">
        <v>6184170.591430245</v>
      </c>
      <c r="EJ57" s="7">
        <v>3900699.9012051215</v>
      </c>
      <c r="EK57" s="7">
        <v>215380.06431500544</v>
      </c>
      <c r="EL57" s="7">
        <v>207447.76157000585</v>
      </c>
      <c r="EM57" s="7">
        <v>87385.394510000842</v>
      </c>
      <c r="EN57" s="7">
        <v>443254.79843501549</v>
      </c>
      <c r="EO57" s="7">
        <v>71520.78902000167</v>
      </c>
      <c r="EP57" s="7">
        <v>131609.27529500378</v>
      </c>
      <c r="EQ57" s="7">
        <v>966191.8996150305</v>
      </c>
      <c r="ER57" s="7">
        <v>69067.697255000414</v>
      </c>
      <c r="ES57" s="7">
        <v>25317.697255000417</v>
      </c>
      <c r="ET57" s="7">
        <v>52270.78902000167</v>
      </c>
      <c r="EU57" s="7">
        <v>159020.78902000168</v>
      </c>
      <c r="EV57" s="7">
        <v>22635.394510000835</v>
      </c>
      <c r="EW57" s="7">
        <v>227515.45882500627</v>
      </c>
      <c r="EX57" s="7">
        <v>50635.394510000835</v>
      </c>
      <c r="EY57" s="7">
        <v>273489.33961000922</v>
      </c>
      <c r="EZ57" s="7">
        <v>66270.78902000167</v>
      </c>
      <c r="FA57" s="7">
        <v>962561.83530002506</v>
      </c>
      <c r="FB57" s="7">
        <v>191353.94510000836</v>
      </c>
      <c r="FC57" s="7">
        <v>574176.44079002424</v>
      </c>
      <c r="FD57" s="7">
        <v>194380.06431500544</v>
      </c>
      <c r="FE57" s="7">
        <v>15750</v>
      </c>
      <c r="FF57" s="7">
        <v>140833.15608000668</v>
      </c>
      <c r="FG57" s="7">
        <v>56473.880785002926</v>
      </c>
      <c r="FH57" s="7">
        <v>12250</v>
      </c>
      <c r="FI57" s="7">
        <v>773806.50510502979</v>
      </c>
      <c r="FJ57" s="7">
        <v>533093.28471001761</v>
      </c>
      <c r="FK57" s="7">
        <v>685244.13804502471</v>
      </c>
      <c r="FL57" s="7">
        <v>2148597.0196250733</v>
      </c>
      <c r="FM57" s="7">
        <v>1195342.7529500376</v>
      </c>
      <c r="FN57" s="7">
        <v>6842176.9851452</v>
      </c>
      <c r="FO57" s="7">
        <v>382234.00941501383</v>
      </c>
      <c r="FP57" s="7">
        <v>884874.20236003015</v>
      </c>
      <c r="FQ57" s="7">
        <v>342327.82588501129</v>
      </c>
      <c r="FR57" s="7">
        <v>65223.880785002926</v>
      </c>
      <c r="FS57" s="7">
        <v>60203.091765001256</v>
      </c>
      <c r="FT57" s="7">
        <v>15750</v>
      </c>
      <c r="FU57" s="7">
        <v>370213.22039501212</v>
      </c>
      <c r="FV57" s="7">
        <v>262400.85333500709</v>
      </c>
      <c r="FW57" s="7">
        <v>33135.394510000835</v>
      </c>
      <c r="FX57" s="7">
        <v>11317.697255000417</v>
      </c>
      <c r="FY57" s="7">
        <v>3530081.029040087</v>
      </c>
      <c r="FZ57" s="7">
        <f>SUM(C57:FY57)</f>
        <v>291027783.68704426</v>
      </c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</row>
    <row r="58" spans="1:256" x14ac:dyDescent="0.2">
      <c r="A58" s="6" t="s">
        <v>515</v>
      </c>
      <c r="B58" s="7" t="s">
        <v>516</v>
      </c>
      <c r="C58" s="7">
        <v>88403</v>
      </c>
      <c r="D58" s="7">
        <v>350949</v>
      </c>
      <c r="E58" s="7">
        <v>60042</v>
      </c>
      <c r="F58" s="7">
        <v>199728</v>
      </c>
      <c r="G58" s="7">
        <v>21785.045385104539</v>
      </c>
      <c r="H58" s="7">
        <v>20424.570172904256</v>
      </c>
      <c r="I58" s="7">
        <v>81706</v>
      </c>
      <c r="J58" s="7">
        <v>39975.803734164932</v>
      </c>
      <c r="K58" s="7">
        <v>4494.5373485395667</v>
      </c>
      <c r="L58" s="7">
        <v>41252.092853781105</v>
      </c>
      <c r="M58" s="7">
        <v>28575.292331516535</v>
      </c>
      <c r="N58" s="7">
        <v>525962</v>
      </c>
      <c r="O58" s="7">
        <v>134520</v>
      </c>
      <c r="P58" s="7">
        <v>5145.3870205010717</v>
      </c>
      <c r="Q58" s="7">
        <v>377605</v>
      </c>
      <c r="R58" s="7">
        <v>93349.529944819442</v>
      </c>
      <c r="S58" s="7">
        <v>28442.157601895924</v>
      </c>
      <c r="T58" s="7">
        <v>3743.5879399506739</v>
      </c>
      <c r="U58" s="7">
        <v>1534.6385343897173</v>
      </c>
      <c r="V58" s="7">
        <v>6464.083523641536</v>
      </c>
      <c r="W58" s="7">
        <v>5161.9659793108667</v>
      </c>
      <c r="X58" s="7">
        <v>1185.8570493011453</v>
      </c>
      <c r="Y58" s="7">
        <v>15988.606017860913</v>
      </c>
      <c r="Z58" s="7">
        <v>5510.7474643994392</v>
      </c>
      <c r="AA58" s="7">
        <v>318240</v>
      </c>
      <c r="AB58" s="7">
        <v>284900</v>
      </c>
      <c r="AC58" s="7">
        <v>17712.993782786652</v>
      </c>
      <c r="AD58" s="7">
        <v>22107.567335360145</v>
      </c>
      <c r="AE58" s="7">
        <v>1744.1989900003634</v>
      </c>
      <c r="AF58" s="7">
        <v>3279.0941012006833</v>
      </c>
      <c r="AG58" s="7">
        <v>16510.470490487714</v>
      </c>
      <c r="AH58" s="7">
        <v>18361.829411716524</v>
      </c>
      <c r="AI58" s="7">
        <v>6741.8060228093509</v>
      </c>
      <c r="AJ58" s="7">
        <v>2722.3010769609573</v>
      </c>
      <c r="AK58" s="7">
        <v>3708.906836396472</v>
      </c>
      <c r="AL58" s="7">
        <v>4732.0535498851541</v>
      </c>
      <c r="AM58" s="7">
        <v>8694.6721062274046</v>
      </c>
      <c r="AN58" s="7">
        <v>7750.0657539459098</v>
      </c>
      <c r="AO58" s="7">
        <v>46529</v>
      </c>
      <c r="AP58" s="7">
        <v>872926.57819045265</v>
      </c>
      <c r="AQ58" s="7">
        <v>4219.8060928046525</v>
      </c>
      <c r="AR58" s="7">
        <v>627289</v>
      </c>
      <c r="AS58" s="7">
        <v>65689</v>
      </c>
      <c r="AT58" s="7">
        <v>44893.462280049192</v>
      </c>
      <c r="AU58" s="7">
        <v>4813.989212401003</v>
      </c>
      <c r="AV58" s="7">
        <v>6182.5644315182735</v>
      </c>
      <c r="AW58" s="7">
        <v>5345.5403238665685</v>
      </c>
      <c r="AX58" s="7">
        <v>1465.1271516003053</v>
      </c>
      <c r="AY58" s="7">
        <v>8484.3807275604613</v>
      </c>
      <c r="AZ58" s="7">
        <v>127685</v>
      </c>
      <c r="BA58" s="7">
        <v>92017</v>
      </c>
      <c r="BB58" s="7">
        <v>81529</v>
      </c>
      <c r="BC58" s="7">
        <v>229464</v>
      </c>
      <c r="BD58" s="7">
        <v>35756</v>
      </c>
      <c r="BE58" s="7">
        <v>23831.708492297646</v>
      </c>
      <c r="BF58" s="7">
        <v>259259</v>
      </c>
      <c r="BG58" s="7">
        <v>19061.321724250185</v>
      </c>
      <c r="BH58" s="7">
        <v>11680.290956776062</v>
      </c>
      <c r="BI58" s="7">
        <v>5383.5868742143739</v>
      </c>
      <c r="BJ58" s="7">
        <v>95008.254209239836</v>
      </c>
      <c r="BK58" s="7">
        <v>243221.99999999997</v>
      </c>
      <c r="BL58" s="7">
        <v>2606.188698824626</v>
      </c>
      <c r="BM58" s="7">
        <v>5954.2851294314451</v>
      </c>
      <c r="BN58" s="7">
        <v>52587.380630664826</v>
      </c>
      <c r="BO58" s="7">
        <v>27127.190397984796</v>
      </c>
      <c r="BP58" s="7">
        <v>4465.41184714889</v>
      </c>
      <c r="BQ58" s="7">
        <v>77960.49372219776</v>
      </c>
      <c r="BR58" s="7">
        <v>69848.859704512477</v>
      </c>
      <c r="BS58" s="7">
        <v>18544.614897708667</v>
      </c>
      <c r="BT58" s="7">
        <v>10366.487937274615</v>
      </c>
      <c r="BU58" s="7">
        <v>6824.4090029257313</v>
      </c>
      <c r="BV58" s="7">
        <v>22331.272208047048</v>
      </c>
      <c r="BW58" s="7">
        <v>42083.03758860939</v>
      </c>
      <c r="BX58" s="7">
        <v>1557.1330583002994</v>
      </c>
      <c r="BY58" s="7">
        <v>10991.783008366498</v>
      </c>
      <c r="BZ58" s="7">
        <v>4443.9435209606736</v>
      </c>
      <c r="CA58" s="7">
        <v>3004.1291539596727</v>
      </c>
      <c r="CB58" s="7">
        <v>770637</v>
      </c>
      <c r="CC58" s="7">
        <v>5092.2096822931526</v>
      </c>
      <c r="CD58" s="7">
        <v>3185.5375638089586</v>
      </c>
      <c r="CE58" s="7">
        <v>2424.4365961005051</v>
      </c>
      <c r="CF58" s="7">
        <v>2668.6244547005558</v>
      </c>
      <c r="CG58" s="7">
        <v>4029.0996669008396</v>
      </c>
      <c r="CH58" s="7">
        <v>1883.7349092003924</v>
      </c>
      <c r="CI58" s="7">
        <v>13064.050435102721</v>
      </c>
      <c r="CJ58" s="7">
        <v>17005.821027200112</v>
      </c>
      <c r="CK58" s="7">
        <v>56929</v>
      </c>
      <c r="CL58" s="7">
        <v>21780.180266405117</v>
      </c>
      <c r="CM58" s="7">
        <v>10632.582281082588</v>
      </c>
      <c r="CN58" s="7">
        <v>294033</v>
      </c>
      <c r="CO58" s="7">
        <v>150164</v>
      </c>
      <c r="CP58" s="7">
        <v>27051.112393155905</v>
      </c>
      <c r="CQ58" s="7">
        <v>16938.509362502278</v>
      </c>
      <c r="CR58" s="7">
        <v>4894.7783709132063</v>
      </c>
      <c r="CS58" s="7">
        <v>6741.0544230997657</v>
      </c>
      <c r="CT58" s="7">
        <v>2447.3891854566032</v>
      </c>
      <c r="CU58" s="7">
        <v>10777.099746484339</v>
      </c>
      <c r="CV58" s="7">
        <v>744.06716818895381</v>
      </c>
      <c r="CW58" s="7">
        <v>3715.143848700774</v>
      </c>
      <c r="CX58" s="7">
        <v>7814.0114752016279</v>
      </c>
      <c r="CY58" s="7">
        <v>750.00556570015624</v>
      </c>
      <c r="CZ58" s="7">
        <v>39065.236613175031</v>
      </c>
      <c r="DA58" s="7">
        <v>4379.878648942311</v>
      </c>
      <c r="DB58" s="7">
        <v>6156.0506356101614</v>
      </c>
      <c r="DC58" s="7">
        <v>3229.403612123363</v>
      </c>
      <c r="DD58" s="7">
        <v>1689.1075624082232</v>
      </c>
      <c r="DE58" s="7">
        <v>2995.2198054331866</v>
      </c>
      <c r="DF58" s="7">
        <v>209321.67263215859</v>
      </c>
      <c r="DG58" s="7">
        <v>1425.0972080735212</v>
      </c>
      <c r="DH58" s="7">
        <v>41127.841255864092</v>
      </c>
      <c r="DI58" s="7">
        <v>43493.906893553467</v>
      </c>
      <c r="DJ58" s="7">
        <v>12061.335525103063</v>
      </c>
      <c r="DK58" s="7">
        <v>8057.5037598828994</v>
      </c>
      <c r="DL58" s="7">
        <v>87630.710978183313</v>
      </c>
      <c r="DM58" s="7">
        <v>7190.9483572393674</v>
      </c>
      <c r="DN58" s="7">
        <v>23126.172993877037</v>
      </c>
      <c r="DO58" s="7">
        <v>57304.641778128644</v>
      </c>
      <c r="DP58" s="7">
        <v>3732.7036754823052</v>
      </c>
      <c r="DQ58" s="7">
        <v>13587.041378755592</v>
      </c>
      <c r="DR58" s="7">
        <v>26286.352266652688</v>
      </c>
      <c r="DS58" s="7">
        <v>13085.106135682781</v>
      </c>
      <c r="DT58" s="7">
        <v>3241.7172544205882</v>
      </c>
      <c r="DU58" s="7">
        <v>7857.4073848869884</v>
      </c>
      <c r="DV58" s="7">
        <v>4471.389818554323</v>
      </c>
      <c r="DW58" s="7">
        <v>6039.2797549305142</v>
      </c>
      <c r="DX58" s="7">
        <v>4996.6516158758841</v>
      </c>
      <c r="DY58" s="7">
        <v>8856.4988958646627</v>
      </c>
      <c r="DZ58" s="7">
        <v>19855.264081233072</v>
      </c>
      <c r="EA58" s="7">
        <v>10035.118150704224</v>
      </c>
      <c r="EB58" s="7">
        <v>11666.220548795649</v>
      </c>
      <c r="EC58" s="7">
        <v>6882.6664483379172</v>
      </c>
      <c r="ED58" s="7">
        <v>34659.203850182945</v>
      </c>
      <c r="EE58" s="7">
        <v>4557.4114051573424</v>
      </c>
      <c r="EF58" s="7">
        <v>36575.55173628826</v>
      </c>
      <c r="EG58" s="7">
        <v>6394.3272266238218</v>
      </c>
      <c r="EH58" s="7">
        <v>5071.4464608711369</v>
      </c>
      <c r="EI58" s="7">
        <v>148622</v>
      </c>
      <c r="EJ58" s="7">
        <v>100630</v>
      </c>
      <c r="EK58" s="7">
        <v>20864.294982851323</v>
      </c>
      <c r="EL58" s="7">
        <v>14236.134974486951</v>
      </c>
      <c r="EM58" s="7">
        <v>7363.0022417131931</v>
      </c>
      <c r="EN58" s="7">
        <v>19622.492326550793</v>
      </c>
      <c r="EO58" s="7">
        <v>6029.2574187725904</v>
      </c>
      <c r="EP58" s="7">
        <v>7571.1000643145517</v>
      </c>
      <c r="EQ58" s="7">
        <v>45843.358187592698</v>
      </c>
      <c r="ER58" s="7">
        <v>5886.7039490886073</v>
      </c>
      <c r="ES58" s="7">
        <v>3380.0382499179673</v>
      </c>
      <c r="ET58" s="7">
        <v>3964.6935147686427</v>
      </c>
      <c r="EU58" s="7">
        <v>11272.884325402085</v>
      </c>
      <c r="EV58" s="7">
        <v>1428.7532440204729</v>
      </c>
      <c r="EW58" s="7">
        <v>23159.083679932668</v>
      </c>
      <c r="EX58" s="7">
        <v>5261.0247172449781</v>
      </c>
      <c r="EY58" s="7">
        <v>15642.423746222541</v>
      </c>
      <c r="EZ58" s="7">
        <v>2684.4417525775457</v>
      </c>
      <c r="FA58" s="7">
        <v>56365.809889626064</v>
      </c>
      <c r="FB58" s="7">
        <v>6312.0853192541554</v>
      </c>
      <c r="FC58" s="7">
        <v>32851.53495702731</v>
      </c>
      <c r="FD58" s="7">
        <v>8295.5305286418898</v>
      </c>
      <c r="FE58" s="7">
        <v>1761.640979900367</v>
      </c>
      <c r="FF58" s="7">
        <v>4258.7760134876853</v>
      </c>
      <c r="FG58" s="7">
        <v>2522.9715719713777</v>
      </c>
      <c r="FH58" s="7">
        <v>1255.8232728002617</v>
      </c>
      <c r="FI58" s="7">
        <v>31387.890462277875</v>
      </c>
      <c r="FJ58" s="7">
        <v>33080.049461829854</v>
      </c>
      <c r="FK58" s="7">
        <v>26446.560966183573</v>
      </c>
      <c r="FL58" s="7">
        <v>79585</v>
      </c>
      <c r="FM58" s="7">
        <v>62453.552158136845</v>
      </c>
      <c r="FN58" s="7">
        <v>217718</v>
      </c>
      <c r="FO58" s="7">
        <v>17883.798054088555</v>
      </c>
      <c r="FP58" s="7">
        <v>24374.439033816423</v>
      </c>
      <c r="FQ58" s="7">
        <v>16805.461436727001</v>
      </c>
      <c r="FR58" s="7">
        <v>3085.7017050653726</v>
      </c>
      <c r="FS58" s="7">
        <v>3168.6506756316458</v>
      </c>
      <c r="FT58" s="7">
        <v>1161.2855879278284</v>
      </c>
      <c r="FU58" s="7">
        <v>17680.984776375411</v>
      </c>
      <c r="FV58" s="7">
        <v>15117.645659252494</v>
      </c>
      <c r="FW58" s="7">
        <v>3244.2101214006757</v>
      </c>
      <c r="FX58" s="7">
        <v>1116.2873536002326</v>
      </c>
      <c r="FY58" s="7">
        <v>218878.00000000003</v>
      </c>
      <c r="FZ58" s="7">
        <f>SUM(C58:FY58)</f>
        <v>9673369.0056655351</v>
      </c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</row>
    <row r="59" spans="1:256" x14ac:dyDescent="0.2">
      <c r="A59" s="6" t="s">
        <v>517</v>
      </c>
      <c r="B59" s="7" t="s">
        <v>518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7">
        <v>0</v>
      </c>
      <c r="BJ59" s="7">
        <v>0</v>
      </c>
      <c r="BK59" s="7">
        <v>0</v>
      </c>
      <c r="BL59" s="7">
        <v>0</v>
      </c>
      <c r="BM59" s="7">
        <v>0</v>
      </c>
      <c r="BN59" s="7">
        <v>0</v>
      </c>
      <c r="BO59" s="7">
        <v>0</v>
      </c>
      <c r="BP59" s="7">
        <v>0</v>
      </c>
      <c r="BQ59" s="7">
        <v>0</v>
      </c>
      <c r="BR59" s="7">
        <v>0</v>
      </c>
      <c r="BS59" s="7">
        <v>0</v>
      </c>
      <c r="BT59" s="7">
        <v>0</v>
      </c>
      <c r="BU59" s="7">
        <v>0</v>
      </c>
      <c r="BV59" s="7">
        <v>0</v>
      </c>
      <c r="BW59" s="7">
        <v>145544.46</v>
      </c>
      <c r="BX59" s="7">
        <v>0</v>
      </c>
      <c r="BY59" s="7">
        <v>126903.89</v>
      </c>
      <c r="BZ59" s="7">
        <v>0</v>
      </c>
      <c r="CA59" s="7">
        <v>0</v>
      </c>
      <c r="CB59" s="7">
        <v>0</v>
      </c>
      <c r="CC59" s="7">
        <v>0</v>
      </c>
      <c r="CD59" s="7">
        <v>0</v>
      </c>
      <c r="CE59" s="7">
        <v>0</v>
      </c>
      <c r="CF59" s="7">
        <v>0</v>
      </c>
      <c r="CG59" s="7">
        <v>0</v>
      </c>
      <c r="CH59" s="7">
        <v>0</v>
      </c>
      <c r="CI59" s="7">
        <v>0</v>
      </c>
      <c r="CJ59" s="7">
        <v>0</v>
      </c>
      <c r="CK59" s="7">
        <v>213115.94</v>
      </c>
      <c r="CL59" s="7">
        <v>0</v>
      </c>
      <c r="CM59" s="7">
        <v>0</v>
      </c>
      <c r="CN59" s="7">
        <v>0</v>
      </c>
      <c r="CO59" s="7">
        <v>0</v>
      </c>
      <c r="CP59" s="7">
        <v>0</v>
      </c>
      <c r="CQ59" s="7">
        <v>0</v>
      </c>
      <c r="CR59" s="7">
        <v>0</v>
      </c>
      <c r="CS59" s="7">
        <v>0</v>
      </c>
      <c r="CT59" s="7">
        <v>0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7">
        <v>206487.91</v>
      </c>
      <c r="DA59" s="7">
        <v>0</v>
      </c>
      <c r="DB59" s="7">
        <v>0</v>
      </c>
      <c r="DC59" s="7">
        <v>0</v>
      </c>
      <c r="DD59" s="7">
        <v>0</v>
      </c>
      <c r="DE59" s="7">
        <v>0</v>
      </c>
      <c r="DF59" s="7">
        <v>93286.26</v>
      </c>
      <c r="DG59" s="7">
        <v>0</v>
      </c>
      <c r="DH59" s="7">
        <v>46455.62</v>
      </c>
      <c r="DI59" s="7">
        <v>0</v>
      </c>
      <c r="DJ59" s="7">
        <v>0</v>
      </c>
      <c r="DK59" s="7">
        <v>0</v>
      </c>
      <c r="DL59" s="7">
        <v>0</v>
      </c>
      <c r="DM59" s="7">
        <v>61919.519999999997</v>
      </c>
      <c r="DN59" s="7">
        <v>0</v>
      </c>
      <c r="DO59" s="7">
        <v>0</v>
      </c>
      <c r="DP59" s="7">
        <v>0</v>
      </c>
      <c r="DQ59" s="7">
        <v>0</v>
      </c>
      <c r="DR59" s="7">
        <v>0</v>
      </c>
      <c r="DS59" s="7">
        <v>0</v>
      </c>
      <c r="DT59" s="7">
        <v>0</v>
      </c>
      <c r="DU59" s="7">
        <v>0</v>
      </c>
      <c r="DV59" s="7">
        <v>0</v>
      </c>
      <c r="DW59" s="7">
        <v>0</v>
      </c>
      <c r="DX59" s="7">
        <v>0</v>
      </c>
      <c r="DY59" s="7">
        <v>0</v>
      </c>
      <c r="DZ59" s="7">
        <v>0</v>
      </c>
      <c r="EA59" s="7">
        <v>261434.41000000003</v>
      </c>
      <c r="EB59" s="7">
        <v>0</v>
      </c>
      <c r="EC59" s="7">
        <v>0</v>
      </c>
      <c r="ED59" s="7">
        <v>0</v>
      </c>
      <c r="EE59" s="7">
        <v>0</v>
      </c>
      <c r="EF59" s="7">
        <v>0</v>
      </c>
      <c r="EG59" s="7">
        <v>0</v>
      </c>
      <c r="EH59" s="7">
        <v>0</v>
      </c>
      <c r="EI59" s="7">
        <v>0</v>
      </c>
      <c r="EJ59" s="7">
        <v>159101.96000000002</v>
      </c>
      <c r="EK59" s="7">
        <v>0</v>
      </c>
      <c r="EL59" s="7">
        <v>0</v>
      </c>
      <c r="EM59" s="7">
        <v>0</v>
      </c>
      <c r="EN59" s="7">
        <v>0</v>
      </c>
      <c r="EO59" s="7">
        <v>0</v>
      </c>
      <c r="EP59" s="7">
        <v>0</v>
      </c>
      <c r="EQ59" s="7">
        <v>0</v>
      </c>
      <c r="ER59" s="7">
        <v>0</v>
      </c>
      <c r="ES59" s="7">
        <v>0</v>
      </c>
      <c r="ET59" s="7">
        <v>0</v>
      </c>
      <c r="EU59" s="7">
        <v>0</v>
      </c>
      <c r="EV59" s="7">
        <v>0</v>
      </c>
      <c r="EW59" s="7">
        <v>0</v>
      </c>
      <c r="EX59" s="7">
        <v>0</v>
      </c>
      <c r="EY59" s="7">
        <v>0</v>
      </c>
      <c r="EZ59" s="7">
        <v>0</v>
      </c>
      <c r="FA59" s="7">
        <v>0</v>
      </c>
      <c r="FB59" s="7">
        <v>0</v>
      </c>
      <c r="FC59" s="7">
        <v>0</v>
      </c>
      <c r="FD59" s="7">
        <v>0</v>
      </c>
      <c r="FE59" s="7">
        <v>0</v>
      </c>
      <c r="FF59" s="7">
        <v>0</v>
      </c>
      <c r="FG59" s="7">
        <v>0</v>
      </c>
      <c r="FH59" s="7">
        <v>0</v>
      </c>
      <c r="FI59" s="7">
        <v>0</v>
      </c>
      <c r="FJ59" s="7">
        <v>0</v>
      </c>
      <c r="FK59" s="7">
        <v>0</v>
      </c>
      <c r="FL59" s="7">
        <v>0</v>
      </c>
      <c r="FM59" s="7">
        <v>0</v>
      </c>
      <c r="FN59" s="7">
        <v>0</v>
      </c>
      <c r="FO59" s="7">
        <v>0</v>
      </c>
      <c r="FP59" s="7">
        <v>0</v>
      </c>
      <c r="FQ59" s="7">
        <v>0</v>
      </c>
      <c r="FR59" s="7">
        <v>0</v>
      </c>
      <c r="FS59" s="7">
        <v>0</v>
      </c>
      <c r="FT59" s="7">
        <v>0</v>
      </c>
      <c r="FU59" s="7">
        <v>0</v>
      </c>
      <c r="FV59" s="7">
        <v>0</v>
      </c>
      <c r="FW59" s="7">
        <v>0</v>
      </c>
      <c r="FX59" s="7">
        <v>0</v>
      </c>
      <c r="FY59" s="7">
        <v>0</v>
      </c>
      <c r="FZ59" s="7">
        <f t="shared" ref="FZ59:FZ60" si="17">SUM(C59:FY59)</f>
        <v>1314249.97</v>
      </c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</row>
    <row r="60" spans="1:256" x14ac:dyDescent="0.2">
      <c r="A60" s="6" t="s">
        <v>519</v>
      </c>
      <c r="B60" s="7" t="s">
        <v>520</v>
      </c>
      <c r="C60" s="7">
        <f t="shared" ref="C60:BN60" si="18">SUM(C54:C59)</f>
        <v>3764512.7898250897</v>
      </c>
      <c r="D60" s="7">
        <f t="shared" si="18"/>
        <v>16932421.356970459</v>
      </c>
      <c r="E60" s="7">
        <f t="shared" si="18"/>
        <v>3498261.2947250819</v>
      </c>
      <c r="F60" s="7">
        <f t="shared" si="18"/>
        <v>8991401.0463201944</v>
      </c>
      <c r="G60" s="7">
        <f t="shared" si="18"/>
        <v>692181.73931011918</v>
      </c>
      <c r="H60" s="7">
        <f t="shared" si="18"/>
        <v>719188.3719429269</v>
      </c>
      <c r="I60" s="7">
        <f t="shared" si="18"/>
        <v>4405373.3037501052</v>
      </c>
      <c r="J60" s="7">
        <f t="shared" si="18"/>
        <v>979295.77275918797</v>
      </c>
      <c r="K60" s="7">
        <f t="shared" si="18"/>
        <v>144462.15734853956</v>
      </c>
      <c r="L60" s="7">
        <f t="shared" si="18"/>
        <v>1485568.2630588191</v>
      </c>
      <c r="M60" s="7">
        <f t="shared" si="18"/>
        <v>684968.98723652959</v>
      </c>
      <c r="N60" s="7">
        <f t="shared" si="18"/>
        <v>29467618.654095739</v>
      </c>
      <c r="O60" s="7">
        <f t="shared" si="18"/>
        <v>6901852.5090601724</v>
      </c>
      <c r="P60" s="7">
        <f t="shared" si="18"/>
        <v>180153.72506050442</v>
      </c>
      <c r="Q60" s="7">
        <f t="shared" si="18"/>
        <v>21949899.643635452</v>
      </c>
      <c r="R60" s="7">
        <f t="shared" si="18"/>
        <v>1673135.8179948656</v>
      </c>
      <c r="S60" s="7">
        <f t="shared" si="18"/>
        <v>820829.73054691229</v>
      </c>
      <c r="T60" s="7">
        <f t="shared" si="18"/>
        <v>97258.112449951499</v>
      </c>
      <c r="U60" s="7">
        <f t="shared" si="18"/>
        <v>48279.515789390141</v>
      </c>
      <c r="V60" s="7">
        <f t="shared" si="18"/>
        <v>178975.51979864363</v>
      </c>
      <c r="W60" s="7">
        <f t="shared" si="18"/>
        <v>48917.790489311701</v>
      </c>
      <c r="X60" s="7">
        <f t="shared" si="18"/>
        <v>36850.35430430156</v>
      </c>
      <c r="Y60" s="7">
        <f t="shared" si="18"/>
        <v>401160.98288287059</v>
      </c>
      <c r="Z60" s="7">
        <f t="shared" si="18"/>
        <v>110265.11922940069</v>
      </c>
      <c r="AA60" s="7">
        <f t="shared" si="18"/>
        <v>15512722.046370408</v>
      </c>
      <c r="AB60" s="7">
        <f t="shared" si="18"/>
        <v>15201149.114005357</v>
      </c>
      <c r="AC60" s="7">
        <f t="shared" si="18"/>
        <v>496319.22319780046</v>
      </c>
      <c r="AD60" s="7">
        <f t="shared" si="18"/>
        <v>505370.07675037399</v>
      </c>
      <c r="AE60" s="7">
        <f t="shared" si="18"/>
        <v>86482.736245000779</v>
      </c>
      <c r="AF60" s="7">
        <f t="shared" si="18"/>
        <v>162157.5476312032</v>
      </c>
      <c r="AG60" s="7">
        <f t="shared" si="18"/>
        <v>398778.50559049606</v>
      </c>
      <c r="AH60" s="7">
        <f t="shared" si="18"/>
        <v>473379.00647172157</v>
      </c>
      <c r="AI60" s="7">
        <f t="shared" si="18"/>
        <v>132490.84053281019</v>
      </c>
      <c r="AJ60" s="7">
        <f t="shared" si="18"/>
        <v>103683.79009696262</v>
      </c>
      <c r="AK60" s="7">
        <f t="shared" si="18"/>
        <v>81706.191346397318</v>
      </c>
      <c r="AL60" s="7">
        <f t="shared" si="18"/>
        <v>109093.38080488557</v>
      </c>
      <c r="AM60" s="7">
        <f t="shared" si="18"/>
        <v>178212.7456362299</v>
      </c>
      <c r="AN60" s="7">
        <f t="shared" si="18"/>
        <v>185431.62379394926</v>
      </c>
      <c r="AO60" s="7">
        <f t="shared" si="18"/>
        <v>2547065.1098150471</v>
      </c>
      <c r="AP60" s="7">
        <f t="shared" si="18"/>
        <v>43188328.590966418</v>
      </c>
      <c r="AQ60" s="7">
        <f t="shared" si="18"/>
        <v>180663.80962280717</v>
      </c>
      <c r="AR60" s="7">
        <f t="shared" si="18"/>
        <v>28441178.844100762</v>
      </c>
      <c r="AS60" s="7">
        <f t="shared" si="18"/>
        <v>3167747.0123650515</v>
      </c>
      <c r="AT60" s="7">
        <f t="shared" si="18"/>
        <v>1108566.8793450755</v>
      </c>
      <c r="AU60" s="7">
        <f t="shared" si="18"/>
        <v>147002.59274240353</v>
      </c>
      <c r="AV60" s="7">
        <f t="shared" si="18"/>
        <v>232305.59247152161</v>
      </c>
      <c r="AW60" s="7">
        <f t="shared" si="18"/>
        <v>135187.71836386991</v>
      </c>
      <c r="AX60" s="7">
        <f t="shared" si="18"/>
        <v>69681.211661601134</v>
      </c>
      <c r="AY60" s="7">
        <f t="shared" si="18"/>
        <v>228750.58151256337</v>
      </c>
      <c r="AZ60" s="7">
        <f t="shared" si="18"/>
        <v>5888484.7606301792</v>
      </c>
      <c r="BA60" s="7">
        <f t="shared" si="18"/>
        <v>4520084.7506100927</v>
      </c>
      <c r="BB60" s="7">
        <f t="shared" si="18"/>
        <v>5563279.1539601646</v>
      </c>
      <c r="BC60" s="7">
        <f t="shared" si="18"/>
        <v>9903672.7335902583</v>
      </c>
      <c r="BD60" s="7">
        <f t="shared" si="18"/>
        <v>1293586.1364800401</v>
      </c>
      <c r="BE60" s="7">
        <f t="shared" si="18"/>
        <v>483934.23986730806</v>
      </c>
      <c r="BF60" s="7">
        <f t="shared" si="18"/>
        <v>9436604.4257452507</v>
      </c>
      <c r="BG60" s="7">
        <f t="shared" si="18"/>
        <v>518581.44956925814</v>
      </c>
      <c r="BH60" s="7">
        <f t="shared" si="18"/>
        <v>244631.37174177897</v>
      </c>
      <c r="BI60" s="7">
        <f t="shared" si="18"/>
        <v>221553.40942421855</v>
      </c>
      <c r="BJ60" s="7">
        <f t="shared" si="18"/>
        <v>2677169.4059893051</v>
      </c>
      <c r="BK60" s="7">
        <f t="shared" si="18"/>
        <v>9268593.5888802409</v>
      </c>
      <c r="BL60" s="7">
        <f t="shared" si="18"/>
        <v>76091.493208825457</v>
      </c>
      <c r="BM60" s="7">
        <f t="shared" si="18"/>
        <v>268900.53042443522</v>
      </c>
      <c r="BN60" s="7">
        <f t="shared" si="18"/>
        <v>1799311.4384857153</v>
      </c>
      <c r="BO60" s="7">
        <f t="shared" ref="BO60:DZ60" si="19">SUM(BO54:BO59)</f>
        <v>869301.65236300277</v>
      </c>
      <c r="BP60" s="7">
        <f t="shared" si="19"/>
        <v>133322.2626321518</v>
      </c>
      <c r="BQ60" s="7">
        <f t="shared" si="19"/>
        <v>2368185.9070672472</v>
      </c>
      <c r="BR60" s="7">
        <f t="shared" si="19"/>
        <v>2233043.9624595549</v>
      </c>
      <c r="BS60" s="7">
        <f t="shared" si="19"/>
        <v>488377.20078271994</v>
      </c>
      <c r="BT60" s="7">
        <f t="shared" si="19"/>
        <v>210514.89225228006</v>
      </c>
      <c r="BU60" s="7">
        <f t="shared" si="19"/>
        <v>225409.45978792867</v>
      </c>
      <c r="BV60" s="7">
        <f t="shared" si="19"/>
        <v>560958.99907305674</v>
      </c>
      <c r="BW60" s="7">
        <f t="shared" si="19"/>
        <v>822261.26798362145</v>
      </c>
      <c r="BX60" s="7">
        <f t="shared" si="19"/>
        <v>41043.939333302391</v>
      </c>
      <c r="BY60" s="7">
        <f t="shared" si="19"/>
        <v>394119.06006837153</v>
      </c>
      <c r="BZ60" s="7">
        <f t="shared" si="19"/>
        <v>104871.04254096234</v>
      </c>
      <c r="CA60" s="7">
        <f t="shared" si="19"/>
        <v>69871.79091896092</v>
      </c>
      <c r="CB60" s="7">
        <f t="shared" si="19"/>
        <v>35907108.728250898</v>
      </c>
      <c r="CC60" s="7">
        <f t="shared" si="19"/>
        <v>106489.25595729525</v>
      </c>
      <c r="CD60" s="7">
        <f t="shared" si="19"/>
        <v>33984.574818809378</v>
      </c>
      <c r="CE60" s="7">
        <f t="shared" si="19"/>
        <v>134297.28561610216</v>
      </c>
      <c r="CF60" s="7">
        <f t="shared" si="19"/>
        <v>84080.48170970098</v>
      </c>
      <c r="CG60" s="7">
        <f t="shared" si="19"/>
        <v>130180.8614319021</v>
      </c>
      <c r="CH60" s="7">
        <f t="shared" si="19"/>
        <v>45959.092164200811</v>
      </c>
      <c r="CI60" s="7">
        <f t="shared" si="19"/>
        <v>465182.23357511446</v>
      </c>
      <c r="CJ60" s="7">
        <f t="shared" si="19"/>
        <v>574151.2806372093</v>
      </c>
      <c r="CK60" s="7">
        <f t="shared" si="19"/>
        <v>2721529.9753100676</v>
      </c>
      <c r="CL60" s="7">
        <f t="shared" si="19"/>
        <v>746959.4267414239</v>
      </c>
      <c r="CM60" s="7">
        <f t="shared" si="19"/>
        <v>483143.44640109263</v>
      </c>
      <c r="CN60" s="7">
        <f t="shared" si="19"/>
        <v>11732584.189085279</v>
      </c>
      <c r="CO60" s="7">
        <f t="shared" si="19"/>
        <v>7149644.5153351743</v>
      </c>
      <c r="CP60" s="7">
        <f t="shared" si="19"/>
        <v>423879.90023816389</v>
      </c>
      <c r="CQ60" s="7">
        <f t="shared" si="19"/>
        <v>528332.98975751444</v>
      </c>
      <c r="CR60" s="7">
        <f t="shared" si="19"/>
        <v>128126.86562591363</v>
      </c>
      <c r="CS60" s="7">
        <f t="shared" si="19"/>
        <v>139759.93618810101</v>
      </c>
      <c r="CT60" s="7">
        <f t="shared" si="19"/>
        <v>86285.210950457855</v>
      </c>
      <c r="CU60" s="7">
        <f t="shared" si="19"/>
        <v>122368.2715114856</v>
      </c>
      <c r="CV60" s="7">
        <f t="shared" si="19"/>
        <v>34714.88716818895</v>
      </c>
      <c r="CW60" s="7">
        <f t="shared" si="19"/>
        <v>125827.37835870161</v>
      </c>
      <c r="CX60" s="7">
        <f t="shared" si="19"/>
        <v>425096.42481020867</v>
      </c>
      <c r="CY60" s="7">
        <f t="shared" si="19"/>
        <v>45527.850075700997</v>
      </c>
      <c r="CZ60" s="7">
        <f t="shared" si="19"/>
        <v>1433901.0725032077</v>
      </c>
      <c r="DA60" s="7">
        <f t="shared" si="19"/>
        <v>123689.89041394356</v>
      </c>
      <c r="DB60" s="7">
        <f t="shared" si="19"/>
        <v>229365.36769561519</v>
      </c>
      <c r="DC60" s="7">
        <f t="shared" si="19"/>
        <v>158250.6371421259</v>
      </c>
      <c r="DD60" s="7">
        <f t="shared" si="19"/>
        <v>72634.301092410737</v>
      </c>
      <c r="DE60" s="7">
        <f t="shared" si="19"/>
        <v>153922.43784543651</v>
      </c>
      <c r="DF60" s="7">
        <f t="shared" si="19"/>
        <v>12649410.777602447</v>
      </c>
      <c r="DG60" s="7">
        <f t="shared" si="19"/>
        <v>76593.34446307394</v>
      </c>
      <c r="DH60" s="7">
        <f t="shared" si="19"/>
        <v>1211695.1175358878</v>
      </c>
      <c r="DI60" s="7">
        <f t="shared" si="19"/>
        <v>1655343.2520036045</v>
      </c>
      <c r="DJ60" s="7">
        <f t="shared" si="19"/>
        <v>333421.43690011353</v>
      </c>
      <c r="DK60" s="7">
        <f t="shared" si="19"/>
        <v>211359.34532988878</v>
      </c>
      <c r="DL60" s="7">
        <f t="shared" si="19"/>
        <v>3098479.3909932473</v>
      </c>
      <c r="DM60" s="7">
        <f t="shared" si="19"/>
        <v>221395.47914224229</v>
      </c>
      <c r="DN60" s="7">
        <f t="shared" si="19"/>
        <v>724154.45221389551</v>
      </c>
      <c r="DO60" s="7">
        <f t="shared" si="19"/>
        <v>1705657.5976681612</v>
      </c>
      <c r="DP60" s="7">
        <f t="shared" si="19"/>
        <v>133314.68720548481</v>
      </c>
      <c r="DQ60" s="7">
        <f t="shared" si="19"/>
        <v>320930.75322333275</v>
      </c>
      <c r="DR60" s="7">
        <f t="shared" si="19"/>
        <v>701216.98540666443</v>
      </c>
      <c r="DS60" s="7">
        <f t="shared" si="19"/>
        <v>329081.6122156895</v>
      </c>
      <c r="DT60" s="7">
        <f t="shared" si="19"/>
        <v>93274.671764421408</v>
      </c>
      <c r="DU60" s="7">
        <f t="shared" si="19"/>
        <v>171586.3409148895</v>
      </c>
      <c r="DV60" s="7">
        <f t="shared" si="19"/>
        <v>118016.35707355474</v>
      </c>
      <c r="DW60" s="7">
        <f t="shared" si="19"/>
        <v>87526.941519931759</v>
      </c>
      <c r="DX60" s="7">
        <f t="shared" si="19"/>
        <v>79373.796125876717</v>
      </c>
      <c r="DY60" s="7">
        <f t="shared" si="19"/>
        <v>180566.89144586885</v>
      </c>
      <c r="DZ60" s="7">
        <f t="shared" si="19"/>
        <v>521674.29977124895</v>
      </c>
      <c r="EA60" s="7">
        <f t="shared" ref="EA60:FY60" si="20">SUM(EA54:EA59)</f>
        <v>501548.05246570974</v>
      </c>
      <c r="EB60" s="7">
        <f t="shared" si="20"/>
        <v>368102.42113880318</v>
      </c>
      <c r="EC60" s="7">
        <f t="shared" si="20"/>
        <v>259377.86801834378</v>
      </c>
      <c r="ED60" s="7">
        <f t="shared" si="20"/>
        <v>783095.0132651967</v>
      </c>
      <c r="EE60" s="7">
        <f t="shared" si="20"/>
        <v>77015.793170158591</v>
      </c>
      <c r="EF60" s="7">
        <f t="shared" si="20"/>
        <v>723564.89566130284</v>
      </c>
      <c r="EG60" s="7">
        <f t="shared" si="20"/>
        <v>123027.44350162592</v>
      </c>
      <c r="EH60" s="7">
        <f t="shared" si="20"/>
        <v>97775.278225872404</v>
      </c>
      <c r="EI60" s="7">
        <f t="shared" si="20"/>
        <v>7319286.2714302447</v>
      </c>
      <c r="EJ60" s="7">
        <f t="shared" si="20"/>
        <v>5254967.4012051215</v>
      </c>
      <c r="EK60" s="7">
        <f t="shared" si="20"/>
        <v>348224.28929785674</v>
      </c>
      <c r="EL60" s="7">
        <f t="shared" si="20"/>
        <v>284598.35654449282</v>
      </c>
      <c r="EM60" s="7">
        <f t="shared" si="20"/>
        <v>143872.50675171404</v>
      </c>
      <c r="EN60" s="7">
        <f t="shared" si="20"/>
        <v>543988.14076156623</v>
      </c>
      <c r="EO60" s="7">
        <f t="shared" si="20"/>
        <v>127815.97643877426</v>
      </c>
      <c r="EP60" s="7">
        <f t="shared" si="20"/>
        <v>206597.06535931834</v>
      </c>
      <c r="EQ60" s="7">
        <f t="shared" si="20"/>
        <v>1334963.7578026231</v>
      </c>
      <c r="ER60" s="7">
        <f t="shared" si="20"/>
        <v>185973.67120408904</v>
      </c>
      <c r="ES60" s="7">
        <f t="shared" si="20"/>
        <v>55396.29550491838</v>
      </c>
      <c r="ET60" s="7">
        <f t="shared" si="20"/>
        <v>187149.51253477033</v>
      </c>
      <c r="EU60" s="7">
        <f t="shared" si="20"/>
        <v>283338.47334540379</v>
      </c>
      <c r="EV60" s="7">
        <f t="shared" si="20"/>
        <v>29080.227754021311</v>
      </c>
      <c r="EW60" s="7">
        <f t="shared" si="20"/>
        <v>369146.04250493896</v>
      </c>
      <c r="EX60" s="7">
        <f t="shared" si="20"/>
        <v>75848.629227245809</v>
      </c>
      <c r="EY60" s="7">
        <f t="shared" si="20"/>
        <v>345418.34335623175</v>
      </c>
      <c r="EZ60" s="7">
        <f t="shared" si="20"/>
        <v>108898.22077257923</v>
      </c>
      <c r="FA60" s="7">
        <f t="shared" si="20"/>
        <v>1566521.6851896511</v>
      </c>
      <c r="FB60" s="7">
        <f t="shared" si="20"/>
        <v>282946.37111335236</v>
      </c>
      <c r="FC60" s="7">
        <f t="shared" si="20"/>
        <v>887196.93574705161</v>
      </c>
      <c r="FD60" s="7">
        <f t="shared" si="20"/>
        <v>287604.96484364732</v>
      </c>
      <c r="FE60" s="7">
        <f t="shared" si="20"/>
        <v>71068.170979900373</v>
      </c>
      <c r="FF60" s="7">
        <f t="shared" si="20"/>
        <v>183144.55209349436</v>
      </c>
      <c r="FG60" s="7">
        <f t="shared" si="20"/>
        <v>102372.7723569743</v>
      </c>
      <c r="FH60" s="7">
        <f t="shared" si="20"/>
        <v>65597.733272800266</v>
      </c>
      <c r="FI60" s="7">
        <f t="shared" si="20"/>
        <v>1086858.5455673076</v>
      </c>
      <c r="FJ60" s="7">
        <f t="shared" si="20"/>
        <v>797633.28417184751</v>
      </c>
      <c r="FK60" s="7">
        <f t="shared" si="20"/>
        <v>1093916.0485345561</v>
      </c>
      <c r="FL60" s="7">
        <f t="shared" si="20"/>
        <v>2924319.5596250733</v>
      </c>
      <c r="FM60" s="7">
        <f t="shared" si="20"/>
        <v>1582255.7451081744</v>
      </c>
      <c r="FN60" s="7">
        <f t="shared" si="20"/>
        <v>9408091.1251452006</v>
      </c>
      <c r="FO60" s="7">
        <f t="shared" si="20"/>
        <v>697187.20369366498</v>
      </c>
      <c r="FP60" s="7">
        <f t="shared" si="20"/>
        <v>1286406.1027942181</v>
      </c>
      <c r="FQ60" s="7">
        <f t="shared" si="20"/>
        <v>528496.25732173829</v>
      </c>
      <c r="FR60" s="7">
        <f t="shared" si="20"/>
        <v>143759.55249006831</v>
      </c>
      <c r="FS60" s="7">
        <f t="shared" si="20"/>
        <v>112715.27244063291</v>
      </c>
      <c r="FT60" s="7">
        <f t="shared" si="20"/>
        <v>71299.604897415193</v>
      </c>
      <c r="FU60" s="7">
        <f t="shared" si="20"/>
        <v>566579.71517138754</v>
      </c>
      <c r="FV60" s="7">
        <f t="shared" si="20"/>
        <v>422898.61899425957</v>
      </c>
      <c r="FW60" s="7">
        <f t="shared" si="20"/>
        <v>104774.22463140149</v>
      </c>
      <c r="FX60" s="7">
        <f t="shared" si="20"/>
        <v>41831.114608600648</v>
      </c>
      <c r="FY60" s="7">
        <f t="shared" si="20"/>
        <v>4920277.4390400872</v>
      </c>
      <c r="FZ60" s="7">
        <f t="shared" si="17"/>
        <v>416516922.5019021</v>
      </c>
      <c r="GA60" s="64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</row>
    <row r="61" spans="1:256" x14ac:dyDescent="0.2">
      <c r="A61" s="7"/>
      <c r="B61" s="7" t="s">
        <v>521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64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</row>
    <row r="62" spans="1:256" x14ac:dyDescent="0.2">
      <c r="A62" s="7"/>
      <c r="B62" s="7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7"/>
      <c r="GA62" s="64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</row>
    <row r="63" spans="1:256" ht="15.75" x14ac:dyDescent="0.25">
      <c r="A63" s="7"/>
      <c r="B63" s="43" t="s">
        <v>522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64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</row>
    <row r="64" spans="1:256" x14ac:dyDescent="0.2">
      <c r="A64" s="6" t="s">
        <v>523</v>
      </c>
      <c r="B64" s="7" t="s">
        <v>524</v>
      </c>
      <c r="C64" s="47">
        <f t="shared" ref="C64:BN64" si="21">$B$1</f>
        <v>0.08</v>
      </c>
      <c r="D64" s="47">
        <f t="shared" si="21"/>
        <v>0.08</v>
      </c>
      <c r="E64" s="47">
        <f t="shared" si="21"/>
        <v>0.08</v>
      </c>
      <c r="F64" s="47">
        <f t="shared" si="21"/>
        <v>0.08</v>
      </c>
      <c r="G64" s="47">
        <f t="shared" si="21"/>
        <v>0.08</v>
      </c>
      <c r="H64" s="47">
        <f t="shared" si="21"/>
        <v>0.08</v>
      </c>
      <c r="I64" s="47">
        <f t="shared" si="21"/>
        <v>0.08</v>
      </c>
      <c r="J64" s="47">
        <f t="shared" si="21"/>
        <v>0.08</v>
      </c>
      <c r="K64" s="47">
        <f t="shared" si="21"/>
        <v>0.08</v>
      </c>
      <c r="L64" s="47">
        <f t="shared" si="21"/>
        <v>0.08</v>
      </c>
      <c r="M64" s="47">
        <f t="shared" si="21"/>
        <v>0.08</v>
      </c>
      <c r="N64" s="47">
        <f t="shared" si="21"/>
        <v>0.08</v>
      </c>
      <c r="O64" s="47">
        <f t="shared" si="21"/>
        <v>0.08</v>
      </c>
      <c r="P64" s="47">
        <f t="shared" si="21"/>
        <v>0.08</v>
      </c>
      <c r="Q64" s="47">
        <f t="shared" si="21"/>
        <v>0.08</v>
      </c>
      <c r="R64" s="47">
        <f t="shared" si="21"/>
        <v>0.08</v>
      </c>
      <c r="S64" s="47">
        <f t="shared" si="21"/>
        <v>0.08</v>
      </c>
      <c r="T64" s="47">
        <f t="shared" si="21"/>
        <v>0.08</v>
      </c>
      <c r="U64" s="47">
        <f t="shared" si="21"/>
        <v>0.08</v>
      </c>
      <c r="V64" s="47">
        <f t="shared" si="21"/>
        <v>0.08</v>
      </c>
      <c r="W64" s="47">
        <f t="shared" si="21"/>
        <v>0.08</v>
      </c>
      <c r="X64" s="47">
        <f t="shared" si="21"/>
        <v>0.08</v>
      </c>
      <c r="Y64" s="47">
        <f t="shared" si="21"/>
        <v>0.08</v>
      </c>
      <c r="Z64" s="47">
        <f t="shared" si="21"/>
        <v>0.08</v>
      </c>
      <c r="AA64" s="47">
        <f t="shared" si="21"/>
        <v>0.08</v>
      </c>
      <c r="AB64" s="47">
        <f t="shared" si="21"/>
        <v>0.08</v>
      </c>
      <c r="AC64" s="47">
        <f t="shared" si="21"/>
        <v>0.08</v>
      </c>
      <c r="AD64" s="47">
        <f t="shared" si="21"/>
        <v>0.08</v>
      </c>
      <c r="AE64" s="47">
        <f t="shared" si="21"/>
        <v>0.08</v>
      </c>
      <c r="AF64" s="47">
        <f t="shared" si="21"/>
        <v>0.08</v>
      </c>
      <c r="AG64" s="47">
        <f t="shared" si="21"/>
        <v>0.08</v>
      </c>
      <c r="AH64" s="47">
        <f t="shared" si="21"/>
        <v>0.08</v>
      </c>
      <c r="AI64" s="47">
        <f t="shared" si="21"/>
        <v>0.08</v>
      </c>
      <c r="AJ64" s="47">
        <f t="shared" si="21"/>
        <v>0.08</v>
      </c>
      <c r="AK64" s="47">
        <f t="shared" si="21"/>
        <v>0.08</v>
      </c>
      <c r="AL64" s="47">
        <f t="shared" si="21"/>
        <v>0.08</v>
      </c>
      <c r="AM64" s="47">
        <f t="shared" si="21"/>
        <v>0.08</v>
      </c>
      <c r="AN64" s="47">
        <f t="shared" si="21"/>
        <v>0.08</v>
      </c>
      <c r="AO64" s="47">
        <f t="shared" si="21"/>
        <v>0.08</v>
      </c>
      <c r="AP64" s="47">
        <f t="shared" si="21"/>
        <v>0.08</v>
      </c>
      <c r="AQ64" s="47">
        <f t="shared" si="21"/>
        <v>0.08</v>
      </c>
      <c r="AR64" s="47">
        <f t="shared" si="21"/>
        <v>0.08</v>
      </c>
      <c r="AS64" s="47">
        <f t="shared" si="21"/>
        <v>0.08</v>
      </c>
      <c r="AT64" s="47">
        <f t="shared" si="21"/>
        <v>0.08</v>
      </c>
      <c r="AU64" s="47">
        <f t="shared" si="21"/>
        <v>0.08</v>
      </c>
      <c r="AV64" s="47">
        <f t="shared" si="21"/>
        <v>0.08</v>
      </c>
      <c r="AW64" s="47">
        <f t="shared" si="21"/>
        <v>0.08</v>
      </c>
      <c r="AX64" s="47">
        <f t="shared" si="21"/>
        <v>0.08</v>
      </c>
      <c r="AY64" s="47">
        <f t="shared" si="21"/>
        <v>0.08</v>
      </c>
      <c r="AZ64" s="47">
        <f t="shared" si="21"/>
        <v>0.08</v>
      </c>
      <c r="BA64" s="47">
        <f t="shared" si="21"/>
        <v>0.08</v>
      </c>
      <c r="BB64" s="47">
        <f t="shared" si="21"/>
        <v>0.08</v>
      </c>
      <c r="BC64" s="47">
        <f t="shared" si="21"/>
        <v>0.08</v>
      </c>
      <c r="BD64" s="47">
        <f t="shared" si="21"/>
        <v>0.08</v>
      </c>
      <c r="BE64" s="47">
        <f t="shared" si="21"/>
        <v>0.08</v>
      </c>
      <c r="BF64" s="47">
        <f t="shared" si="21"/>
        <v>0.08</v>
      </c>
      <c r="BG64" s="47">
        <f t="shared" si="21"/>
        <v>0.08</v>
      </c>
      <c r="BH64" s="47">
        <f t="shared" si="21"/>
        <v>0.08</v>
      </c>
      <c r="BI64" s="47">
        <f t="shared" si="21"/>
        <v>0.08</v>
      </c>
      <c r="BJ64" s="47">
        <f t="shared" si="21"/>
        <v>0.08</v>
      </c>
      <c r="BK64" s="47">
        <f t="shared" si="21"/>
        <v>0.08</v>
      </c>
      <c r="BL64" s="47">
        <f t="shared" si="21"/>
        <v>0.08</v>
      </c>
      <c r="BM64" s="47">
        <f t="shared" si="21"/>
        <v>0.08</v>
      </c>
      <c r="BN64" s="47">
        <f t="shared" si="21"/>
        <v>0.08</v>
      </c>
      <c r="BO64" s="47">
        <f t="shared" ref="BO64:DZ64" si="22">$B$1</f>
        <v>0.08</v>
      </c>
      <c r="BP64" s="47">
        <f t="shared" si="22"/>
        <v>0.08</v>
      </c>
      <c r="BQ64" s="47">
        <f t="shared" si="22"/>
        <v>0.08</v>
      </c>
      <c r="BR64" s="47">
        <f t="shared" si="22"/>
        <v>0.08</v>
      </c>
      <c r="BS64" s="47">
        <f t="shared" si="22"/>
        <v>0.08</v>
      </c>
      <c r="BT64" s="47">
        <f t="shared" si="22"/>
        <v>0.08</v>
      </c>
      <c r="BU64" s="47">
        <f t="shared" si="22"/>
        <v>0.08</v>
      </c>
      <c r="BV64" s="47">
        <f t="shared" si="22"/>
        <v>0.08</v>
      </c>
      <c r="BW64" s="47">
        <f t="shared" si="22"/>
        <v>0.08</v>
      </c>
      <c r="BX64" s="47">
        <f t="shared" si="22"/>
        <v>0.08</v>
      </c>
      <c r="BY64" s="47">
        <f t="shared" si="22"/>
        <v>0.08</v>
      </c>
      <c r="BZ64" s="47">
        <f t="shared" si="22"/>
        <v>0.08</v>
      </c>
      <c r="CA64" s="47">
        <f t="shared" si="22"/>
        <v>0.08</v>
      </c>
      <c r="CB64" s="47">
        <f t="shared" si="22"/>
        <v>0.08</v>
      </c>
      <c r="CC64" s="47">
        <f t="shared" si="22"/>
        <v>0.08</v>
      </c>
      <c r="CD64" s="47">
        <f t="shared" si="22"/>
        <v>0.08</v>
      </c>
      <c r="CE64" s="47">
        <f t="shared" si="22"/>
        <v>0.08</v>
      </c>
      <c r="CF64" s="47">
        <f t="shared" si="22"/>
        <v>0.08</v>
      </c>
      <c r="CG64" s="47">
        <f t="shared" si="22"/>
        <v>0.08</v>
      </c>
      <c r="CH64" s="47">
        <f t="shared" si="22"/>
        <v>0.08</v>
      </c>
      <c r="CI64" s="47">
        <f t="shared" si="22"/>
        <v>0.08</v>
      </c>
      <c r="CJ64" s="47">
        <f t="shared" si="22"/>
        <v>0.08</v>
      </c>
      <c r="CK64" s="47">
        <f t="shared" si="22"/>
        <v>0.08</v>
      </c>
      <c r="CL64" s="47">
        <f t="shared" si="22"/>
        <v>0.08</v>
      </c>
      <c r="CM64" s="47">
        <f t="shared" si="22"/>
        <v>0.08</v>
      </c>
      <c r="CN64" s="47">
        <f t="shared" si="22"/>
        <v>0.08</v>
      </c>
      <c r="CO64" s="47">
        <f t="shared" si="22"/>
        <v>0.08</v>
      </c>
      <c r="CP64" s="47">
        <f t="shared" si="22"/>
        <v>0.08</v>
      </c>
      <c r="CQ64" s="47">
        <f t="shared" si="22"/>
        <v>0.08</v>
      </c>
      <c r="CR64" s="47">
        <f t="shared" si="22"/>
        <v>0.08</v>
      </c>
      <c r="CS64" s="47">
        <f t="shared" si="22"/>
        <v>0.08</v>
      </c>
      <c r="CT64" s="47">
        <f t="shared" si="22"/>
        <v>0.08</v>
      </c>
      <c r="CU64" s="47">
        <f t="shared" si="22"/>
        <v>0.08</v>
      </c>
      <c r="CV64" s="47">
        <f t="shared" si="22"/>
        <v>0.08</v>
      </c>
      <c r="CW64" s="47">
        <f t="shared" si="22"/>
        <v>0.08</v>
      </c>
      <c r="CX64" s="47">
        <f t="shared" si="22"/>
        <v>0.08</v>
      </c>
      <c r="CY64" s="47">
        <f t="shared" si="22"/>
        <v>0.08</v>
      </c>
      <c r="CZ64" s="47">
        <f t="shared" si="22"/>
        <v>0.08</v>
      </c>
      <c r="DA64" s="47">
        <f t="shared" si="22"/>
        <v>0.08</v>
      </c>
      <c r="DB64" s="47">
        <f t="shared" si="22"/>
        <v>0.08</v>
      </c>
      <c r="DC64" s="47">
        <f t="shared" si="22"/>
        <v>0.08</v>
      </c>
      <c r="DD64" s="47">
        <f t="shared" si="22"/>
        <v>0.08</v>
      </c>
      <c r="DE64" s="47">
        <f t="shared" si="22"/>
        <v>0.08</v>
      </c>
      <c r="DF64" s="47">
        <f t="shared" si="22"/>
        <v>0.08</v>
      </c>
      <c r="DG64" s="47">
        <f t="shared" si="22"/>
        <v>0.08</v>
      </c>
      <c r="DH64" s="47">
        <f t="shared" si="22"/>
        <v>0.08</v>
      </c>
      <c r="DI64" s="47">
        <f t="shared" si="22"/>
        <v>0.08</v>
      </c>
      <c r="DJ64" s="47">
        <f t="shared" si="22"/>
        <v>0.08</v>
      </c>
      <c r="DK64" s="47">
        <f t="shared" si="22"/>
        <v>0.08</v>
      </c>
      <c r="DL64" s="47">
        <f t="shared" si="22"/>
        <v>0.08</v>
      </c>
      <c r="DM64" s="47">
        <f t="shared" si="22"/>
        <v>0.08</v>
      </c>
      <c r="DN64" s="47">
        <f t="shared" si="22"/>
        <v>0.08</v>
      </c>
      <c r="DO64" s="47">
        <f t="shared" si="22"/>
        <v>0.08</v>
      </c>
      <c r="DP64" s="47">
        <f t="shared" si="22"/>
        <v>0.08</v>
      </c>
      <c r="DQ64" s="47">
        <f t="shared" si="22"/>
        <v>0.08</v>
      </c>
      <c r="DR64" s="47">
        <f t="shared" si="22"/>
        <v>0.08</v>
      </c>
      <c r="DS64" s="47">
        <f t="shared" si="22"/>
        <v>0.08</v>
      </c>
      <c r="DT64" s="47">
        <f t="shared" si="22"/>
        <v>0.08</v>
      </c>
      <c r="DU64" s="47">
        <f t="shared" si="22"/>
        <v>0.08</v>
      </c>
      <c r="DV64" s="47">
        <f t="shared" si="22"/>
        <v>0.08</v>
      </c>
      <c r="DW64" s="47">
        <f t="shared" si="22"/>
        <v>0.08</v>
      </c>
      <c r="DX64" s="47">
        <f t="shared" si="22"/>
        <v>0.08</v>
      </c>
      <c r="DY64" s="47">
        <f t="shared" si="22"/>
        <v>0.08</v>
      </c>
      <c r="DZ64" s="47">
        <f t="shared" si="22"/>
        <v>0.08</v>
      </c>
      <c r="EA64" s="47">
        <f t="shared" ref="EA64:FX64" si="23">$B$1</f>
        <v>0.08</v>
      </c>
      <c r="EB64" s="47">
        <f t="shared" si="23"/>
        <v>0.08</v>
      </c>
      <c r="EC64" s="47">
        <f t="shared" si="23"/>
        <v>0.08</v>
      </c>
      <c r="ED64" s="47">
        <f t="shared" si="23"/>
        <v>0.08</v>
      </c>
      <c r="EE64" s="47">
        <f t="shared" si="23"/>
        <v>0.08</v>
      </c>
      <c r="EF64" s="47">
        <f t="shared" si="23"/>
        <v>0.08</v>
      </c>
      <c r="EG64" s="47">
        <f t="shared" si="23"/>
        <v>0.08</v>
      </c>
      <c r="EH64" s="47">
        <f t="shared" si="23"/>
        <v>0.08</v>
      </c>
      <c r="EI64" s="47">
        <f t="shared" si="23"/>
        <v>0.08</v>
      </c>
      <c r="EJ64" s="47">
        <f t="shared" si="23"/>
        <v>0.08</v>
      </c>
      <c r="EK64" s="47">
        <f t="shared" si="23"/>
        <v>0.08</v>
      </c>
      <c r="EL64" s="47">
        <f t="shared" si="23"/>
        <v>0.08</v>
      </c>
      <c r="EM64" s="47">
        <f t="shared" si="23"/>
        <v>0.08</v>
      </c>
      <c r="EN64" s="47">
        <f t="shared" si="23"/>
        <v>0.08</v>
      </c>
      <c r="EO64" s="47">
        <f t="shared" si="23"/>
        <v>0.08</v>
      </c>
      <c r="EP64" s="47">
        <f t="shared" si="23"/>
        <v>0.08</v>
      </c>
      <c r="EQ64" s="47">
        <f t="shared" si="23"/>
        <v>0.08</v>
      </c>
      <c r="ER64" s="47">
        <f t="shared" si="23"/>
        <v>0.08</v>
      </c>
      <c r="ES64" s="47">
        <f t="shared" si="23"/>
        <v>0.08</v>
      </c>
      <c r="ET64" s="47">
        <f t="shared" si="23"/>
        <v>0.08</v>
      </c>
      <c r="EU64" s="47">
        <f t="shared" si="23"/>
        <v>0.08</v>
      </c>
      <c r="EV64" s="47">
        <f t="shared" si="23"/>
        <v>0.08</v>
      </c>
      <c r="EW64" s="47">
        <f t="shared" si="23"/>
        <v>0.08</v>
      </c>
      <c r="EX64" s="47">
        <f t="shared" si="23"/>
        <v>0.08</v>
      </c>
      <c r="EY64" s="47">
        <f t="shared" si="23"/>
        <v>0.08</v>
      </c>
      <c r="EZ64" s="47">
        <f t="shared" si="23"/>
        <v>0.08</v>
      </c>
      <c r="FA64" s="47">
        <f t="shared" si="23"/>
        <v>0.08</v>
      </c>
      <c r="FB64" s="47">
        <f t="shared" si="23"/>
        <v>0.08</v>
      </c>
      <c r="FC64" s="47">
        <f t="shared" si="23"/>
        <v>0.08</v>
      </c>
      <c r="FD64" s="47">
        <f t="shared" si="23"/>
        <v>0.08</v>
      </c>
      <c r="FE64" s="47">
        <f t="shared" si="23"/>
        <v>0.08</v>
      </c>
      <c r="FF64" s="47">
        <f t="shared" si="23"/>
        <v>0.08</v>
      </c>
      <c r="FG64" s="47">
        <f t="shared" si="23"/>
        <v>0.08</v>
      </c>
      <c r="FH64" s="47">
        <f t="shared" si="23"/>
        <v>0.08</v>
      </c>
      <c r="FI64" s="47">
        <f t="shared" si="23"/>
        <v>0.08</v>
      </c>
      <c r="FJ64" s="47">
        <f t="shared" si="23"/>
        <v>0.08</v>
      </c>
      <c r="FK64" s="47">
        <f t="shared" si="23"/>
        <v>0.08</v>
      </c>
      <c r="FL64" s="47">
        <f t="shared" si="23"/>
        <v>0.08</v>
      </c>
      <c r="FM64" s="47">
        <f t="shared" si="23"/>
        <v>0.08</v>
      </c>
      <c r="FN64" s="47">
        <f t="shared" si="23"/>
        <v>0.08</v>
      </c>
      <c r="FO64" s="47">
        <f t="shared" si="23"/>
        <v>0.08</v>
      </c>
      <c r="FP64" s="47">
        <f t="shared" si="23"/>
        <v>0.08</v>
      </c>
      <c r="FQ64" s="47">
        <f t="shared" si="23"/>
        <v>0.08</v>
      </c>
      <c r="FR64" s="47">
        <f t="shared" si="23"/>
        <v>0.08</v>
      </c>
      <c r="FS64" s="47">
        <f t="shared" si="23"/>
        <v>0.08</v>
      </c>
      <c r="FT64" s="47">
        <f t="shared" si="23"/>
        <v>0.08</v>
      </c>
      <c r="FU64" s="47">
        <f t="shared" si="23"/>
        <v>0.08</v>
      </c>
      <c r="FV64" s="47">
        <f t="shared" si="23"/>
        <v>0.08</v>
      </c>
      <c r="FW64" s="47">
        <f t="shared" si="23"/>
        <v>0.08</v>
      </c>
      <c r="FX64" s="47">
        <f t="shared" si="23"/>
        <v>0.08</v>
      </c>
      <c r="FY64" s="47"/>
      <c r="FZ64" s="47"/>
      <c r="GA64" s="64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</row>
    <row r="65" spans="1:195" x14ac:dyDescent="0.2">
      <c r="A65" s="6" t="s">
        <v>525</v>
      </c>
      <c r="B65" s="7" t="s">
        <v>526</v>
      </c>
      <c r="C65" s="64">
        <v>999999999</v>
      </c>
      <c r="D65" s="64">
        <v>999999999</v>
      </c>
      <c r="E65" s="64">
        <v>999999999</v>
      </c>
      <c r="F65" s="64">
        <v>999999999</v>
      </c>
      <c r="G65" s="64">
        <v>999999999</v>
      </c>
      <c r="H65" s="64">
        <v>999999999</v>
      </c>
      <c r="I65" s="64">
        <v>999999999</v>
      </c>
      <c r="J65" s="64">
        <v>999999999</v>
      </c>
      <c r="K65" s="64">
        <v>999999999</v>
      </c>
      <c r="L65" s="64">
        <v>999999999</v>
      </c>
      <c r="M65" s="64">
        <v>999999999</v>
      </c>
      <c r="N65" s="64">
        <v>999999999</v>
      </c>
      <c r="O65" s="64">
        <v>999999999</v>
      </c>
      <c r="P65" s="64">
        <v>999999999</v>
      </c>
      <c r="Q65" s="64">
        <v>999999999</v>
      </c>
      <c r="R65" s="64">
        <v>999999999</v>
      </c>
      <c r="S65" s="64">
        <v>999999999</v>
      </c>
      <c r="T65" s="64">
        <v>999999999</v>
      </c>
      <c r="U65" s="64">
        <v>999999999</v>
      </c>
      <c r="V65" s="64">
        <v>999999999</v>
      </c>
      <c r="W65" s="64">
        <v>999999999</v>
      </c>
      <c r="X65" s="64">
        <v>999999999</v>
      </c>
      <c r="Y65" s="64">
        <v>999999999</v>
      </c>
      <c r="Z65" s="64">
        <v>999999999</v>
      </c>
      <c r="AA65" s="64">
        <v>999999999</v>
      </c>
      <c r="AB65" s="64">
        <v>999999999</v>
      </c>
      <c r="AC65" s="64">
        <v>999999999</v>
      </c>
      <c r="AD65" s="64">
        <v>999999999</v>
      </c>
      <c r="AE65" s="64">
        <v>999999999</v>
      </c>
      <c r="AF65" s="64">
        <v>999999999</v>
      </c>
      <c r="AG65" s="64">
        <v>999999999</v>
      </c>
      <c r="AH65" s="64">
        <v>999999999</v>
      </c>
      <c r="AI65" s="64">
        <v>999999999</v>
      </c>
      <c r="AJ65" s="64">
        <v>999999999</v>
      </c>
      <c r="AK65" s="64">
        <v>999999999</v>
      </c>
      <c r="AL65" s="64">
        <v>999999999</v>
      </c>
      <c r="AM65" s="64">
        <v>999999999</v>
      </c>
      <c r="AN65" s="64">
        <v>999999999</v>
      </c>
      <c r="AO65" s="64">
        <v>999999999</v>
      </c>
      <c r="AP65" s="64">
        <v>999999999</v>
      </c>
      <c r="AQ65" s="64">
        <v>999999999</v>
      </c>
      <c r="AR65" s="64">
        <v>999999999</v>
      </c>
      <c r="AS65" s="64">
        <v>999999999</v>
      </c>
      <c r="AT65" s="64">
        <v>999999999</v>
      </c>
      <c r="AU65" s="64">
        <v>999999999</v>
      </c>
      <c r="AV65" s="64">
        <v>999999999</v>
      </c>
      <c r="AW65" s="64">
        <v>999999999</v>
      </c>
      <c r="AX65" s="64">
        <v>999999999</v>
      </c>
      <c r="AY65" s="64">
        <v>999999999</v>
      </c>
      <c r="AZ65" s="64">
        <v>999999999</v>
      </c>
      <c r="BA65" s="64">
        <v>999999999</v>
      </c>
      <c r="BB65" s="64">
        <v>999999999</v>
      </c>
      <c r="BC65" s="64">
        <v>999999999</v>
      </c>
      <c r="BD65" s="64">
        <v>999999999</v>
      </c>
      <c r="BE65" s="64">
        <v>999999999</v>
      </c>
      <c r="BF65" s="64">
        <v>999999999</v>
      </c>
      <c r="BG65" s="64">
        <v>999999999</v>
      </c>
      <c r="BH65" s="64">
        <v>999999999</v>
      </c>
      <c r="BI65" s="64">
        <v>999999999</v>
      </c>
      <c r="BJ65" s="64">
        <v>999999999</v>
      </c>
      <c r="BK65" s="64">
        <v>999999999</v>
      </c>
      <c r="BL65" s="64">
        <v>999999999</v>
      </c>
      <c r="BM65" s="64">
        <v>999999999</v>
      </c>
      <c r="BN65" s="64">
        <v>999999999</v>
      </c>
      <c r="BO65" s="64">
        <v>999999999</v>
      </c>
      <c r="BP65" s="64">
        <v>999999999</v>
      </c>
      <c r="BQ65" s="64">
        <v>999999999</v>
      </c>
      <c r="BR65" s="64">
        <v>999999999</v>
      </c>
      <c r="BS65" s="64">
        <v>999999999</v>
      </c>
      <c r="BT65" s="64">
        <v>999999999</v>
      </c>
      <c r="BU65" s="64">
        <v>999999999</v>
      </c>
      <c r="BV65" s="64">
        <v>999999999</v>
      </c>
      <c r="BW65" s="64">
        <v>999999999</v>
      </c>
      <c r="BX65" s="64">
        <v>999999999</v>
      </c>
      <c r="BY65" s="64">
        <v>999999999</v>
      </c>
      <c r="BZ65" s="64">
        <v>999999999</v>
      </c>
      <c r="CA65" s="64">
        <v>999999999</v>
      </c>
      <c r="CB65" s="64">
        <v>999999999</v>
      </c>
      <c r="CC65" s="64">
        <v>999999999</v>
      </c>
      <c r="CD65" s="64">
        <v>999999999</v>
      </c>
      <c r="CE65" s="64">
        <v>999999999</v>
      </c>
      <c r="CF65" s="64">
        <v>999999999</v>
      </c>
      <c r="CG65" s="64">
        <v>999999999</v>
      </c>
      <c r="CH65" s="64">
        <v>999999999</v>
      </c>
      <c r="CI65" s="64">
        <v>999999999</v>
      </c>
      <c r="CJ65" s="64">
        <v>999999999</v>
      </c>
      <c r="CK65" s="64">
        <v>999999999</v>
      </c>
      <c r="CL65" s="64">
        <v>999999999</v>
      </c>
      <c r="CM65" s="64">
        <v>999999999</v>
      </c>
      <c r="CN65" s="64">
        <v>999999999</v>
      </c>
      <c r="CO65" s="64">
        <v>999999999</v>
      </c>
      <c r="CP65" s="64">
        <v>999999999</v>
      </c>
      <c r="CQ65" s="64">
        <v>999999999</v>
      </c>
      <c r="CR65" s="64">
        <v>999999999</v>
      </c>
      <c r="CS65" s="64">
        <v>999999999</v>
      </c>
      <c r="CT65" s="64">
        <v>999999999</v>
      </c>
      <c r="CU65" s="64">
        <v>999999999</v>
      </c>
      <c r="CV65" s="64">
        <v>999999999</v>
      </c>
      <c r="CW65" s="64">
        <v>999999999</v>
      </c>
      <c r="CX65" s="64">
        <v>999999999</v>
      </c>
      <c r="CY65" s="64">
        <v>999999999</v>
      </c>
      <c r="CZ65" s="64">
        <v>999999999</v>
      </c>
      <c r="DA65" s="64">
        <v>999999999</v>
      </c>
      <c r="DB65" s="64">
        <v>999999999</v>
      </c>
      <c r="DC65" s="64">
        <v>999999999</v>
      </c>
      <c r="DD65" s="64">
        <v>999999999</v>
      </c>
      <c r="DE65" s="64">
        <v>999999999</v>
      </c>
      <c r="DF65" s="64">
        <v>999999999</v>
      </c>
      <c r="DG65" s="64">
        <v>999999999</v>
      </c>
      <c r="DH65" s="64">
        <v>999999999</v>
      </c>
      <c r="DI65" s="64">
        <v>999999999</v>
      </c>
      <c r="DJ65" s="64">
        <v>999999999</v>
      </c>
      <c r="DK65" s="64">
        <v>999999999</v>
      </c>
      <c r="DL65" s="64">
        <v>999999999</v>
      </c>
      <c r="DM65" s="64">
        <v>999999999</v>
      </c>
      <c r="DN65" s="64">
        <v>999999999</v>
      </c>
      <c r="DO65" s="64">
        <v>999999999</v>
      </c>
      <c r="DP65" s="64">
        <v>999999999</v>
      </c>
      <c r="DQ65" s="64">
        <v>999999999</v>
      </c>
      <c r="DR65" s="64">
        <v>999999999</v>
      </c>
      <c r="DS65" s="64">
        <v>999999999</v>
      </c>
      <c r="DT65" s="64">
        <v>999999999</v>
      </c>
      <c r="DU65" s="64">
        <v>999999999</v>
      </c>
      <c r="DV65" s="64">
        <v>999999999</v>
      </c>
      <c r="DW65" s="64">
        <v>999999999</v>
      </c>
      <c r="DX65" s="64">
        <v>999999999</v>
      </c>
      <c r="DY65" s="64">
        <v>999999999</v>
      </c>
      <c r="DZ65" s="64">
        <v>999999999</v>
      </c>
      <c r="EA65" s="64">
        <v>999999999</v>
      </c>
      <c r="EB65" s="64">
        <v>999999999</v>
      </c>
      <c r="EC65" s="64">
        <v>999999999</v>
      </c>
      <c r="ED65" s="64">
        <v>999999999</v>
      </c>
      <c r="EE65" s="64">
        <v>999999999</v>
      </c>
      <c r="EF65" s="64">
        <v>999999999</v>
      </c>
      <c r="EG65" s="64">
        <v>999999999</v>
      </c>
      <c r="EH65" s="64">
        <v>999999999</v>
      </c>
      <c r="EI65" s="64">
        <v>999999999</v>
      </c>
      <c r="EJ65" s="64">
        <v>999999999</v>
      </c>
      <c r="EK65" s="64">
        <v>999999999</v>
      </c>
      <c r="EL65" s="64">
        <v>999999999</v>
      </c>
      <c r="EM65" s="64">
        <v>999999999</v>
      </c>
      <c r="EN65" s="64">
        <v>999999999</v>
      </c>
      <c r="EO65" s="64">
        <v>999999999</v>
      </c>
      <c r="EP65" s="64">
        <v>999999999</v>
      </c>
      <c r="EQ65" s="64">
        <v>999999999</v>
      </c>
      <c r="ER65" s="64">
        <v>999999999</v>
      </c>
      <c r="ES65" s="64">
        <v>999999999</v>
      </c>
      <c r="ET65" s="64">
        <v>999999999</v>
      </c>
      <c r="EU65" s="64">
        <v>999999999</v>
      </c>
      <c r="EV65" s="64">
        <v>999999999</v>
      </c>
      <c r="EW65" s="64">
        <v>999999999</v>
      </c>
      <c r="EX65" s="64">
        <v>999999999</v>
      </c>
      <c r="EY65" s="64">
        <v>999999999</v>
      </c>
      <c r="EZ65" s="64">
        <v>999999999</v>
      </c>
      <c r="FA65" s="64">
        <v>999999999</v>
      </c>
      <c r="FB65" s="64">
        <v>999999999</v>
      </c>
      <c r="FC65" s="64">
        <v>999999999</v>
      </c>
      <c r="FD65" s="64">
        <v>999999999</v>
      </c>
      <c r="FE65" s="64">
        <v>999999999</v>
      </c>
      <c r="FF65" s="64">
        <v>999999999</v>
      </c>
      <c r="FG65" s="64">
        <v>999999999</v>
      </c>
      <c r="FH65" s="64">
        <v>999999999</v>
      </c>
      <c r="FI65" s="64">
        <v>999999999</v>
      </c>
      <c r="FJ65" s="64">
        <v>999999999</v>
      </c>
      <c r="FK65" s="64">
        <v>999999999</v>
      </c>
      <c r="FL65" s="64">
        <v>999999999</v>
      </c>
      <c r="FM65" s="64">
        <v>999999999</v>
      </c>
      <c r="FN65" s="64">
        <v>999999999</v>
      </c>
      <c r="FO65" s="64">
        <v>999999999</v>
      </c>
      <c r="FP65" s="64">
        <v>999999999</v>
      </c>
      <c r="FQ65" s="64">
        <v>999999999</v>
      </c>
      <c r="FR65" s="64">
        <v>999999999</v>
      </c>
      <c r="FS65" s="64">
        <v>999999999</v>
      </c>
      <c r="FT65" s="64">
        <v>999999999</v>
      </c>
      <c r="FU65" s="64">
        <v>999999999</v>
      </c>
      <c r="FV65" s="64">
        <v>999999999</v>
      </c>
      <c r="FW65" s="64">
        <v>999999999</v>
      </c>
      <c r="FX65" s="64">
        <v>999999999</v>
      </c>
      <c r="FY65" s="64"/>
      <c r="FZ65" s="64">
        <f>SUM(C65:FX65)</f>
        <v>177999999822</v>
      </c>
      <c r="GA65" s="64"/>
      <c r="GB65" s="47"/>
      <c r="GC65" s="47"/>
      <c r="GD65" s="47"/>
      <c r="GE65" s="47"/>
      <c r="GF65" s="47"/>
      <c r="GG65" s="7"/>
      <c r="GH65" s="7"/>
      <c r="GI65" s="7"/>
      <c r="GJ65" s="7"/>
      <c r="GK65" s="7"/>
      <c r="GL65" s="7"/>
      <c r="GM65" s="7"/>
    </row>
    <row r="66" spans="1:195" x14ac:dyDescent="0.2">
      <c r="A66" s="7"/>
      <c r="B66" s="7" t="s">
        <v>527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64"/>
      <c r="FE66" s="64"/>
      <c r="FF66" s="64"/>
      <c r="FG66" s="64"/>
      <c r="FH66" s="64"/>
      <c r="FI66" s="64"/>
      <c r="FJ66" s="64"/>
      <c r="FK66" s="64"/>
      <c r="FL66" s="64"/>
      <c r="FM66" s="64"/>
      <c r="FN66" s="64"/>
      <c r="FO66" s="64"/>
      <c r="FP66" s="64"/>
      <c r="FQ66" s="64"/>
      <c r="FR66" s="64"/>
      <c r="FS66" s="64"/>
      <c r="FT66" s="64"/>
      <c r="FU66" s="64"/>
      <c r="FV66" s="64"/>
      <c r="FW66" s="64"/>
      <c r="FX66" s="64"/>
      <c r="FY66" s="64"/>
      <c r="FZ66" s="64"/>
      <c r="GA66" s="7"/>
      <c r="GB66" s="64"/>
      <c r="GC66" s="64"/>
      <c r="GD66" s="64"/>
      <c r="GE66" s="64"/>
      <c r="GF66" s="64"/>
      <c r="GG66" s="7"/>
      <c r="GH66" s="64"/>
      <c r="GI66" s="64"/>
      <c r="GJ66" s="64"/>
      <c r="GK66" s="64"/>
      <c r="GL66" s="64"/>
      <c r="GM66" s="7"/>
    </row>
    <row r="67" spans="1:195" x14ac:dyDescent="0.2">
      <c r="A67" s="7"/>
      <c r="B67" s="7" t="s">
        <v>528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  <c r="EZ67" s="64"/>
      <c r="FA67" s="64"/>
      <c r="FB67" s="64"/>
      <c r="FC67" s="64"/>
      <c r="FD67" s="64"/>
      <c r="FE67" s="64"/>
      <c r="FF67" s="64"/>
      <c r="FG67" s="64"/>
      <c r="FH67" s="64"/>
      <c r="FI67" s="64"/>
      <c r="FJ67" s="64"/>
      <c r="FK67" s="64"/>
      <c r="FL67" s="64"/>
      <c r="FM67" s="64"/>
      <c r="FN67" s="64"/>
      <c r="FO67" s="64"/>
      <c r="FP67" s="64"/>
      <c r="FQ67" s="64"/>
      <c r="FR67" s="64"/>
      <c r="FS67" s="64"/>
      <c r="FT67" s="64"/>
      <c r="FU67" s="64"/>
      <c r="FV67" s="64"/>
      <c r="FW67" s="64"/>
      <c r="FX67" s="64"/>
      <c r="FY67" s="64"/>
      <c r="FZ67" s="64"/>
      <c r="GA67" s="7"/>
      <c r="GB67" s="64"/>
      <c r="GC67" s="64"/>
      <c r="GD67" s="64"/>
      <c r="GE67" s="7"/>
      <c r="GF67" s="7"/>
      <c r="GG67" s="7"/>
      <c r="GH67" s="7"/>
      <c r="GI67" s="7"/>
      <c r="GJ67" s="7"/>
      <c r="GK67" s="7"/>
      <c r="GL67" s="7"/>
      <c r="GM67" s="7"/>
    </row>
    <row r="68" spans="1:195" x14ac:dyDescent="0.2">
      <c r="A68" s="7"/>
      <c r="B68" s="7" t="s">
        <v>529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4"/>
      <c r="GA68" s="7"/>
      <c r="GB68" s="64"/>
      <c r="GC68" s="64"/>
      <c r="GD68" s="64"/>
      <c r="GE68" s="7"/>
      <c r="GF68" s="7"/>
      <c r="GG68" s="7"/>
      <c r="GH68" s="7"/>
      <c r="GI68" s="7"/>
      <c r="GJ68" s="7"/>
      <c r="GK68" s="7"/>
      <c r="GL68" s="7"/>
      <c r="GM68" s="7"/>
    </row>
    <row r="69" spans="1:195" x14ac:dyDescent="0.2">
      <c r="A69" s="7"/>
      <c r="B69" s="7" t="s">
        <v>530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4"/>
      <c r="EY69" s="64"/>
      <c r="EZ69" s="64"/>
      <c r="FA69" s="64"/>
      <c r="FB69" s="64"/>
      <c r="FC69" s="64"/>
      <c r="FD69" s="64"/>
      <c r="FE69" s="64"/>
      <c r="FF69" s="64"/>
      <c r="FG69" s="64"/>
      <c r="FH69" s="64"/>
      <c r="FI69" s="64"/>
      <c r="FJ69" s="64"/>
      <c r="FK69" s="64"/>
      <c r="FL69" s="64"/>
      <c r="FM69" s="64"/>
      <c r="FN69" s="64"/>
      <c r="FO69" s="64"/>
      <c r="FP69" s="64"/>
      <c r="FQ69" s="64"/>
      <c r="FR69" s="64"/>
      <c r="FS69" s="64"/>
      <c r="FT69" s="64"/>
      <c r="FU69" s="64"/>
      <c r="FV69" s="64"/>
      <c r="FW69" s="64"/>
      <c r="FX69" s="64"/>
      <c r="FY69" s="64"/>
      <c r="FZ69" s="64"/>
      <c r="GA69" s="7"/>
      <c r="GB69" s="64"/>
      <c r="GC69" s="64"/>
      <c r="GD69" s="64"/>
      <c r="GE69" s="7"/>
      <c r="GF69" s="7"/>
      <c r="GG69" s="7"/>
      <c r="GH69" s="7"/>
      <c r="GI69" s="7"/>
      <c r="GJ69" s="7"/>
      <c r="GK69" s="7"/>
      <c r="GL69" s="7"/>
      <c r="GM69" s="7"/>
    </row>
    <row r="70" spans="1:195" x14ac:dyDescent="0.2">
      <c r="A70" s="6" t="s">
        <v>531</v>
      </c>
      <c r="B70" s="7" t="s">
        <v>532</v>
      </c>
      <c r="C70" s="64">
        <v>999999999</v>
      </c>
      <c r="D70" s="64">
        <v>999999999</v>
      </c>
      <c r="E70" s="64">
        <v>999999999</v>
      </c>
      <c r="F70" s="64">
        <v>999999999</v>
      </c>
      <c r="G70" s="64">
        <v>999999999</v>
      </c>
      <c r="H70" s="64">
        <v>999999999</v>
      </c>
      <c r="I70" s="64">
        <v>999999999</v>
      </c>
      <c r="J70" s="64">
        <v>999999999</v>
      </c>
      <c r="K70" s="64">
        <v>999999999</v>
      </c>
      <c r="L70" s="64">
        <v>999999999</v>
      </c>
      <c r="M70" s="64">
        <v>999999999</v>
      </c>
      <c r="N70" s="64">
        <v>999999999</v>
      </c>
      <c r="O70" s="64">
        <v>999999999</v>
      </c>
      <c r="P70" s="64">
        <v>999999999</v>
      </c>
      <c r="Q70" s="64">
        <v>999999999</v>
      </c>
      <c r="R70" s="64">
        <v>999999999</v>
      </c>
      <c r="S70" s="64">
        <v>999999999</v>
      </c>
      <c r="T70" s="64">
        <v>999999999</v>
      </c>
      <c r="U70" s="64">
        <v>999999999</v>
      </c>
      <c r="V70" s="64">
        <v>999999999</v>
      </c>
      <c r="W70" s="64">
        <v>999999999</v>
      </c>
      <c r="X70" s="64">
        <v>999999999</v>
      </c>
      <c r="Y70" s="64">
        <v>999999999</v>
      </c>
      <c r="Z70" s="64">
        <v>999999999</v>
      </c>
      <c r="AA70" s="64">
        <v>999999999</v>
      </c>
      <c r="AB70" s="64">
        <v>999999999</v>
      </c>
      <c r="AC70" s="64">
        <v>999999999</v>
      </c>
      <c r="AD70" s="64">
        <v>999999999</v>
      </c>
      <c r="AE70" s="64">
        <v>999999999</v>
      </c>
      <c r="AF70" s="64">
        <v>999999999</v>
      </c>
      <c r="AG70" s="64">
        <v>999999999</v>
      </c>
      <c r="AH70" s="64">
        <v>999999999</v>
      </c>
      <c r="AI70" s="64">
        <v>999999999</v>
      </c>
      <c r="AJ70" s="64">
        <v>999999999</v>
      </c>
      <c r="AK70" s="64">
        <v>999999999</v>
      </c>
      <c r="AL70" s="64">
        <v>999999999</v>
      </c>
      <c r="AM70" s="64">
        <v>999999999</v>
      </c>
      <c r="AN70" s="64">
        <v>999999999</v>
      </c>
      <c r="AO70" s="64">
        <v>999999999</v>
      </c>
      <c r="AP70" s="64">
        <v>999999999</v>
      </c>
      <c r="AQ70" s="64">
        <v>999999999</v>
      </c>
      <c r="AR70" s="64">
        <v>999999999</v>
      </c>
      <c r="AS70" s="64">
        <v>999999999</v>
      </c>
      <c r="AT70" s="64">
        <v>999999999</v>
      </c>
      <c r="AU70" s="64">
        <v>999999999</v>
      </c>
      <c r="AV70" s="64">
        <v>999999999</v>
      </c>
      <c r="AW70" s="64">
        <v>999999999</v>
      </c>
      <c r="AX70" s="64">
        <v>999999999</v>
      </c>
      <c r="AY70" s="64">
        <v>999999999</v>
      </c>
      <c r="AZ70" s="64">
        <v>999999999</v>
      </c>
      <c r="BA70" s="64">
        <v>999999999</v>
      </c>
      <c r="BB70" s="64">
        <v>999999999</v>
      </c>
      <c r="BC70" s="64">
        <v>999999999</v>
      </c>
      <c r="BD70" s="64">
        <v>999999999</v>
      </c>
      <c r="BE70" s="64">
        <v>999999999</v>
      </c>
      <c r="BF70" s="64">
        <v>999999999</v>
      </c>
      <c r="BG70" s="64">
        <v>999999999</v>
      </c>
      <c r="BH70" s="64">
        <v>999999999</v>
      </c>
      <c r="BI70" s="64">
        <v>999999999</v>
      </c>
      <c r="BJ70" s="64">
        <v>999999999</v>
      </c>
      <c r="BK70" s="64">
        <v>999999999</v>
      </c>
      <c r="BL70" s="64">
        <v>999999999</v>
      </c>
      <c r="BM70" s="64">
        <v>999999999</v>
      </c>
      <c r="BN70" s="64">
        <v>999999999</v>
      </c>
      <c r="BO70" s="64">
        <v>999999999</v>
      </c>
      <c r="BP70" s="64">
        <v>999999999</v>
      </c>
      <c r="BQ70" s="64">
        <v>999999999</v>
      </c>
      <c r="BR70" s="64">
        <v>999999999</v>
      </c>
      <c r="BS70" s="64">
        <v>999999999</v>
      </c>
      <c r="BT70" s="64">
        <v>999999999</v>
      </c>
      <c r="BU70" s="64">
        <v>999999999</v>
      </c>
      <c r="BV70" s="64">
        <v>999999999</v>
      </c>
      <c r="BW70" s="64">
        <v>999999999</v>
      </c>
      <c r="BX70" s="64">
        <v>999999999</v>
      </c>
      <c r="BY70" s="64">
        <v>999999999</v>
      </c>
      <c r="BZ70" s="64">
        <v>999999999</v>
      </c>
      <c r="CA70" s="64">
        <v>999999999</v>
      </c>
      <c r="CB70" s="64">
        <v>999999999</v>
      </c>
      <c r="CC70" s="64">
        <v>999999999</v>
      </c>
      <c r="CD70" s="64">
        <v>999999999</v>
      </c>
      <c r="CE70" s="64">
        <v>999999999</v>
      </c>
      <c r="CF70" s="64">
        <v>999999999</v>
      </c>
      <c r="CG70" s="64">
        <v>999999999</v>
      </c>
      <c r="CH70" s="64">
        <v>999999999</v>
      </c>
      <c r="CI70" s="64">
        <v>999999999</v>
      </c>
      <c r="CJ70" s="64">
        <v>999999999</v>
      </c>
      <c r="CK70" s="64">
        <v>999999999</v>
      </c>
      <c r="CL70" s="64">
        <v>999999999</v>
      </c>
      <c r="CM70" s="64">
        <v>999999999</v>
      </c>
      <c r="CN70" s="64">
        <v>999999999</v>
      </c>
      <c r="CO70" s="64">
        <v>999999999</v>
      </c>
      <c r="CP70" s="64">
        <v>999999999</v>
      </c>
      <c r="CQ70" s="64">
        <v>999999999</v>
      </c>
      <c r="CR70" s="64">
        <v>999999999</v>
      </c>
      <c r="CS70" s="64">
        <v>999999999</v>
      </c>
      <c r="CT70" s="64">
        <v>999999999</v>
      </c>
      <c r="CU70" s="64">
        <v>999999999</v>
      </c>
      <c r="CV70" s="64">
        <v>999999999</v>
      </c>
      <c r="CW70" s="64">
        <v>999999999</v>
      </c>
      <c r="CX70" s="64">
        <v>999999999</v>
      </c>
      <c r="CY70" s="64">
        <v>999999999</v>
      </c>
      <c r="CZ70" s="64">
        <v>999999999</v>
      </c>
      <c r="DA70" s="64">
        <v>999999999</v>
      </c>
      <c r="DB70" s="64">
        <v>999999999</v>
      </c>
      <c r="DC70" s="64">
        <v>999999999</v>
      </c>
      <c r="DD70" s="64">
        <v>999999999</v>
      </c>
      <c r="DE70" s="64">
        <v>999999999</v>
      </c>
      <c r="DF70" s="64">
        <v>999999999</v>
      </c>
      <c r="DG70" s="64">
        <v>999999999</v>
      </c>
      <c r="DH70" s="64">
        <v>999999999</v>
      </c>
      <c r="DI70" s="64">
        <v>999999999</v>
      </c>
      <c r="DJ70" s="64">
        <v>999999999</v>
      </c>
      <c r="DK70" s="64">
        <v>999999999</v>
      </c>
      <c r="DL70" s="64">
        <v>999999999</v>
      </c>
      <c r="DM70" s="64">
        <v>999999999</v>
      </c>
      <c r="DN70" s="64">
        <v>999999999</v>
      </c>
      <c r="DO70" s="64">
        <v>999999999</v>
      </c>
      <c r="DP70" s="64">
        <v>999999999</v>
      </c>
      <c r="DQ70" s="64">
        <v>999999999</v>
      </c>
      <c r="DR70" s="64">
        <v>999999999</v>
      </c>
      <c r="DS70" s="64">
        <v>999999999</v>
      </c>
      <c r="DT70" s="64">
        <v>999999999</v>
      </c>
      <c r="DU70" s="64">
        <v>999999999</v>
      </c>
      <c r="DV70" s="64">
        <v>999999999</v>
      </c>
      <c r="DW70" s="64">
        <v>999999999</v>
      </c>
      <c r="DX70" s="64">
        <v>999999999</v>
      </c>
      <c r="DY70" s="64">
        <v>999999999</v>
      </c>
      <c r="DZ70" s="64">
        <v>999999999</v>
      </c>
      <c r="EA70" s="64">
        <v>999999999</v>
      </c>
      <c r="EB70" s="64">
        <v>999999999</v>
      </c>
      <c r="EC70" s="64">
        <v>999999999</v>
      </c>
      <c r="ED70" s="64">
        <v>999999999</v>
      </c>
      <c r="EE70" s="64">
        <v>999999999</v>
      </c>
      <c r="EF70" s="64">
        <v>999999999</v>
      </c>
      <c r="EG70" s="64">
        <v>999999999</v>
      </c>
      <c r="EH70" s="64">
        <v>999999999</v>
      </c>
      <c r="EI70" s="64">
        <v>999999999</v>
      </c>
      <c r="EJ70" s="64">
        <v>999999999</v>
      </c>
      <c r="EK70" s="64">
        <v>999999999</v>
      </c>
      <c r="EL70" s="64">
        <v>999999999</v>
      </c>
      <c r="EM70" s="64">
        <v>999999999</v>
      </c>
      <c r="EN70" s="64">
        <v>999999999</v>
      </c>
      <c r="EO70" s="64">
        <v>999999999</v>
      </c>
      <c r="EP70" s="64">
        <v>999999999</v>
      </c>
      <c r="EQ70" s="64">
        <v>999999999</v>
      </c>
      <c r="ER70" s="64">
        <v>999999999</v>
      </c>
      <c r="ES70" s="64">
        <v>999999999</v>
      </c>
      <c r="ET70" s="64">
        <v>999999999</v>
      </c>
      <c r="EU70" s="64">
        <v>999999999</v>
      </c>
      <c r="EV70" s="64">
        <v>999999999</v>
      </c>
      <c r="EW70" s="64">
        <v>999999999</v>
      </c>
      <c r="EX70" s="64">
        <v>999999999</v>
      </c>
      <c r="EY70" s="64">
        <v>999999999</v>
      </c>
      <c r="EZ70" s="64">
        <v>999999999</v>
      </c>
      <c r="FA70" s="64">
        <v>999999999</v>
      </c>
      <c r="FB70" s="64">
        <v>999999999</v>
      </c>
      <c r="FC70" s="64">
        <v>999999999</v>
      </c>
      <c r="FD70" s="64">
        <v>999999999</v>
      </c>
      <c r="FE70" s="64">
        <v>999999999</v>
      </c>
      <c r="FF70" s="64">
        <v>999999999</v>
      </c>
      <c r="FG70" s="64">
        <v>999999999</v>
      </c>
      <c r="FH70" s="64">
        <v>999999999</v>
      </c>
      <c r="FI70" s="64">
        <v>999999999</v>
      </c>
      <c r="FJ70" s="64">
        <v>999999999</v>
      </c>
      <c r="FK70" s="64">
        <v>999999999</v>
      </c>
      <c r="FL70" s="64">
        <v>999999999</v>
      </c>
      <c r="FM70" s="64">
        <v>999999999</v>
      </c>
      <c r="FN70" s="64">
        <v>999999999</v>
      </c>
      <c r="FO70" s="64">
        <v>999999999</v>
      </c>
      <c r="FP70" s="64">
        <v>999999999</v>
      </c>
      <c r="FQ70" s="64">
        <v>999999999</v>
      </c>
      <c r="FR70" s="64">
        <v>999999999</v>
      </c>
      <c r="FS70" s="64">
        <v>999999999</v>
      </c>
      <c r="FT70" s="64">
        <v>999999999</v>
      </c>
      <c r="FU70" s="64">
        <v>999999999</v>
      </c>
      <c r="FV70" s="64">
        <v>999999999</v>
      </c>
      <c r="FW70" s="64">
        <v>999999999</v>
      </c>
      <c r="FX70" s="64">
        <v>999999999</v>
      </c>
      <c r="FY70" s="64"/>
      <c r="FZ70" s="64">
        <f>SUM(C70:FX70)</f>
        <v>177999999822</v>
      </c>
      <c r="GA70" s="7"/>
      <c r="GB70" s="64"/>
      <c r="GC70" s="64"/>
      <c r="GD70" s="64"/>
      <c r="GE70" s="7"/>
      <c r="GF70" s="7"/>
      <c r="GG70" s="7"/>
      <c r="GH70" s="7"/>
      <c r="GI70" s="7"/>
      <c r="GJ70" s="7"/>
      <c r="GK70" s="7"/>
      <c r="GL70" s="7"/>
      <c r="GM70" s="7"/>
    </row>
    <row r="71" spans="1:195" x14ac:dyDescent="0.2">
      <c r="A71" s="7"/>
      <c r="B71" s="7" t="s">
        <v>527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  <c r="FE71" s="64"/>
      <c r="FF71" s="64"/>
      <c r="FG71" s="64"/>
      <c r="FH71" s="64"/>
      <c r="FI71" s="64"/>
      <c r="FJ71" s="64"/>
      <c r="FK71" s="64"/>
      <c r="FL71" s="64"/>
      <c r="FM71" s="64"/>
      <c r="FN71" s="64"/>
      <c r="FO71" s="64"/>
      <c r="FP71" s="64"/>
      <c r="FQ71" s="64"/>
      <c r="FR71" s="64"/>
      <c r="FS71" s="64"/>
      <c r="FT71" s="64"/>
      <c r="FU71" s="64"/>
      <c r="FV71" s="64"/>
      <c r="FW71" s="64"/>
      <c r="FX71" s="64"/>
      <c r="FY71" s="64"/>
      <c r="FZ71" s="7"/>
      <c r="GA71" s="7"/>
      <c r="GB71" s="64"/>
      <c r="GC71" s="64"/>
      <c r="GD71" s="64"/>
      <c r="GE71" s="64"/>
      <c r="GF71" s="64"/>
      <c r="GG71" s="7"/>
      <c r="GH71" s="7"/>
      <c r="GI71" s="7"/>
      <c r="GJ71" s="7"/>
      <c r="GK71" s="7"/>
      <c r="GL71" s="7"/>
      <c r="GM71" s="7"/>
    </row>
    <row r="72" spans="1:195" x14ac:dyDescent="0.2">
      <c r="A72" s="7"/>
      <c r="B72" s="7" t="s">
        <v>533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4"/>
      <c r="ET72" s="65"/>
      <c r="EU72" s="64"/>
      <c r="EV72" s="64"/>
      <c r="EW72" s="64"/>
      <c r="EX72" s="64"/>
      <c r="EY72" s="64"/>
      <c r="EZ72" s="64"/>
      <c r="FA72" s="64"/>
      <c r="FB72" s="64"/>
      <c r="FC72" s="64"/>
      <c r="FD72" s="64"/>
      <c r="FE72" s="64"/>
      <c r="FF72" s="64"/>
      <c r="FG72" s="64"/>
      <c r="FH72" s="64"/>
      <c r="FI72" s="64"/>
      <c r="FJ72" s="64"/>
      <c r="FK72" s="64"/>
      <c r="FL72" s="64"/>
      <c r="FM72" s="64"/>
      <c r="FN72" s="64"/>
      <c r="FO72" s="64"/>
      <c r="FP72" s="64"/>
      <c r="FQ72" s="64"/>
      <c r="FR72" s="64"/>
      <c r="FS72" s="64"/>
      <c r="FT72" s="64"/>
      <c r="FU72" s="64"/>
      <c r="FV72" s="64"/>
      <c r="FW72" s="64"/>
      <c r="FX72" s="64"/>
      <c r="FY72" s="64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</row>
    <row r="73" spans="1:195" x14ac:dyDescent="0.2">
      <c r="A73" s="7"/>
      <c r="B73" s="7" t="s">
        <v>534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4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4"/>
      <c r="FF73" s="64"/>
      <c r="FG73" s="64"/>
      <c r="FH73" s="64"/>
      <c r="FI73" s="64"/>
      <c r="FJ73" s="64"/>
      <c r="FK73" s="64"/>
      <c r="FL73" s="64"/>
      <c r="FM73" s="64"/>
      <c r="FN73" s="64"/>
      <c r="FO73" s="64"/>
      <c r="FP73" s="64"/>
      <c r="FQ73" s="64"/>
      <c r="FR73" s="64"/>
      <c r="FS73" s="64"/>
      <c r="FT73" s="64"/>
      <c r="FU73" s="64"/>
      <c r="FV73" s="64"/>
      <c r="FW73" s="64"/>
      <c r="FX73" s="64"/>
      <c r="FY73" s="64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</row>
    <row r="74" spans="1:195" x14ac:dyDescent="0.2">
      <c r="A74" s="7"/>
      <c r="B74" s="7" t="s">
        <v>535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4"/>
      <c r="FF74" s="64"/>
      <c r="FG74" s="64"/>
      <c r="FH74" s="64"/>
      <c r="FI74" s="64"/>
      <c r="FJ74" s="64"/>
      <c r="FK74" s="64"/>
      <c r="FL74" s="64"/>
      <c r="FM74" s="64"/>
      <c r="FN74" s="64"/>
      <c r="FO74" s="64"/>
      <c r="FP74" s="64"/>
      <c r="FQ74" s="64"/>
      <c r="FR74" s="64"/>
      <c r="FS74" s="64"/>
      <c r="FT74" s="64"/>
      <c r="FU74" s="64"/>
      <c r="FV74" s="64"/>
      <c r="FW74" s="64"/>
      <c r="FX74" s="64"/>
      <c r="FY74" s="64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</row>
    <row r="75" spans="1:195" x14ac:dyDescent="0.2">
      <c r="A75" s="6" t="s">
        <v>536</v>
      </c>
      <c r="B75" s="7" t="s">
        <v>537</v>
      </c>
      <c r="C75" s="66">
        <v>214049.99</v>
      </c>
      <c r="D75" s="66">
        <v>0</v>
      </c>
      <c r="E75" s="66">
        <v>0</v>
      </c>
      <c r="F75" s="66">
        <v>0</v>
      </c>
      <c r="G75" s="66">
        <v>0</v>
      </c>
      <c r="H75" s="66">
        <v>0</v>
      </c>
      <c r="I75" s="66">
        <v>518609.48</v>
      </c>
      <c r="J75" s="66">
        <v>0</v>
      </c>
      <c r="K75" s="66">
        <v>0</v>
      </c>
      <c r="L75" s="66">
        <v>0</v>
      </c>
      <c r="M75" s="66">
        <v>0</v>
      </c>
      <c r="N75" s="66">
        <v>6454001.4400000004</v>
      </c>
      <c r="O75" s="66">
        <v>2315346.59</v>
      </c>
      <c r="P75" s="66">
        <v>6508.04</v>
      </c>
      <c r="Q75" s="66">
        <v>0</v>
      </c>
      <c r="R75" s="66">
        <v>0</v>
      </c>
      <c r="S75" s="66">
        <v>0</v>
      </c>
      <c r="T75" s="66">
        <v>0</v>
      </c>
      <c r="U75" s="66">
        <v>0</v>
      </c>
      <c r="V75" s="66">
        <v>0</v>
      </c>
      <c r="W75" s="66">
        <v>0</v>
      </c>
      <c r="X75" s="66">
        <v>4645.62</v>
      </c>
      <c r="Y75" s="66">
        <v>0</v>
      </c>
      <c r="Z75" s="66">
        <v>125782.95</v>
      </c>
      <c r="AA75" s="66">
        <v>0</v>
      </c>
      <c r="AB75" s="66">
        <v>0</v>
      </c>
      <c r="AC75" s="66">
        <v>0</v>
      </c>
      <c r="AD75" s="66">
        <v>0</v>
      </c>
      <c r="AE75" s="66">
        <v>73409.77</v>
      </c>
      <c r="AF75" s="66">
        <v>0</v>
      </c>
      <c r="AG75" s="66">
        <v>0</v>
      </c>
      <c r="AH75" s="66">
        <v>189856.48</v>
      </c>
      <c r="AI75" s="66">
        <v>0</v>
      </c>
      <c r="AJ75" s="66">
        <v>0</v>
      </c>
      <c r="AK75" s="66">
        <v>0</v>
      </c>
      <c r="AL75" s="66">
        <v>0</v>
      </c>
      <c r="AM75" s="66">
        <v>0</v>
      </c>
      <c r="AN75" s="66">
        <v>0</v>
      </c>
      <c r="AO75" s="66">
        <v>0</v>
      </c>
      <c r="AP75" s="66">
        <v>0</v>
      </c>
      <c r="AQ75" s="66">
        <v>0</v>
      </c>
      <c r="AR75" s="66">
        <v>0</v>
      </c>
      <c r="AS75" s="66">
        <v>2116980.9</v>
      </c>
      <c r="AT75" s="66">
        <v>0</v>
      </c>
      <c r="AU75" s="66">
        <v>0</v>
      </c>
      <c r="AV75" s="66">
        <v>0</v>
      </c>
      <c r="AW75" s="66">
        <v>0</v>
      </c>
      <c r="AX75" s="66">
        <v>0</v>
      </c>
      <c r="AY75" s="66">
        <v>0</v>
      </c>
      <c r="AZ75" s="66">
        <v>0</v>
      </c>
      <c r="BA75" s="66">
        <v>0</v>
      </c>
      <c r="BB75" s="66">
        <v>0</v>
      </c>
      <c r="BC75" s="66">
        <v>0</v>
      </c>
      <c r="BD75" s="66">
        <v>0</v>
      </c>
      <c r="BE75" s="66">
        <v>0</v>
      </c>
      <c r="BF75" s="66">
        <v>0</v>
      </c>
      <c r="BG75" s="66">
        <v>0</v>
      </c>
      <c r="BH75" s="66">
        <v>0</v>
      </c>
      <c r="BI75" s="66">
        <v>0</v>
      </c>
      <c r="BJ75" s="66">
        <v>0</v>
      </c>
      <c r="BK75" s="66">
        <v>0</v>
      </c>
      <c r="BL75" s="66">
        <v>0</v>
      </c>
      <c r="BM75" s="66">
        <v>40575.480000000003</v>
      </c>
      <c r="BN75" s="66">
        <v>0</v>
      </c>
      <c r="BO75" s="66">
        <v>0</v>
      </c>
      <c r="BP75" s="66">
        <v>0</v>
      </c>
      <c r="BQ75" s="66">
        <v>0</v>
      </c>
      <c r="BR75" s="66">
        <v>0</v>
      </c>
      <c r="BS75" s="66">
        <v>0</v>
      </c>
      <c r="BT75" s="66">
        <v>0</v>
      </c>
      <c r="BU75" s="66">
        <v>0</v>
      </c>
      <c r="BV75" s="66">
        <v>784125.51</v>
      </c>
      <c r="BW75" s="66">
        <v>0</v>
      </c>
      <c r="BX75" s="66">
        <v>0</v>
      </c>
      <c r="BY75" s="66">
        <v>0</v>
      </c>
      <c r="BZ75" s="66">
        <v>0</v>
      </c>
      <c r="CA75" s="66">
        <v>0</v>
      </c>
      <c r="CB75" s="66">
        <v>0</v>
      </c>
      <c r="CC75" s="66">
        <v>0</v>
      </c>
      <c r="CD75" s="66">
        <v>64538.16</v>
      </c>
      <c r="CE75" s="66">
        <v>0</v>
      </c>
      <c r="CF75" s="66">
        <v>139360.24</v>
      </c>
      <c r="CG75" s="66">
        <v>0</v>
      </c>
      <c r="CH75" s="66">
        <v>0</v>
      </c>
      <c r="CI75" s="66">
        <v>0</v>
      </c>
      <c r="CJ75" s="66">
        <v>0</v>
      </c>
      <c r="CK75" s="66">
        <v>2621262.39</v>
      </c>
      <c r="CL75" s="66">
        <v>34407.54</v>
      </c>
      <c r="CM75" s="66">
        <v>0</v>
      </c>
      <c r="CN75" s="66">
        <v>0</v>
      </c>
      <c r="CO75" s="66">
        <v>0</v>
      </c>
      <c r="CP75" s="66">
        <v>0</v>
      </c>
      <c r="CQ75" s="66">
        <v>0</v>
      </c>
      <c r="CR75" s="66">
        <v>78694.86</v>
      </c>
      <c r="CS75" s="66">
        <v>0</v>
      </c>
      <c r="CT75" s="66">
        <v>29636.04</v>
      </c>
      <c r="CU75" s="66">
        <v>0</v>
      </c>
      <c r="CV75" s="66">
        <v>28341.66</v>
      </c>
      <c r="CW75" s="66">
        <v>0</v>
      </c>
      <c r="CX75" s="66">
        <v>0</v>
      </c>
      <c r="CY75" s="66">
        <v>0</v>
      </c>
      <c r="CZ75" s="66">
        <v>0</v>
      </c>
      <c r="DA75" s="66">
        <v>18622.72</v>
      </c>
      <c r="DB75" s="66">
        <v>0</v>
      </c>
      <c r="DC75" s="66">
        <v>36496.36</v>
      </c>
      <c r="DD75" s="66">
        <v>5221.7700000000004</v>
      </c>
      <c r="DE75" s="66">
        <v>0</v>
      </c>
      <c r="DF75" s="66">
        <v>0</v>
      </c>
      <c r="DG75" s="66">
        <v>0</v>
      </c>
      <c r="DH75" s="66">
        <v>277847.37</v>
      </c>
      <c r="DI75" s="66">
        <v>0</v>
      </c>
      <c r="DJ75" s="66">
        <v>0</v>
      </c>
      <c r="DK75" s="66">
        <v>0</v>
      </c>
      <c r="DL75" s="66">
        <v>0</v>
      </c>
      <c r="DM75" s="66">
        <v>0</v>
      </c>
      <c r="DN75" s="66">
        <v>0</v>
      </c>
      <c r="DO75" s="66">
        <v>0</v>
      </c>
      <c r="DP75" s="66">
        <v>9617.9</v>
      </c>
      <c r="DQ75" s="66">
        <v>0</v>
      </c>
      <c r="DR75" s="66">
        <v>0</v>
      </c>
      <c r="DS75" s="66">
        <v>0</v>
      </c>
      <c r="DT75" s="66">
        <v>0</v>
      </c>
      <c r="DU75" s="66">
        <v>0</v>
      </c>
      <c r="DV75" s="66">
        <v>0</v>
      </c>
      <c r="DW75" s="66">
        <v>0</v>
      </c>
      <c r="DX75" s="66">
        <v>0</v>
      </c>
      <c r="DY75" s="66">
        <v>0</v>
      </c>
      <c r="DZ75" s="66">
        <v>0</v>
      </c>
      <c r="EA75" s="66">
        <v>550952.78</v>
      </c>
      <c r="EB75" s="66">
        <v>0</v>
      </c>
      <c r="EC75" s="66">
        <v>0</v>
      </c>
      <c r="ED75" s="66">
        <v>710551.13</v>
      </c>
      <c r="EE75" s="66">
        <v>0</v>
      </c>
      <c r="EF75" s="66">
        <v>0</v>
      </c>
      <c r="EG75" s="66">
        <v>0</v>
      </c>
      <c r="EH75" s="66">
        <v>0</v>
      </c>
      <c r="EI75" s="66">
        <v>0</v>
      </c>
      <c r="EJ75" s="66">
        <v>0</v>
      </c>
      <c r="EK75" s="66">
        <v>0</v>
      </c>
      <c r="EL75" s="66">
        <v>671262.95</v>
      </c>
      <c r="EM75" s="66">
        <v>0</v>
      </c>
      <c r="EN75" s="66">
        <v>0</v>
      </c>
      <c r="EO75" s="66">
        <v>0</v>
      </c>
      <c r="EP75" s="66">
        <v>0</v>
      </c>
      <c r="EQ75" s="66">
        <v>1064161.06</v>
      </c>
      <c r="ER75" s="66">
        <v>0</v>
      </c>
      <c r="ES75" s="66">
        <v>0</v>
      </c>
      <c r="ET75" s="66">
        <v>0</v>
      </c>
      <c r="EU75" s="66">
        <v>0</v>
      </c>
      <c r="EV75" s="66">
        <v>19817.919999999998</v>
      </c>
      <c r="EW75" s="66">
        <v>0</v>
      </c>
      <c r="EX75" s="66">
        <v>0</v>
      </c>
      <c r="EY75" s="66">
        <v>0</v>
      </c>
      <c r="EZ75" s="66">
        <v>74228.81</v>
      </c>
      <c r="FA75" s="66">
        <v>1475032.01</v>
      </c>
      <c r="FB75" s="66">
        <v>0</v>
      </c>
      <c r="FC75" s="66">
        <v>0</v>
      </c>
      <c r="FD75" s="66">
        <v>0</v>
      </c>
      <c r="FE75" s="66">
        <v>7823.44</v>
      </c>
      <c r="FF75" s="66">
        <v>0</v>
      </c>
      <c r="FG75" s="66">
        <v>0</v>
      </c>
      <c r="FH75" s="66">
        <v>76952.78</v>
      </c>
      <c r="FI75" s="66">
        <v>0</v>
      </c>
      <c r="FJ75" s="66">
        <v>0</v>
      </c>
      <c r="FK75" s="66">
        <v>46526.37</v>
      </c>
      <c r="FL75" s="66">
        <v>0</v>
      </c>
      <c r="FM75" s="66">
        <v>0</v>
      </c>
      <c r="FN75" s="66">
        <v>0</v>
      </c>
      <c r="FO75" s="66">
        <v>0</v>
      </c>
      <c r="FP75" s="66">
        <v>0</v>
      </c>
      <c r="FQ75" s="66">
        <v>0</v>
      </c>
      <c r="FR75" s="66">
        <v>0</v>
      </c>
      <c r="FS75" s="66">
        <v>0</v>
      </c>
      <c r="FT75" s="66">
        <v>0</v>
      </c>
      <c r="FU75" s="66">
        <v>0</v>
      </c>
      <c r="FV75" s="66">
        <v>0</v>
      </c>
      <c r="FW75" s="66">
        <v>0</v>
      </c>
      <c r="FX75" s="66">
        <v>0</v>
      </c>
      <c r="FY75" s="67"/>
      <c r="FZ75" s="7">
        <f>SUM(C75:FX75)</f>
        <v>20885248.509999998</v>
      </c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</row>
    <row r="76" spans="1:195" x14ac:dyDescent="0.2">
      <c r="A76" s="6" t="s">
        <v>538</v>
      </c>
      <c r="B76" s="7" t="s">
        <v>539</v>
      </c>
      <c r="C76" s="66">
        <v>0</v>
      </c>
      <c r="D76" s="66">
        <v>0</v>
      </c>
      <c r="E76" s="66">
        <v>0</v>
      </c>
      <c r="F76" s="66">
        <v>0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>
        <v>387510</v>
      </c>
      <c r="O76" s="66">
        <v>0</v>
      </c>
      <c r="P76" s="66">
        <v>0</v>
      </c>
      <c r="Q76" s="66">
        <v>0</v>
      </c>
      <c r="R76" s="66">
        <v>0</v>
      </c>
      <c r="S76" s="66">
        <v>0</v>
      </c>
      <c r="T76" s="66">
        <v>0</v>
      </c>
      <c r="U76" s="66">
        <v>0</v>
      </c>
      <c r="V76" s="66">
        <v>0</v>
      </c>
      <c r="W76" s="66">
        <v>0</v>
      </c>
      <c r="X76" s="66">
        <v>0</v>
      </c>
      <c r="Y76" s="66">
        <v>0</v>
      </c>
      <c r="Z76" s="66">
        <v>0</v>
      </c>
      <c r="AA76" s="66">
        <v>0</v>
      </c>
      <c r="AB76" s="66">
        <v>0</v>
      </c>
      <c r="AC76" s="66">
        <v>0</v>
      </c>
      <c r="AD76" s="66">
        <v>0</v>
      </c>
      <c r="AE76" s="66">
        <v>0</v>
      </c>
      <c r="AF76" s="66">
        <v>0</v>
      </c>
      <c r="AG76" s="66">
        <v>0</v>
      </c>
      <c r="AH76" s="66">
        <v>0</v>
      </c>
      <c r="AI76" s="66">
        <v>0</v>
      </c>
      <c r="AJ76" s="66">
        <v>0</v>
      </c>
      <c r="AK76" s="66">
        <v>0</v>
      </c>
      <c r="AL76" s="66">
        <v>0</v>
      </c>
      <c r="AM76" s="66">
        <v>0</v>
      </c>
      <c r="AN76" s="66">
        <v>0</v>
      </c>
      <c r="AO76" s="66">
        <v>0</v>
      </c>
      <c r="AP76" s="66">
        <v>0</v>
      </c>
      <c r="AQ76" s="66">
        <v>0</v>
      </c>
      <c r="AR76" s="66">
        <v>0</v>
      </c>
      <c r="AS76" s="66">
        <v>0</v>
      </c>
      <c r="AT76" s="66">
        <v>0</v>
      </c>
      <c r="AU76" s="66">
        <v>0</v>
      </c>
      <c r="AV76" s="66">
        <v>0</v>
      </c>
      <c r="AW76" s="66">
        <v>0</v>
      </c>
      <c r="AX76" s="66">
        <v>0</v>
      </c>
      <c r="AY76" s="66">
        <v>0</v>
      </c>
      <c r="AZ76" s="66">
        <v>0</v>
      </c>
      <c r="BA76" s="66">
        <v>0</v>
      </c>
      <c r="BB76" s="66">
        <v>0</v>
      </c>
      <c r="BC76" s="66">
        <v>0</v>
      </c>
      <c r="BD76" s="66">
        <v>0</v>
      </c>
      <c r="BE76" s="66">
        <v>0</v>
      </c>
      <c r="BF76" s="66">
        <v>0</v>
      </c>
      <c r="BG76" s="66">
        <v>0</v>
      </c>
      <c r="BH76" s="66">
        <v>0</v>
      </c>
      <c r="BI76" s="66">
        <v>0</v>
      </c>
      <c r="BJ76" s="66">
        <v>0</v>
      </c>
      <c r="BK76" s="66">
        <v>0</v>
      </c>
      <c r="BL76" s="66">
        <v>0</v>
      </c>
      <c r="BM76" s="66">
        <v>0</v>
      </c>
      <c r="BN76" s="66">
        <v>0</v>
      </c>
      <c r="BO76" s="66">
        <v>0</v>
      </c>
      <c r="BP76" s="66">
        <v>0</v>
      </c>
      <c r="BQ76" s="66">
        <v>0</v>
      </c>
      <c r="BR76" s="66">
        <v>0</v>
      </c>
      <c r="BS76" s="66">
        <v>0</v>
      </c>
      <c r="BT76" s="66">
        <v>0</v>
      </c>
      <c r="BU76" s="66">
        <v>0</v>
      </c>
      <c r="BV76" s="66">
        <v>0</v>
      </c>
      <c r="BW76" s="66">
        <v>0</v>
      </c>
      <c r="BX76" s="66">
        <v>0</v>
      </c>
      <c r="BY76" s="66">
        <v>0</v>
      </c>
      <c r="BZ76" s="66">
        <v>0</v>
      </c>
      <c r="CA76" s="66">
        <v>0</v>
      </c>
      <c r="CB76" s="66">
        <v>0</v>
      </c>
      <c r="CC76" s="66">
        <v>0</v>
      </c>
      <c r="CD76" s="66">
        <v>0</v>
      </c>
      <c r="CE76" s="66">
        <v>0</v>
      </c>
      <c r="CF76" s="66">
        <v>0</v>
      </c>
      <c r="CG76" s="66">
        <v>0</v>
      </c>
      <c r="CH76" s="66">
        <v>0</v>
      </c>
      <c r="CI76" s="66">
        <v>0</v>
      </c>
      <c r="CJ76" s="66">
        <v>0</v>
      </c>
      <c r="CK76" s="66">
        <v>0</v>
      </c>
      <c r="CL76" s="66">
        <v>0</v>
      </c>
      <c r="CM76" s="66">
        <v>0</v>
      </c>
      <c r="CN76" s="66">
        <v>0</v>
      </c>
      <c r="CO76" s="66">
        <v>0</v>
      </c>
      <c r="CP76" s="66">
        <v>0</v>
      </c>
      <c r="CQ76" s="66">
        <v>0</v>
      </c>
      <c r="CR76" s="66">
        <v>0</v>
      </c>
      <c r="CS76" s="66">
        <v>0</v>
      </c>
      <c r="CT76" s="66">
        <v>0</v>
      </c>
      <c r="CU76" s="66">
        <v>0</v>
      </c>
      <c r="CV76" s="66">
        <v>0</v>
      </c>
      <c r="CW76" s="66">
        <v>0</v>
      </c>
      <c r="CX76" s="66">
        <v>0</v>
      </c>
      <c r="CY76" s="66">
        <v>0</v>
      </c>
      <c r="CZ76" s="66">
        <v>0</v>
      </c>
      <c r="DA76" s="66">
        <v>0</v>
      </c>
      <c r="DB76" s="66">
        <v>0</v>
      </c>
      <c r="DC76" s="66">
        <v>0</v>
      </c>
      <c r="DD76" s="66">
        <v>0</v>
      </c>
      <c r="DE76" s="66">
        <v>0</v>
      </c>
      <c r="DF76" s="66">
        <v>0</v>
      </c>
      <c r="DG76" s="66">
        <v>0</v>
      </c>
      <c r="DH76" s="66">
        <v>0</v>
      </c>
      <c r="DI76" s="66">
        <v>0</v>
      </c>
      <c r="DJ76" s="66">
        <v>0</v>
      </c>
      <c r="DK76" s="66">
        <v>0</v>
      </c>
      <c r="DL76" s="66">
        <v>0</v>
      </c>
      <c r="DM76" s="66">
        <v>0</v>
      </c>
      <c r="DN76" s="66">
        <v>0</v>
      </c>
      <c r="DO76" s="66">
        <v>0</v>
      </c>
      <c r="DP76" s="66">
        <v>0</v>
      </c>
      <c r="DQ76" s="66">
        <v>0</v>
      </c>
      <c r="DR76" s="66">
        <v>0</v>
      </c>
      <c r="DS76" s="66">
        <v>0</v>
      </c>
      <c r="DT76" s="66">
        <v>0</v>
      </c>
      <c r="DU76" s="66">
        <v>0</v>
      </c>
      <c r="DV76" s="66">
        <v>0</v>
      </c>
      <c r="DW76" s="66">
        <v>0</v>
      </c>
      <c r="DX76" s="66">
        <v>0</v>
      </c>
      <c r="DY76" s="66">
        <v>0</v>
      </c>
      <c r="DZ76" s="66">
        <v>0</v>
      </c>
      <c r="EA76" s="66">
        <v>0</v>
      </c>
      <c r="EB76" s="66">
        <v>0</v>
      </c>
      <c r="EC76" s="66">
        <v>0</v>
      </c>
      <c r="ED76" s="66">
        <v>0</v>
      </c>
      <c r="EE76" s="66">
        <v>0</v>
      </c>
      <c r="EF76" s="66">
        <v>0</v>
      </c>
      <c r="EG76" s="66">
        <v>0</v>
      </c>
      <c r="EH76" s="66">
        <v>0</v>
      </c>
      <c r="EI76" s="66">
        <v>0</v>
      </c>
      <c r="EJ76" s="66">
        <v>0</v>
      </c>
      <c r="EK76" s="66">
        <v>0</v>
      </c>
      <c r="EL76" s="66">
        <v>0</v>
      </c>
      <c r="EM76" s="66">
        <v>0</v>
      </c>
      <c r="EN76" s="66">
        <v>0</v>
      </c>
      <c r="EO76" s="66">
        <v>0</v>
      </c>
      <c r="EP76" s="66">
        <v>0</v>
      </c>
      <c r="EQ76" s="66">
        <v>0</v>
      </c>
      <c r="ER76" s="66">
        <v>0</v>
      </c>
      <c r="ES76" s="66">
        <v>0</v>
      </c>
      <c r="ET76" s="66">
        <v>0</v>
      </c>
      <c r="EU76" s="66">
        <v>0</v>
      </c>
      <c r="EV76" s="66">
        <v>0</v>
      </c>
      <c r="EW76" s="66">
        <v>0</v>
      </c>
      <c r="EX76" s="66">
        <v>0</v>
      </c>
      <c r="EY76" s="66">
        <v>0</v>
      </c>
      <c r="EZ76" s="66">
        <v>0</v>
      </c>
      <c r="FA76" s="66">
        <v>0</v>
      </c>
      <c r="FB76" s="66">
        <v>0</v>
      </c>
      <c r="FC76" s="66">
        <v>0</v>
      </c>
      <c r="FD76" s="66">
        <v>0</v>
      </c>
      <c r="FE76" s="66">
        <v>0</v>
      </c>
      <c r="FF76" s="66">
        <v>0</v>
      </c>
      <c r="FG76" s="66">
        <v>0</v>
      </c>
      <c r="FH76" s="66">
        <v>0</v>
      </c>
      <c r="FI76" s="66">
        <v>0</v>
      </c>
      <c r="FJ76" s="66">
        <v>0</v>
      </c>
      <c r="FK76" s="66">
        <v>0</v>
      </c>
      <c r="FL76" s="66">
        <v>0</v>
      </c>
      <c r="FM76" s="66">
        <v>0</v>
      </c>
      <c r="FN76" s="66">
        <v>0</v>
      </c>
      <c r="FO76" s="66">
        <v>0</v>
      </c>
      <c r="FP76" s="66">
        <v>0</v>
      </c>
      <c r="FQ76" s="66">
        <v>0</v>
      </c>
      <c r="FR76" s="66">
        <v>0</v>
      </c>
      <c r="FS76" s="66">
        <v>0</v>
      </c>
      <c r="FT76" s="66">
        <v>0</v>
      </c>
      <c r="FU76" s="66">
        <v>0</v>
      </c>
      <c r="FV76" s="66">
        <v>0</v>
      </c>
      <c r="FW76" s="66">
        <v>0</v>
      </c>
      <c r="FX76" s="66">
        <v>0</v>
      </c>
      <c r="FY76" s="67"/>
      <c r="FZ76" s="7">
        <f>SUM(C76:FX76)</f>
        <v>387510</v>
      </c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</row>
    <row r="77" spans="1:195" x14ac:dyDescent="0.2">
      <c r="A77" s="6" t="s">
        <v>540</v>
      </c>
      <c r="B77" s="7" t="s">
        <v>541</v>
      </c>
      <c r="C77">
        <v>4670000</v>
      </c>
      <c r="D77">
        <v>63655851</v>
      </c>
      <c r="E77">
        <v>4890000</v>
      </c>
      <c r="F77">
        <v>750000</v>
      </c>
      <c r="G77">
        <v>1200000</v>
      </c>
      <c r="H77">
        <v>300000</v>
      </c>
      <c r="I77" s="68">
        <v>7845103</v>
      </c>
      <c r="J77">
        <v>0</v>
      </c>
      <c r="K77">
        <v>0</v>
      </c>
      <c r="L77">
        <v>4655850</v>
      </c>
      <c r="M77">
        <v>1000000</v>
      </c>
      <c r="N77">
        <v>77763000</v>
      </c>
      <c r="O77">
        <v>26498234</v>
      </c>
      <c r="P77">
        <v>0</v>
      </c>
      <c r="Q77">
        <v>37339028</v>
      </c>
      <c r="R77">
        <v>0</v>
      </c>
      <c r="S77">
        <v>0</v>
      </c>
      <c r="T77">
        <v>0</v>
      </c>
      <c r="U77">
        <v>100000</v>
      </c>
      <c r="V77">
        <v>0</v>
      </c>
      <c r="W77">
        <v>0</v>
      </c>
      <c r="X77">
        <v>150000</v>
      </c>
      <c r="Y77">
        <v>0</v>
      </c>
      <c r="Z77">
        <v>0</v>
      </c>
      <c r="AA77">
        <v>32635664</v>
      </c>
      <c r="AB77" s="68">
        <v>75286702</v>
      </c>
      <c r="AC77" s="68">
        <v>2044227</v>
      </c>
      <c r="AD77" s="68">
        <v>2497712</v>
      </c>
      <c r="AE77">
        <v>245000</v>
      </c>
      <c r="AF77" s="68">
        <v>217915</v>
      </c>
      <c r="AG77">
        <v>1839046</v>
      </c>
      <c r="AH77">
        <v>0</v>
      </c>
      <c r="AI77">
        <v>0</v>
      </c>
      <c r="AJ77">
        <v>0</v>
      </c>
      <c r="AK77">
        <v>0</v>
      </c>
      <c r="AL77">
        <v>330575</v>
      </c>
      <c r="AM77">
        <v>0</v>
      </c>
      <c r="AN77">
        <v>0</v>
      </c>
      <c r="AO77">
        <v>0</v>
      </c>
      <c r="AP77">
        <v>129959655</v>
      </c>
      <c r="AQ77">
        <v>0</v>
      </c>
      <c r="AR77">
        <v>73713000</v>
      </c>
      <c r="AS77">
        <v>5944650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5750000</v>
      </c>
      <c r="BA77">
        <v>3950000</v>
      </c>
      <c r="BB77">
        <v>700000</v>
      </c>
      <c r="BC77" s="68">
        <v>71315127.650000006</v>
      </c>
      <c r="BD77">
        <v>5157461</v>
      </c>
      <c r="BE77">
        <v>1900000</v>
      </c>
      <c r="BF77">
        <v>26750862</v>
      </c>
      <c r="BG77">
        <v>0</v>
      </c>
      <c r="BH77">
        <v>0</v>
      </c>
      <c r="BI77">
        <v>0</v>
      </c>
      <c r="BJ77">
        <v>4000000</v>
      </c>
      <c r="BK77">
        <v>7500000</v>
      </c>
      <c r="BL77">
        <v>0</v>
      </c>
      <c r="BM77">
        <v>0</v>
      </c>
      <c r="BN77">
        <v>0</v>
      </c>
      <c r="BO77">
        <v>350000</v>
      </c>
      <c r="BP77">
        <v>0</v>
      </c>
      <c r="BQ77">
        <v>8800000</v>
      </c>
      <c r="BR77">
        <v>4300000</v>
      </c>
      <c r="BS77">
        <v>2167002</v>
      </c>
      <c r="BT77">
        <v>980488</v>
      </c>
      <c r="BU77" s="140">
        <v>1100007.0868799998</v>
      </c>
      <c r="BV77">
        <v>1330000</v>
      </c>
      <c r="BW77">
        <v>3800000</v>
      </c>
      <c r="BX77">
        <v>0</v>
      </c>
      <c r="BY77">
        <v>0</v>
      </c>
      <c r="BZ77">
        <v>0</v>
      </c>
      <c r="CA77">
        <v>0</v>
      </c>
      <c r="CB77">
        <v>113302585</v>
      </c>
      <c r="CC77">
        <v>0</v>
      </c>
      <c r="CD77">
        <v>0</v>
      </c>
      <c r="CE77">
        <v>0</v>
      </c>
      <c r="CF77">
        <v>0</v>
      </c>
      <c r="CG77">
        <v>119200</v>
      </c>
      <c r="CH77">
        <v>0</v>
      </c>
      <c r="CI77">
        <v>270068</v>
      </c>
      <c r="CJ77">
        <v>667783</v>
      </c>
      <c r="CK77">
        <v>5600000</v>
      </c>
      <c r="CL77">
        <v>2016949</v>
      </c>
      <c r="CM77">
        <v>1100000</v>
      </c>
      <c r="CN77">
        <v>35012147</v>
      </c>
      <c r="CO77">
        <v>14040000</v>
      </c>
      <c r="CP77">
        <v>1921000</v>
      </c>
      <c r="CQ77">
        <v>0</v>
      </c>
      <c r="CR77">
        <v>350000</v>
      </c>
      <c r="CS77">
        <v>0</v>
      </c>
      <c r="CT77">
        <v>0</v>
      </c>
      <c r="CU77">
        <v>205000</v>
      </c>
      <c r="CV77">
        <v>171656</v>
      </c>
      <c r="CW77">
        <v>0</v>
      </c>
      <c r="CX77">
        <v>0</v>
      </c>
      <c r="CY77">
        <v>0</v>
      </c>
      <c r="CZ77">
        <v>500000</v>
      </c>
      <c r="DA77">
        <v>0</v>
      </c>
      <c r="DB77">
        <v>0</v>
      </c>
      <c r="DC77">
        <v>445000</v>
      </c>
      <c r="DD77">
        <v>0</v>
      </c>
      <c r="DE77">
        <v>350000</v>
      </c>
      <c r="DF77" s="68">
        <v>15736474.08</v>
      </c>
      <c r="DG77">
        <v>70000</v>
      </c>
      <c r="DH77">
        <v>1900000</v>
      </c>
      <c r="DI77">
        <v>0</v>
      </c>
      <c r="DJ77">
        <v>390000</v>
      </c>
      <c r="DK77">
        <v>333800</v>
      </c>
      <c r="DL77">
        <v>0</v>
      </c>
      <c r="DM77">
        <v>248000</v>
      </c>
      <c r="DN77">
        <v>400000</v>
      </c>
      <c r="DO77">
        <v>550000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15862</v>
      </c>
      <c r="DX77">
        <v>155000</v>
      </c>
      <c r="DY77">
        <v>516372</v>
      </c>
      <c r="DZ77">
        <v>550204</v>
      </c>
      <c r="EA77">
        <v>207000</v>
      </c>
      <c r="EB77">
        <v>447872</v>
      </c>
      <c r="EC77">
        <v>0</v>
      </c>
      <c r="ED77">
        <v>3905390.5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404670</v>
      </c>
      <c r="EL77">
        <v>0</v>
      </c>
      <c r="EM77">
        <v>832600</v>
      </c>
      <c r="EN77">
        <v>195000</v>
      </c>
      <c r="EO77">
        <v>75000</v>
      </c>
      <c r="EP77">
        <v>905473</v>
      </c>
      <c r="EQ77">
        <v>1573000</v>
      </c>
      <c r="ER77">
        <v>914457</v>
      </c>
      <c r="ES77">
        <v>0</v>
      </c>
      <c r="ET77">
        <v>164087</v>
      </c>
      <c r="EU77">
        <v>0</v>
      </c>
      <c r="EV77">
        <v>0</v>
      </c>
      <c r="EW77">
        <v>1848603.33</v>
      </c>
      <c r="EX77">
        <v>397784.63</v>
      </c>
      <c r="EY77">
        <v>0</v>
      </c>
      <c r="EZ77">
        <v>0</v>
      </c>
      <c r="FA77">
        <v>4687317</v>
      </c>
      <c r="FB77">
        <v>584000</v>
      </c>
      <c r="FC77">
        <v>1100000</v>
      </c>
      <c r="FD77">
        <v>0</v>
      </c>
      <c r="FE77">
        <v>250000</v>
      </c>
      <c r="FF77">
        <v>0</v>
      </c>
      <c r="FG77">
        <v>0</v>
      </c>
      <c r="FH77">
        <v>155000</v>
      </c>
      <c r="FI77">
        <v>3904000</v>
      </c>
      <c r="FJ77">
        <v>1200000</v>
      </c>
      <c r="FK77">
        <v>4500000</v>
      </c>
      <c r="FL77">
        <v>2595350</v>
      </c>
      <c r="FM77">
        <v>500000</v>
      </c>
      <c r="FN77">
        <v>0</v>
      </c>
      <c r="FO77">
        <v>1974045</v>
      </c>
      <c r="FP77">
        <v>2675000</v>
      </c>
      <c r="FQ77">
        <v>900000</v>
      </c>
      <c r="FR77">
        <v>497743</v>
      </c>
      <c r="FS77">
        <v>75000</v>
      </c>
      <c r="FT77">
        <v>130000</v>
      </c>
      <c r="FU77">
        <v>1194000</v>
      </c>
      <c r="FV77">
        <v>400000</v>
      </c>
      <c r="FW77">
        <v>0</v>
      </c>
      <c r="FX77">
        <v>292380</v>
      </c>
      <c r="FY77" s="67"/>
      <c r="FZ77" s="7">
        <f>SUM(C77:FX77)</f>
        <v>941804032.27688003</v>
      </c>
      <c r="GA77" s="18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</row>
    <row r="78" spans="1:195" x14ac:dyDescent="0.2">
      <c r="A78" s="69"/>
      <c r="B78" s="70" t="s">
        <v>542</v>
      </c>
      <c r="C78" s="71">
        <v>1023645.96</v>
      </c>
      <c r="D78" s="71">
        <v>5923407.6999999881</v>
      </c>
      <c r="E78" s="71">
        <v>1501809.63</v>
      </c>
      <c r="F78" s="71">
        <v>1480552.63</v>
      </c>
      <c r="G78" s="71">
        <v>313409.98</v>
      </c>
      <c r="H78" s="71">
        <v>197482.31</v>
      </c>
      <c r="I78" s="72">
        <v>3049421.53</v>
      </c>
      <c r="J78" s="71">
        <v>0</v>
      </c>
      <c r="K78" s="71">
        <v>0</v>
      </c>
      <c r="L78" s="71">
        <v>767975.6099999994</v>
      </c>
      <c r="M78" s="71">
        <v>339255.28999999911</v>
      </c>
      <c r="N78" s="71">
        <v>1003951.56</v>
      </c>
      <c r="O78" s="71">
        <v>3157850.6999999881</v>
      </c>
      <c r="P78" s="71">
        <v>0</v>
      </c>
      <c r="Q78" s="71">
        <v>2551562.3199999998</v>
      </c>
      <c r="R78" s="71">
        <v>93067.899999999907</v>
      </c>
      <c r="S78" s="71">
        <v>147716.44999999925</v>
      </c>
      <c r="T78" s="71">
        <v>0</v>
      </c>
      <c r="U78" s="71">
        <v>0</v>
      </c>
      <c r="V78" s="71">
        <v>0</v>
      </c>
      <c r="W78">
        <v>0</v>
      </c>
      <c r="X78" s="71">
        <v>0</v>
      </c>
      <c r="Y78" s="71">
        <v>0</v>
      </c>
      <c r="Z78" s="71">
        <v>0</v>
      </c>
      <c r="AA78" s="71">
        <v>3107770.19</v>
      </c>
      <c r="AB78" s="72">
        <v>5484100.7199999997</v>
      </c>
      <c r="AC78" s="72">
        <v>179452.74</v>
      </c>
      <c r="AD78" s="72">
        <v>173421.01</v>
      </c>
      <c r="AE78" s="71">
        <v>0</v>
      </c>
      <c r="AF78" s="72">
        <v>0</v>
      </c>
      <c r="AG78" s="71">
        <v>585726.86</v>
      </c>
      <c r="AH78" s="71">
        <v>0</v>
      </c>
      <c r="AI78" s="71">
        <v>0</v>
      </c>
      <c r="AJ78" s="71">
        <v>0</v>
      </c>
      <c r="AK78" s="71">
        <v>0</v>
      </c>
      <c r="AL78" s="71">
        <v>0</v>
      </c>
      <c r="AM78" s="71">
        <v>0</v>
      </c>
      <c r="AN78" s="71">
        <v>23452.35999999987</v>
      </c>
      <c r="AO78" s="71">
        <v>0</v>
      </c>
      <c r="AP78" s="71">
        <v>13961260.089999974</v>
      </c>
      <c r="AQ78" s="71">
        <v>4996.7000000001863</v>
      </c>
      <c r="AR78" s="71">
        <v>4936260.97</v>
      </c>
      <c r="AS78" s="71">
        <v>3140096.46</v>
      </c>
      <c r="AT78" s="71">
        <v>706569</v>
      </c>
      <c r="AU78" s="71">
        <v>183362.49</v>
      </c>
      <c r="AV78" s="71">
        <v>0</v>
      </c>
      <c r="AW78" s="71">
        <v>127133.32</v>
      </c>
      <c r="AX78" s="71">
        <v>17799.04</v>
      </c>
      <c r="AY78" s="71">
        <v>67342.069999999832</v>
      </c>
      <c r="AZ78" s="71">
        <v>5661380.25</v>
      </c>
      <c r="BA78" s="71">
        <v>4239435.37</v>
      </c>
      <c r="BB78" s="71">
        <v>2450915.0699999998</v>
      </c>
      <c r="BC78" s="72">
        <v>13979440.599999994</v>
      </c>
      <c r="BD78" s="71">
        <v>2610812.9700000002</v>
      </c>
      <c r="BE78" s="71">
        <v>691421.59</v>
      </c>
      <c r="BF78" s="71">
        <v>12423538.810000002</v>
      </c>
      <c r="BG78" s="71">
        <v>177371.84</v>
      </c>
      <c r="BH78" s="71">
        <v>272348.34999999998</v>
      </c>
      <c r="BI78" s="71">
        <v>117074.81</v>
      </c>
      <c r="BJ78" s="71">
        <v>2978693.21</v>
      </c>
      <c r="BK78" s="71">
        <v>3075849.87</v>
      </c>
      <c r="BL78" s="71">
        <v>26731.37</v>
      </c>
      <c r="BM78" s="71">
        <v>73715.73</v>
      </c>
      <c r="BN78" s="71">
        <v>0</v>
      </c>
      <c r="BO78" s="71">
        <v>46591.460000000894</v>
      </c>
      <c r="BP78" s="71">
        <v>66821.180000000168</v>
      </c>
      <c r="BQ78" s="71">
        <v>831665.80999999866</v>
      </c>
      <c r="BR78" s="71">
        <v>53981.400000002235</v>
      </c>
      <c r="BS78" s="71">
        <v>0</v>
      </c>
      <c r="BT78" s="71">
        <v>96176.64000000013</v>
      </c>
      <c r="BU78" s="71">
        <v>45796.089999999851</v>
      </c>
      <c r="BV78" s="71">
        <v>680000</v>
      </c>
      <c r="BW78" s="71">
        <v>271620.42</v>
      </c>
      <c r="BX78" s="71">
        <v>30925.080000000075</v>
      </c>
      <c r="BY78" s="71">
        <v>20772.939999999478</v>
      </c>
      <c r="BZ78" s="71">
        <v>128574.8</v>
      </c>
      <c r="CA78" s="71">
        <v>0</v>
      </c>
      <c r="CB78" s="71">
        <v>14199549.600000024</v>
      </c>
      <c r="CC78" s="71">
        <v>51316.119999999879</v>
      </c>
      <c r="CD78" s="71">
        <v>32213.38</v>
      </c>
      <c r="CE78" s="71">
        <v>35823.39000000013</v>
      </c>
      <c r="CF78" s="71">
        <v>60736.420000000158</v>
      </c>
      <c r="CG78" s="71">
        <f>52674.03+119000</f>
        <v>171674.03</v>
      </c>
      <c r="CH78" s="71">
        <v>42137.689999999944</v>
      </c>
      <c r="CI78" s="71">
        <v>191859.43000000063</v>
      </c>
      <c r="CJ78" s="71">
        <v>127581.31</v>
      </c>
      <c r="CK78" s="71">
        <v>0</v>
      </c>
      <c r="CL78" s="71">
        <v>0</v>
      </c>
      <c r="CM78" s="71">
        <v>0</v>
      </c>
      <c r="CN78" s="71">
        <v>5532198.7100000083</v>
      </c>
      <c r="CO78" s="71">
        <v>3311063.7200000137</v>
      </c>
      <c r="CP78" s="71">
        <v>487185.26</v>
      </c>
      <c r="CQ78" s="71">
        <v>0</v>
      </c>
      <c r="CR78" s="71">
        <v>0</v>
      </c>
      <c r="CS78" s="71">
        <v>0</v>
      </c>
      <c r="CT78" s="71">
        <v>0</v>
      </c>
      <c r="CU78" s="71">
        <v>0</v>
      </c>
      <c r="CV78" s="71">
        <v>0</v>
      </c>
      <c r="CW78" s="71">
        <v>2963.7100000001956</v>
      </c>
      <c r="CX78" s="71">
        <v>34454.619999999646</v>
      </c>
      <c r="CY78" s="71">
        <v>0</v>
      </c>
      <c r="CZ78" s="71">
        <v>0</v>
      </c>
      <c r="DA78" s="71">
        <v>0</v>
      </c>
      <c r="DB78" s="71">
        <v>0</v>
      </c>
      <c r="DC78" s="71">
        <v>0</v>
      </c>
      <c r="DD78" s="71">
        <v>31853.880000000121</v>
      </c>
      <c r="DE78" s="71">
        <v>0</v>
      </c>
      <c r="DF78" s="72">
        <v>964429.94000001252</v>
      </c>
      <c r="DG78" s="71">
        <v>0</v>
      </c>
      <c r="DH78" s="71">
        <v>0</v>
      </c>
      <c r="DI78" s="71">
        <v>187923.21999999881</v>
      </c>
      <c r="DJ78" s="71">
        <v>70570.470000000205</v>
      </c>
      <c r="DK78" s="71">
        <v>63148.970000000205</v>
      </c>
      <c r="DL78" s="71">
        <v>0</v>
      </c>
      <c r="DM78" s="71">
        <v>0</v>
      </c>
      <c r="DN78" s="71">
        <v>0</v>
      </c>
      <c r="DO78" s="71">
        <v>0</v>
      </c>
      <c r="DP78" s="71">
        <v>1230.7399999999907</v>
      </c>
      <c r="DQ78" s="71">
        <v>0</v>
      </c>
      <c r="DR78" s="71">
        <v>0</v>
      </c>
      <c r="DS78" s="71">
        <v>0</v>
      </c>
      <c r="DT78" s="71">
        <v>0</v>
      </c>
      <c r="DU78" s="71">
        <v>0</v>
      </c>
      <c r="DV78" s="71">
        <v>0</v>
      </c>
      <c r="DW78" s="71">
        <v>0</v>
      </c>
      <c r="DX78" s="71">
        <v>27492.279999999795</v>
      </c>
      <c r="DY78" s="71">
        <v>0</v>
      </c>
      <c r="DZ78" s="71">
        <v>739613.14999999944</v>
      </c>
      <c r="EA78" s="71">
        <v>139332.39000000001</v>
      </c>
      <c r="EB78" s="71">
        <v>81512.760000000242</v>
      </c>
      <c r="EC78" s="71">
        <v>108091.72</v>
      </c>
      <c r="ED78" s="71">
        <v>1114082.5</v>
      </c>
      <c r="EE78" s="71">
        <v>0</v>
      </c>
      <c r="EF78" s="71">
        <v>0</v>
      </c>
      <c r="EG78" s="71">
        <v>8952.6699999999255</v>
      </c>
      <c r="EH78" s="71">
        <v>6739.7900000000373</v>
      </c>
      <c r="EI78" s="71">
        <v>984513.67000000179</v>
      </c>
      <c r="EJ78" s="71">
        <v>556718.94000000507</v>
      </c>
      <c r="EK78" s="71">
        <v>0</v>
      </c>
      <c r="EL78" s="71">
        <v>19606.400000000001</v>
      </c>
      <c r="EM78" s="71">
        <v>0</v>
      </c>
      <c r="EN78" s="71">
        <v>0</v>
      </c>
      <c r="EO78" s="71">
        <v>0</v>
      </c>
      <c r="EP78" s="71">
        <v>0</v>
      </c>
      <c r="EQ78" s="71">
        <v>773723.74</v>
      </c>
      <c r="ER78" s="71">
        <v>13739.379999999888</v>
      </c>
      <c r="ES78" s="71">
        <v>0</v>
      </c>
      <c r="ET78" s="71">
        <v>0</v>
      </c>
      <c r="EU78" s="71">
        <v>0</v>
      </c>
      <c r="EV78" s="71">
        <v>25108.400000000001</v>
      </c>
      <c r="EW78" s="71">
        <v>2296.6300000003539</v>
      </c>
      <c r="EX78" s="71">
        <v>6362.1400000001304</v>
      </c>
      <c r="EY78" s="71">
        <v>0</v>
      </c>
      <c r="EZ78" s="71">
        <v>3088.3899999998976</v>
      </c>
      <c r="FA78" s="71">
        <v>650000</v>
      </c>
      <c r="FB78" s="71">
        <v>235967.64</v>
      </c>
      <c r="FC78" s="71">
        <v>1157745.67</v>
      </c>
      <c r="FD78" s="71">
        <v>0</v>
      </c>
      <c r="FE78" s="71">
        <v>0</v>
      </c>
      <c r="FF78" s="71">
        <v>0</v>
      </c>
      <c r="FG78" s="71">
        <v>0</v>
      </c>
      <c r="FH78" s="71">
        <v>0</v>
      </c>
      <c r="FI78" s="71">
        <v>464593.6400000006</v>
      </c>
      <c r="FJ78" s="71">
        <v>402051.60000000056</v>
      </c>
      <c r="FK78" s="71">
        <v>263308.68</v>
      </c>
      <c r="FL78" s="71">
        <v>679899.57</v>
      </c>
      <c r="FM78" s="71">
        <v>418806.28000000119</v>
      </c>
      <c r="FN78" s="71">
        <v>2545812.86</v>
      </c>
      <c r="FO78" s="71">
        <v>243119.79</v>
      </c>
      <c r="FP78" s="71">
        <v>520740.68999999948</v>
      </c>
      <c r="FQ78" s="71">
        <v>223101.13</v>
      </c>
      <c r="FR78" s="71">
        <v>0</v>
      </c>
      <c r="FS78" s="71">
        <v>0</v>
      </c>
      <c r="FT78" s="71">
        <v>0</v>
      </c>
      <c r="FU78" s="71">
        <v>0</v>
      </c>
      <c r="FV78" s="71">
        <v>0</v>
      </c>
      <c r="FW78" s="71">
        <v>0</v>
      </c>
      <c r="FX78" s="71">
        <v>0</v>
      </c>
      <c r="FY78" s="67"/>
      <c r="FZ78" s="7">
        <f>SUM(C78:FX78)</f>
        <v>143317546.35999998</v>
      </c>
      <c r="GA78" s="18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</row>
    <row r="79" spans="1:195" x14ac:dyDescent="0.2">
      <c r="A79" s="69"/>
      <c r="B79" s="70" t="s">
        <v>543</v>
      </c>
      <c r="C79" s="70">
        <f t="shared" ref="C79:BN79" si="24">((C274*0.25)+C78)</f>
        <v>19448232.737500001</v>
      </c>
      <c r="D79" s="70">
        <f t="shared" si="24"/>
        <v>113105092.27999999</v>
      </c>
      <c r="E79" s="70">
        <f t="shared" si="24"/>
        <v>19103837.1175</v>
      </c>
      <c r="F79" s="70">
        <f t="shared" si="24"/>
        <v>61987169.262500003</v>
      </c>
      <c r="G79" s="70">
        <f t="shared" si="24"/>
        <v>3968812.59</v>
      </c>
      <c r="H79" s="70">
        <f t="shared" si="24"/>
        <v>3356277.11</v>
      </c>
      <c r="I79" s="70">
        <f t="shared" si="24"/>
        <v>27446986.84</v>
      </c>
      <c r="J79" s="70">
        <f t="shared" si="24"/>
        <v>5692865.6624999996</v>
      </c>
      <c r="K79" s="70">
        <f t="shared" si="24"/>
        <v>974320.19750000001</v>
      </c>
      <c r="L79" s="70">
        <f t="shared" si="24"/>
        <v>7081741.6599999992</v>
      </c>
      <c r="M79" s="70">
        <f t="shared" si="24"/>
        <v>3788811.397499999</v>
      </c>
      <c r="N79" s="70">
        <f t="shared" si="24"/>
        <v>139936313.80250001</v>
      </c>
      <c r="O79" s="70">
        <f t="shared" si="24"/>
        <v>37880012.482499987</v>
      </c>
      <c r="P79" s="70">
        <f t="shared" si="24"/>
        <v>1164292.3174999999</v>
      </c>
      <c r="Q79" s="70">
        <f t="shared" si="24"/>
        <v>112018889.90499999</v>
      </c>
      <c r="R79" s="70">
        <f t="shared" si="24"/>
        <v>13825077.76</v>
      </c>
      <c r="S79" s="70">
        <f t="shared" si="24"/>
        <v>4633412.919999999</v>
      </c>
      <c r="T79" s="70">
        <f t="shared" si="24"/>
        <v>735921.75249999994</v>
      </c>
      <c r="U79" s="70">
        <f t="shared" si="24"/>
        <v>290256.51500000001</v>
      </c>
      <c r="V79" s="70">
        <f t="shared" si="24"/>
        <v>974578.53749999998</v>
      </c>
      <c r="W79" s="70">
        <f t="shared" si="24"/>
        <v>630288.62</v>
      </c>
      <c r="X79" s="70">
        <f t="shared" si="24"/>
        <v>263427.38</v>
      </c>
      <c r="Y79" s="70">
        <f t="shared" si="24"/>
        <v>2131961.1175000002</v>
      </c>
      <c r="Z79" s="70">
        <f t="shared" si="24"/>
        <v>866829.85499999998</v>
      </c>
      <c r="AA79" s="70">
        <f t="shared" si="24"/>
        <v>85251080.730000004</v>
      </c>
      <c r="AB79" s="70">
        <f t="shared" si="24"/>
        <v>79819750.840000004</v>
      </c>
      <c r="AC79" s="70">
        <f t="shared" si="24"/>
        <v>2774142.3724999996</v>
      </c>
      <c r="AD79" s="70">
        <f t="shared" si="24"/>
        <v>3774480.2424999997</v>
      </c>
      <c r="AE79" s="70">
        <f t="shared" si="24"/>
        <v>471432.48749999999</v>
      </c>
      <c r="AF79" s="70">
        <f t="shared" si="24"/>
        <v>789404.98250000004</v>
      </c>
      <c r="AG79" s="70">
        <f t="shared" si="24"/>
        <v>2461133.0024999999</v>
      </c>
      <c r="AH79" s="70">
        <f t="shared" si="24"/>
        <v>2738473.9175</v>
      </c>
      <c r="AI79" s="70">
        <f t="shared" si="24"/>
        <v>1183481.395</v>
      </c>
      <c r="AJ79" s="70">
        <f t="shared" si="24"/>
        <v>736886.92749999999</v>
      </c>
      <c r="AK79" s="70">
        <f t="shared" si="24"/>
        <v>820645.05249999999</v>
      </c>
      <c r="AL79" s="70">
        <f t="shared" si="24"/>
        <v>1020318.2275</v>
      </c>
      <c r="AM79" s="70">
        <f t="shared" si="24"/>
        <v>1243360.74</v>
      </c>
      <c r="AN79" s="70">
        <f t="shared" si="24"/>
        <v>1160858.3574999999</v>
      </c>
      <c r="AO79" s="70">
        <f t="shared" si="24"/>
        <v>11682173.9275</v>
      </c>
      <c r="AP79" s="70">
        <f t="shared" si="24"/>
        <v>250728450.00749996</v>
      </c>
      <c r="AQ79" s="70">
        <f t="shared" si="24"/>
        <v>1004486.1750000002</v>
      </c>
      <c r="AR79" s="70">
        <f t="shared" si="24"/>
        <v>170585712.1525</v>
      </c>
      <c r="AS79" s="70">
        <f t="shared" si="24"/>
        <v>22057665.627500001</v>
      </c>
      <c r="AT79" s="70">
        <f t="shared" si="24"/>
        <v>6972457.3399999999</v>
      </c>
      <c r="AU79" s="70">
        <f t="shared" si="24"/>
        <v>1264481.97</v>
      </c>
      <c r="AV79" s="70">
        <f t="shared" si="24"/>
        <v>1220031.2475000001</v>
      </c>
      <c r="AW79" s="70">
        <f t="shared" si="24"/>
        <v>1124696.7175</v>
      </c>
      <c r="AX79" s="70">
        <f t="shared" si="24"/>
        <v>395397.20499999996</v>
      </c>
      <c r="AY79" s="70">
        <f t="shared" si="24"/>
        <v>1459199.6974999998</v>
      </c>
      <c r="AZ79" s="70">
        <f t="shared" si="24"/>
        <v>39189247.837499999</v>
      </c>
      <c r="BA79" s="70">
        <f t="shared" si="24"/>
        <v>28001700.699999999</v>
      </c>
      <c r="BB79" s="70">
        <f t="shared" si="24"/>
        <v>22590582.447500002</v>
      </c>
      <c r="BC79" s="70">
        <f t="shared" si="24"/>
        <v>83116923.774999991</v>
      </c>
      <c r="BD79" s="70">
        <f t="shared" si="24"/>
        <v>11825185.530000001</v>
      </c>
      <c r="BE79" s="70">
        <f t="shared" si="24"/>
        <v>4239523.3174999999</v>
      </c>
      <c r="BF79" s="70">
        <f t="shared" si="24"/>
        <v>77741639.482500002</v>
      </c>
      <c r="BG79" s="70">
        <f t="shared" si="24"/>
        <v>2911571.6624999996</v>
      </c>
      <c r="BH79" s="70">
        <f t="shared" si="24"/>
        <v>2083665.8125</v>
      </c>
      <c r="BI79" s="70">
        <f t="shared" si="24"/>
        <v>1179049.8700000001</v>
      </c>
      <c r="BJ79" s="70">
        <f t="shared" si="24"/>
        <v>19100896.8325</v>
      </c>
      <c r="BK79" s="70">
        <f t="shared" si="24"/>
        <v>78411537.3125</v>
      </c>
      <c r="BL79" s="70">
        <f t="shared" si="24"/>
        <v>666496.82499999995</v>
      </c>
      <c r="BM79" s="70">
        <f t="shared" si="24"/>
        <v>1205725.73</v>
      </c>
      <c r="BN79" s="70">
        <f t="shared" si="24"/>
        <v>8528427.9649999999</v>
      </c>
      <c r="BO79" s="70">
        <f t="shared" ref="BO79:DZ79" si="25">((BO274*0.25)+BO78)</f>
        <v>3538166.350000001</v>
      </c>
      <c r="BP79" s="70">
        <f t="shared" si="25"/>
        <v>893425.00750000018</v>
      </c>
      <c r="BQ79" s="70">
        <f t="shared" si="25"/>
        <v>17486079.697499998</v>
      </c>
      <c r="BR79" s="70">
        <f t="shared" si="25"/>
        <v>11878061.577500002</v>
      </c>
      <c r="BS79" s="70">
        <f t="shared" si="25"/>
        <v>3280141.4725000001</v>
      </c>
      <c r="BT79" s="70">
        <f t="shared" si="25"/>
        <v>1440764.11</v>
      </c>
      <c r="BU79" s="70">
        <f t="shared" si="25"/>
        <v>1404783.4699999997</v>
      </c>
      <c r="BV79" s="70">
        <f t="shared" si="25"/>
        <v>4038422.3774999999</v>
      </c>
      <c r="BW79" s="70">
        <f t="shared" si="25"/>
        <v>5564638.2824999997</v>
      </c>
      <c r="BX79" s="70">
        <f t="shared" si="25"/>
        <v>472076.06500000006</v>
      </c>
      <c r="BY79" s="70">
        <f t="shared" si="25"/>
        <v>1414793.5399999996</v>
      </c>
      <c r="BZ79" s="70">
        <f t="shared" si="25"/>
        <v>998163.9375</v>
      </c>
      <c r="CA79" s="70">
        <f t="shared" si="25"/>
        <v>772328.0625</v>
      </c>
      <c r="CB79" s="70">
        <f t="shared" si="25"/>
        <v>215190969.92000002</v>
      </c>
      <c r="CC79" s="70">
        <f t="shared" si="25"/>
        <v>851025.59749999992</v>
      </c>
      <c r="CD79" s="70">
        <f t="shared" si="25"/>
        <v>877867.19750000001</v>
      </c>
      <c r="CE79" s="70">
        <f t="shared" si="25"/>
        <v>731075.51000000013</v>
      </c>
      <c r="CF79" s="70">
        <f t="shared" si="25"/>
        <v>653511.07250000013</v>
      </c>
      <c r="CG79" s="70">
        <f t="shared" si="25"/>
        <v>1017574.3350000001</v>
      </c>
      <c r="CH79" s="70">
        <f t="shared" si="25"/>
        <v>585896.35749999993</v>
      </c>
      <c r="CI79" s="70">
        <f t="shared" si="25"/>
        <v>2184312.5975000006</v>
      </c>
      <c r="CJ79" s="70">
        <f t="shared" si="25"/>
        <v>2806062.5249999999</v>
      </c>
      <c r="CK79" s="70">
        <f t="shared" si="25"/>
        <v>15577776.477499999</v>
      </c>
      <c r="CL79" s="70">
        <f t="shared" si="25"/>
        <v>3696988.2450000001</v>
      </c>
      <c r="CM79" s="70">
        <f t="shared" si="25"/>
        <v>2315865.6850000001</v>
      </c>
      <c r="CN79" s="70">
        <f t="shared" si="25"/>
        <v>88846619.635000005</v>
      </c>
      <c r="CO79" s="70">
        <f t="shared" si="25"/>
        <v>41005135.407500014</v>
      </c>
      <c r="CP79" s="70">
        <f t="shared" si="25"/>
        <v>3354711.0199999996</v>
      </c>
      <c r="CQ79" s="70">
        <f t="shared" si="25"/>
        <v>2455273.1549999998</v>
      </c>
      <c r="CR79" s="70">
        <f t="shared" si="25"/>
        <v>946179.25749999995</v>
      </c>
      <c r="CS79" s="70">
        <f t="shared" si="25"/>
        <v>1097239.595</v>
      </c>
      <c r="CT79" s="70">
        <f t="shared" si="25"/>
        <v>542966.86499999999</v>
      </c>
      <c r="CU79" s="70">
        <f t="shared" si="25"/>
        <v>1149598.6299999999</v>
      </c>
      <c r="CV79" s="70">
        <f t="shared" si="25"/>
        <v>248703.67249999999</v>
      </c>
      <c r="CW79" s="70">
        <f t="shared" si="25"/>
        <v>832105.18500000017</v>
      </c>
      <c r="CX79" s="70">
        <f t="shared" si="25"/>
        <v>1417165.1824999996</v>
      </c>
      <c r="CY79" s="70">
        <f t="shared" si="25"/>
        <v>271706.30499999999</v>
      </c>
      <c r="CZ79" s="70">
        <f t="shared" si="25"/>
        <v>5104289.82</v>
      </c>
      <c r="DA79" s="70">
        <f t="shared" si="25"/>
        <v>846163.97750000004</v>
      </c>
      <c r="DB79" s="70">
        <f t="shared" si="25"/>
        <v>1094496.0774999999</v>
      </c>
      <c r="DC79" s="70">
        <f t="shared" si="25"/>
        <v>773501.28500000003</v>
      </c>
      <c r="DD79" s="70">
        <f t="shared" si="25"/>
        <v>748960.04500000016</v>
      </c>
      <c r="DE79" s="70">
        <f t="shared" si="25"/>
        <v>1091552.855</v>
      </c>
      <c r="DF79" s="70">
        <f t="shared" si="25"/>
        <v>56098256.312500015</v>
      </c>
      <c r="DG79" s="70">
        <f t="shared" si="25"/>
        <v>471575.60749999998</v>
      </c>
      <c r="DH79" s="70">
        <f t="shared" si="25"/>
        <v>4990041.6500000004</v>
      </c>
      <c r="DI79" s="70">
        <f t="shared" si="25"/>
        <v>6804763.1124999989</v>
      </c>
      <c r="DJ79" s="70">
        <f t="shared" si="25"/>
        <v>1917939.7975000001</v>
      </c>
      <c r="DK79" s="70">
        <f t="shared" si="25"/>
        <v>1465710.8175000001</v>
      </c>
      <c r="DL79" s="70">
        <f t="shared" si="25"/>
        <v>15350161.692500001</v>
      </c>
      <c r="DM79" s="70">
        <f t="shared" si="25"/>
        <v>1049039.1299999999</v>
      </c>
      <c r="DN79" s="70">
        <f t="shared" si="25"/>
        <v>3709672.2625000002</v>
      </c>
      <c r="DO79" s="70">
        <f t="shared" si="25"/>
        <v>8737015.2825000007</v>
      </c>
      <c r="DP79" s="70">
        <f t="shared" si="25"/>
        <v>914242.46750000003</v>
      </c>
      <c r="DQ79" s="70">
        <f t="shared" si="25"/>
        <v>2351443.855</v>
      </c>
      <c r="DR79" s="70">
        <f t="shared" si="25"/>
        <v>3879374.7650000001</v>
      </c>
      <c r="DS79" s="70">
        <f t="shared" si="25"/>
        <v>2050648.6950000001</v>
      </c>
      <c r="DT79" s="70">
        <f t="shared" si="25"/>
        <v>820059.005</v>
      </c>
      <c r="DU79" s="70">
        <f t="shared" si="25"/>
        <v>1185508.5325</v>
      </c>
      <c r="DV79" s="70">
        <f t="shared" si="25"/>
        <v>901980.84750000003</v>
      </c>
      <c r="DW79" s="70">
        <f t="shared" si="25"/>
        <v>1106564.1000000001</v>
      </c>
      <c r="DX79" s="70">
        <f t="shared" si="25"/>
        <v>873014.9049999998</v>
      </c>
      <c r="DY79" s="70">
        <f t="shared" si="25"/>
        <v>1189628.94</v>
      </c>
      <c r="DZ79" s="70">
        <f t="shared" si="25"/>
        <v>2925718.4274999993</v>
      </c>
      <c r="EA79" s="70">
        <f t="shared" ref="EA79:FX79" si="26">((EA274*0.25)+EA78)</f>
        <v>1825653.3525</v>
      </c>
      <c r="EB79" s="70">
        <f t="shared" si="26"/>
        <v>1764984.7975000003</v>
      </c>
      <c r="EC79" s="70">
        <f t="shared" si="26"/>
        <v>1121655.8175000001</v>
      </c>
      <c r="ED79" s="70">
        <f t="shared" si="26"/>
        <v>6603160.6875</v>
      </c>
      <c r="EE79" s="70">
        <f t="shared" si="26"/>
        <v>861475.97</v>
      </c>
      <c r="EF79" s="70">
        <f t="shared" si="26"/>
        <v>3980853.605</v>
      </c>
      <c r="EG79" s="70">
        <f t="shared" si="26"/>
        <v>955443.73</v>
      </c>
      <c r="EH79" s="70">
        <f t="shared" si="26"/>
        <v>925844.96750000003</v>
      </c>
      <c r="EI79" s="70">
        <f t="shared" si="26"/>
        <v>40855133.975000001</v>
      </c>
      <c r="EJ79" s="70">
        <f t="shared" si="26"/>
        <v>26731211.722500004</v>
      </c>
      <c r="EK79" s="70">
        <f t="shared" si="26"/>
        <v>1877078.0249999999</v>
      </c>
      <c r="EL79" s="70">
        <f t="shared" si="26"/>
        <v>1341172.0024999999</v>
      </c>
      <c r="EM79" s="70">
        <f t="shared" si="26"/>
        <v>1256671.9924999999</v>
      </c>
      <c r="EN79" s="70">
        <f t="shared" si="26"/>
        <v>2817180.8050000002</v>
      </c>
      <c r="EO79" s="70">
        <f t="shared" si="26"/>
        <v>1116173.895</v>
      </c>
      <c r="EP79" s="70">
        <f t="shared" si="26"/>
        <v>1383753.0625</v>
      </c>
      <c r="EQ79" s="70">
        <f t="shared" si="26"/>
        <v>7986235.5575000001</v>
      </c>
      <c r="ER79" s="70">
        <f t="shared" si="26"/>
        <v>1191679.9149999998</v>
      </c>
      <c r="ES79" s="70">
        <f t="shared" si="26"/>
        <v>757326.25749999995</v>
      </c>
      <c r="ET79" s="70">
        <f t="shared" si="26"/>
        <v>933911.52249999996</v>
      </c>
      <c r="EU79" s="70">
        <f t="shared" si="26"/>
        <v>1792131.9675</v>
      </c>
      <c r="EV79" s="70">
        <f t="shared" si="26"/>
        <v>473586.27750000003</v>
      </c>
      <c r="EW79" s="70">
        <f t="shared" si="26"/>
        <v>3139812.2050000005</v>
      </c>
      <c r="EX79" s="70">
        <f t="shared" si="26"/>
        <v>837882.91000000015</v>
      </c>
      <c r="EY79" s="70">
        <f t="shared" si="26"/>
        <v>1547110.6775</v>
      </c>
      <c r="EZ79" s="70">
        <f t="shared" si="26"/>
        <v>622216.38749999995</v>
      </c>
      <c r="FA79" s="70">
        <f t="shared" si="26"/>
        <v>10541495.0525</v>
      </c>
      <c r="FB79" s="70">
        <f t="shared" si="26"/>
        <v>1356351.3325</v>
      </c>
      <c r="FC79" s="70">
        <f t="shared" si="26"/>
        <v>6640559.6500000004</v>
      </c>
      <c r="FD79" s="70">
        <f t="shared" si="26"/>
        <v>1331311.6950000001</v>
      </c>
      <c r="FE79" s="70">
        <f t="shared" si="26"/>
        <v>454817.61</v>
      </c>
      <c r="FF79" s="70">
        <f t="shared" si="26"/>
        <v>872622.60750000004</v>
      </c>
      <c r="FG79" s="70">
        <f t="shared" si="26"/>
        <v>627276.47499999998</v>
      </c>
      <c r="FH79" s="70">
        <f t="shared" si="26"/>
        <v>399994.54249999998</v>
      </c>
      <c r="FI79" s="70">
        <f t="shared" si="26"/>
        <v>5238008.4750000006</v>
      </c>
      <c r="FJ79" s="70">
        <f t="shared" si="26"/>
        <v>5631953.5500000007</v>
      </c>
      <c r="FK79" s="70">
        <f t="shared" si="26"/>
        <v>7106154.6600000001</v>
      </c>
      <c r="FL79" s="70">
        <f t="shared" si="26"/>
        <v>21692287.482500002</v>
      </c>
      <c r="FM79" s="70">
        <f t="shared" si="26"/>
        <v>10174166.477500001</v>
      </c>
      <c r="FN79" s="70">
        <f t="shared" si="26"/>
        <v>62022596.077500001</v>
      </c>
      <c r="FO79" s="70">
        <f t="shared" si="26"/>
        <v>3249171.4275000002</v>
      </c>
      <c r="FP79" s="70">
        <f t="shared" si="26"/>
        <v>6963659.647499999</v>
      </c>
      <c r="FQ79" s="70">
        <f t="shared" si="26"/>
        <v>2963443.0249999999</v>
      </c>
      <c r="FR79" s="70">
        <f t="shared" si="26"/>
        <v>798338.66500000004</v>
      </c>
      <c r="FS79" s="70">
        <f t="shared" si="26"/>
        <v>817036.21750000003</v>
      </c>
      <c r="FT79" s="70">
        <f t="shared" si="26"/>
        <v>332734.91499999998</v>
      </c>
      <c r="FU79" s="70">
        <f t="shared" si="26"/>
        <v>2502657.625</v>
      </c>
      <c r="FV79" s="70">
        <f t="shared" si="26"/>
        <v>2019087.75</v>
      </c>
      <c r="FW79" s="70">
        <f t="shared" si="26"/>
        <v>794876.62</v>
      </c>
      <c r="FX79" s="70">
        <f t="shared" si="26"/>
        <v>354298.92749999999</v>
      </c>
      <c r="FY79" s="7"/>
      <c r="FZ79" s="7">
        <f>SUM(C79:FX79)</f>
        <v>2454711526.499999</v>
      </c>
      <c r="GA79" s="18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</row>
    <row r="80" spans="1:195" x14ac:dyDescent="0.2">
      <c r="A80" s="73">
        <v>0.08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18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</row>
    <row r="81" spans="1:197" ht="15.75" x14ac:dyDescent="0.25">
      <c r="A81" s="7"/>
      <c r="B81" s="43" t="s">
        <v>544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18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</row>
    <row r="82" spans="1:197" x14ac:dyDescent="0.2">
      <c r="A82" s="6" t="s">
        <v>545</v>
      </c>
      <c r="B82" s="7" t="s">
        <v>546</v>
      </c>
      <c r="C82" s="18">
        <f t="shared" ref="C82:BN82" si="27">C15</f>
        <v>6352.4</v>
      </c>
      <c r="D82" s="18">
        <f t="shared" si="27"/>
        <v>33532</v>
      </c>
      <c r="E82" s="18">
        <f t="shared" si="27"/>
        <v>5066</v>
      </c>
      <c r="F82" s="18">
        <f t="shared" si="27"/>
        <v>20744</v>
      </c>
      <c r="G82" s="18">
        <f t="shared" si="27"/>
        <v>1315</v>
      </c>
      <c r="H82" s="18">
        <f t="shared" si="27"/>
        <v>1136.5</v>
      </c>
      <c r="I82" s="18">
        <f t="shared" si="27"/>
        <v>7151.5</v>
      </c>
      <c r="J82" s="18">
        <f t="shared" si="27"/>
        <v>2098.645</v>
      </c>
      <c r="K82" s="18">
        <f t="shared" si="27"/>
        <v>257.68049999999999</v>
      </c>
      <c r="L82" s="18">
        <f t="shared" si="27"/>
        <v>2142.5</v>
      </c>
      <c r="M82" s="18">
        <f t="shared" si="27"/>
        <v>955</v>
      </c>
      <c r="N82" s="18">
        <f t="shared" si="27"/>
        <v>49666</v>
      </c>
      <c r="O82" s="18">
        <f t="shared" si="27"/>
        <v>12944.5</v>
      </c>
      <c r="P82" s="18">
        <f t="shared" si="27"/>
        <v>312</v>
      </c>
      <c r="Q82" s="18">
        <f t="shared" si="27"/>
        <v>36131</v>
      </c>
      <c r="R82" s="18">
        <f t="shared" si="27"/>
        <v>477.80000000000018</v>
      </c>
      <c r="S82" s="18">
        <f t="shared" si="27"/>
        <v>1628.671</v>
      </c>
      <c r="T82" s="18">
        <f t="shared" si="27"/>
        <v>156.0196</v>
      </c>
      <c r="U82" s="18">
        <f t="shared" si="27"/>
        <v>51</v>
      </c>
      <c r="V82" s="18">
        <f t="shared" si="27"/>
        <v>264.34929999999997</v>
      </c>
      <c r="W82" s="18">
        <f t="shared" si="27"/>
        <v>122.5</v>
      </c>
      <c r="X82" s="18">
        <f t="shared" si="27"/>
        <v>27</v>
      </c>
      <c r="Y82" s="18">
        <f t="shared" si="27"/>
        <v>446</v>
      </c>
      <c r="Z82" s="18">
        <f t="shared" si="27"/>
        <v>212</v>
      </c>
      <c r="AA82" s="18">
        <f t="shared" si="27"/>
        <v>31111.5</v>
      </c>
      <c r="AB82" s="18">
        <f t="shared" si="27"/>
        <v>26539.5</v>
      </c>
      <c r="AC82" s="18">
        <f t="shared" si="27"/>
        <v>932.63420000000008</v>
      </c>
      <c r="AD82" s="18">
        <f t="shared" si="27"/>
        <v>1229.4870000000001</v>
      </c>
      <c r="AE82" s="18">
        <f t="shared" si="27"/>
        <v>93</v>
      </c>
      <c r="AF82" s="18">
        <f t="shared" si="27"/>
        <v>177</v>
      </c>
      <c r="AG82" s="18">
        <f t="shared" si="27"/>
        <v>634</v>
      </c>
      <c r="AH82" s="18">
        <f t="shared" si="27"/>
        <v>966.4138999999999</v>
      </c>
      <c r="AI82" s="18">
        <f t="shared" si="27"/>
        <v>366</v>
      </c>
      <c r="AJ82" s="18">
        <f t="shared" si="27"/>
        <v>150</v>
      </c>
      <c r="AK82" s="18">
        <f t="shared" si="27"/>
        <v>172.50120000000001</v>
      </c>
      <c r="AL82" s="18">
        <f t="shared" si="27"/>
        <v>272</v>
      </c>
      <c r="AM82" s="18">
        <f t="shared" si="27"/>
        <v>343.65</v>
      </c>
      <c r="AN82" s="18">
        <f t="shared" si="27"/>
        <v>322.44779999999997</v>
      </c>
      <c r="AO82" s="18">
        <f t="shared" si="27"/>
        <v>4204.6210000000001</v>
      </c>
      <c r="AP82" s="18">
        <f t="shared" si="27"/>
        <v>80962.5</v>
      </c>
      <c r="AQ82" s="18">
        <f t="shared" si="27"/>
        <v>245.9829</v>
      </c>
      <c r="AR82" s="18">
        <f t="shared" si="27"/>
        <v>58520</v>
      </c>
      <c r="AS82" s="18">
        <f t="shared" si="27"/>
        <v>6301.5</v>
      </c>
      <c r="AT82" s="18">
        <f t="shared" si="27"/>
        <v>2382.8969999999999</v>
      </c>
      <c r="AU82" s="18">
        <f t="shared" si="27"/>
        <v>281</v>
      </c>
      <c r="AV82" s="18">
        <f t="shared" si="27"/>
        <v>333</v>
      </c>
      <c r="AW82" s="18">
        <f t="shared" si="27"/>
        <v>250</v>
      </c>
      <c r="AX82" s="18">
        <f t="shared" si="27"/>
        <v>69.542749999999998</v>
      </c>
      <c r="AY82" s="18">
        <f t="shared" si="27"/>
        <v>430</v>
      </c>
      <c r="AZ82" s="18">
        <f t="shared" si="27"/>
        <v>12284</v>
      </c>
      <c r="BA82" s="18">
        <f t="shared" si="27"/>
        <v>8985</v>
      </c>
      <c r="BB82" s="18">
        <f t="shared" si="27"/>
        <v>7757.3879999999999</v>
      </c>
      <c r="BC82" s="18">
        <f t="shared" si="27"/>
        <v>21245.5</v>
      </c>
      <c r="BD82" s="18">
        <f t="shared" si="27"/>
        <v>3609</v>
      </c>
      <c r="BE82" s="18">
        <f t="shared" si="27"/>
        <v>1277.7</v>
      </c>
      <c r="BF82" s="18">
        <f t="shared" si="27"/>
        <v>24551</v>
      </c>
      <c r="BG82" s="18">
        <f t="shared" si="27"/>
        <v>919</v>
      </c>
      <c r="BH82" s="18">
        <f t="shared" si="27"/>
        <v>594</v>
      </c>
      <c r="BI82" s="18">
        <f t="shared" si="27"/>
        <v>270.5</v>
      </c>
      <c r="BJ82" s="18">
        <f t="shared" si="27"/>
        <v>6316</v>
      </c>
      <c r="BK82" s="18">
        <f t="shared" si="27"/>
        <v>19204.5</v>
      </c>
      <c r="BL82" s="18">
        <f t="shared" si="27"/>
        <v>82.1</v>
      </c>
      <c r="BM82" s="18">
        <f t="shared" si="27"/>
        <v>311</v>
      </c>
      <c r="BN82" s="18">
        <f t="shared" si="27"/>
        <v>3209.5030000000002</v>
      </c>
      <c r="BO82" s="18">
        <f t="shared" ref="BO82:DZ82" si="28">BO15</f>
        <v>1287.5</v>
      </c>
      <c r="BP82" s="18">
        <f t="shared" si="28"/>
        <v>165</v>
      </c>
      <c r="BQ82" s="18">
        <f t="shared" si="28"/>
        <v>5690.9179999999997</v>
      </c>
      <c r="BR82" s="18">
        <f t="shared" si="28"/>
        <v>4536</v>
      </c>
      <c r="BS82" s="18">
        <f t="shared" si="28"/>
        <v>1101</v>
      </c>
      <c r="BT82" s="18">
        <f t="shared" si="28"/>
        <v>372</v>
      </c>
      <c r="BU82" s="18">
        <f t="shared" si="28"/>
        <v>385.89679999999998</v>
      </c>
      <c r="BV82" s="18">
        <f t="shared" si="28"/>
        <v>1238.0989999999999</v>
      </c>
      <c r="BW82" s="18">
        <f t="shared" si="28"/>
        <v>1969.45</v>
      </c>
      <c r="BX82" s="18">
        <f t="shared" si="28"/>
        <v>78.042720000000003</v>
      </c>
      <c r="BY82" s="18">
        <f t="shared" si="28"/>
        <v>458.5</v>
      </c>
      <c r="BZ82" s="18">
        <f t="shared" si="28"/>
        <v>217.3</v>
      </c>
      <c r="CA82" s="18">
        <f t="shared" si="28"/>
        <v>162.16569999999999</v>
      </c>
      <c r="CB82" s="18">
        <f t="shared" si="28"/>
        <v>71278.5</v>
      </c>
      <c r="CC82" s="18">
        <f t="shared" si="28"/>
        <v>191</v>
      </c>
      <c r="CD82" s="18">
        <f t="shared" si="28"/>
        <v>226.5</v>
      </c>
      <c r="CE82" s="18">
        <f t="shared" si="28"/>
        <v>150.6</v>
      </c>
      <c r="CF82" s="18">
        <f t="shared" si="28"/>
        <v>113.3074</v>
      </c>
      <c r="CG82" s="18">
        <f t="shared" si="28"/>
        <v>196.38979999999998</v>
      </c>
      <c r="CH82" s="18">
        <f t="shared" si="28"/>
        <v>107</v>
      </c>
      <c r="CI82" s="18">
        <f t="shared" si="28"/>
        <v>702.50919999999996</v>
      </c>
      <c r="CJ82" s="18">
        <f t="shared" si="28"/>
        <v>885</v>
      </c>
      <c r="CK82" s="18">
        <f t="shared" si="28"/>
        <v>4351</v>
      </c>
      <c r="CL82" s="18">
        <f t="shared" si="28"/>
        <v>1278.4000000000001</v>
      </c>
      <c r="CM82" s="18">
        <f t="shared" si="28"/>
        <v>700.5</v>
      </c>
      <c r="CN82" s="18">
        <f t="shared" si="28"/>
        <v>28981.4</v>
      </c>
      <c r="CO82" s="18">
        <f t="shared" si="28"/>
        <v>14678.53</v>
      </c>
      <c r="CP82" s="18">
        <f t="shared" si="28"/>
        <v>982</v>
      </c>
      <c r="CQ82" s="18">
        <f t="shared" si="28"/>
        <v>807</v>
      </c>
      <c r="CR82" s="18">
        <f t="shared" si="28"/>
        <v>242</v>
      </c>
      <c r="CS82" s="18">
        <f t="shared" si="28"/>
        <v>296</v>
      </c>
      <c r="CT82" s="18">
        <f t="shared" si="28"/>
        <v>104</v>
      </c>
      <c r="CU82" s="18">
        <f t="shared" si="28"/>
        <v>71</v>
      </c>
      <c r="CV82" s="18">
        <f t="shared" si="28"/>
        <v>24.6</v>
      </c>
      <c r="CW82" s="18">
        <f t="shared" si="28"/>
        <v>190</v>
      </c>
      <c r="CX82" s="18">
        <f t="shared" si="28"/>
        <v>463</v>
      </c>
      <c r="CY82" s="18">
        <f t="shared" si="28"/>
        <v>37.45384</v>
      </c>
      <c r="CZ82" s="18">
        <f t="shared" si="28"/>
        <v>1840</v>
      </c>
      <c r="DA82" s="18">
        <f t="shared" si="28"/>
        <v>198.6</v>
      </c>
      <c r="DB82" s="18">
        <f t="shared" si="28"/>
        <v>316</v>
      </c>
      <c r="DC82" s="18">
        <f t="shared" si="28"/>
        <v>173</v>
      </c>
      <c r="DD82" s="18">
        <f t="shared" si="28"/>
        <v>135</v>
      </c>
      <c r="DE82" s="18">
        <f t="shared" si="28"/>
        <v>292</v>
      </c>
      <c r="DF82" s="18">
        <f t="shared" si="28"/>
        <v>19300.5</v>
      </c>
      <c r="DG82" s="18">
        <f t="shared" si="28"/>
        <v>88</v>
      </c>
      <c r="DH82" s="18">
        <f t="shared" si="28"/>
        <v>1946.8420000000001</v>
      </c>
      <c r="DI82" s="18">
        <f t="shared" si="28"/>
        <v>2351</v>
      </c>
      <c r="DJ82" s="18">
        <f t="shared" si="28"/>
        <v>628.9</v>
      </c>
      <c r="DK82" s="18">
        <f t="shared" si="28"/>
        <v>466.1807</v>
      </c>
      <c r="DL82" s="18">
        <f t="shared" si="28"/>
        <v>5715.5</v>
      </c>
      <c r="DM82" s="18">
        <f t="shared" si="28"/>
        <v>244.49860000000001</v>
      </c>
      <c r="DN82" s="18">
        <f t="shared" si="28"/>
        <v>1307</v>
      </c>
      <c r="DO82" s="18">
        <f t="shared" si="28"/>
        <v>3209</v>
      </c>
      <c r="DP82" s="18">
        <f t="shared" si="28"/>
        <v>209</v>
      </c>
      <c r="DQ82" s="18">
        <f t="shared" si="28"/>
        <v>834.5</v>
      </c>
      <c r="DR82" s="18">
        <f t="shared" si="28"/>
        <v>1332</v>
      </c>
      <c r="DS82" s="18">
        <f t="shared" si="28"/>
        <v>627</v>
      </c>
      <c r="DT82" s="18">
        <f t="shared" si="28"/>
        <v>173</v>
      </c>
      <c r="DU82" s="18">
        <f t="shared" si="28"/>
        <v>342</v>
      </c>
      <c r="DV82" s="18">
        <f t="shared" si="28"/>
        <v>213.05779999999999</v>
      </c>
      <c r="DW82" s="18">
        <f t="shared" si="28"/>
        <v>313.5</v>
      </c>
      <c r="DX82" s="18">
        <f t="shared" si="28"/>
        <v>162.5</v>
      </c>
      <c r="DY82" s="18">
        <f t="shared" si="28"/>
        <v>309.5</v>
      </c>
      <c r="DZ82" s="18">
        <f t="shared" si="28"/>
        <v>718</v>
      </c>
      <c r="EA82" s="18">
        <f t="shared" ref="EA82:FX82" si="29">EA15</f>
        <v>538.76710000000003</v>
      </c>
      <c r="EB82" s="18">
        <f t="shared" si="29"/>
        <v>544</v>
      </c>
      <c r="EC82" s="18">
        <f t="shared" si="29"/>
        <v>294</v>
      </c>
      <c r="ED82" s="18">
        <f t="shared" si="29"/>
        <v>1535.6949999999999</v>
      </c>
      <c r="EE82" s="18">
        <f t="shared" si="29"/>
        <v>203</v>
      </c>
      <c r="EF82" s="18">
        <f t="shared" si="29"/>
        <v>1405.395</v>
      </c>
      <c r="EG82" s="18">
        <f t="shared" si="29"/>
        <v>248</v>
      </c>
      <c r="EH82" s="18">
        <f t="shared" si="29"/>
        <v>250.7</v>
      </c>
      <c r="EI82" s="18">
        <f t="shared" si="29"/>
        <v>14062</v>
      </c>
      <c r="EJ82" s="18">
        <f t="shared" si="29"/>
        <v>10012.5</v>
      </c>
      <c r="EK82" s="18">
        <f t="shared" si="29"/>
        <v>664.6</v>
      </c>
      <c r="EL82" s="18">
        <f t="shared" si="29"/>
        <v>459.70179999999999</v>
      </c>
      <c r="EM82" s="18">
        <f t="shared" si="29"/>
        <v>389.73330000000004</v>
      </c>
      <c r="EN82" s="18">
        <f t="shared" si="29"/>
        <v>884</v>
      </c>
      <c r="EO82" s="18">
        <f t="shared" si="29"/>
        <v>318.60000000000002</v>
      </c>
      <c r="EP82" s="18">
        <f t="shared" si="29"/>
        <v>424.5009</v>
      </c>
      <c r="EQ82" s="18">
        <f t="shared" si="29"/>
        <v>2598</v>
      </c>
      <c r="ER82" s="18">
        <f t="shared" si="29"/>
        <v>311.60000000000002</v>
      </c>
      <c r="ES82" s="18">
        <f t="shared" si="29"/>
        <v>173</v>
      </c>
      <c r="ET82" s="18">
        <f t="shared" si="29"/>
        <v>165</v>
      </c>
      <c r="EU82" s="18">
        <f t="shared" si="29"/>
        <v>581</v>
      </c>
      <c r="EV82" s="18">
        <f t="shared" si="29"/>
        <v>77.3</v>
      </c>
      <c r="EW82" s="18">
        <f t="shared" si="29"/>
        <v>861</v>
      </c>
      <c r="EX82" s="18">
        <f t="shared" si="29"/>
        <v>173</v>
      </c>
      <c r="EY82" s="18">
        <f t="shared" si="29"/>
        <v>205</v>
      </c>
      <c r="EZ82" s="18">
        <f t="shared" si="29"/>
        <v>116.5</v>
      </c>
      <c r="FA82" s="18">
        <f t="shared" si="29"/>
        <v>3483.5</v>
      </c>
      <c r="FB82" s="18">
        <f t="shared" si="29"/>
        <v>292</v>
      </c>
      <c r="FC82" s="18">
        <f t="shared" si="29"/>
        <v>1896.5</v>
      </c>
      <c r="FD82" s="18">
        <f t="shared" si="29"/>
        <v>425</v>
      </c>
      <c r="FE82" s="18">
        <f t="shared" si="29"/>
        <v>78</v>
      </c>
      <c r="FF82" s="18">
        <f t="shared" si="29"/>
        <v>199</v>
      </c>
      <c r="FG82" s="18">
        <f t="shared" si="29"/>
        <v>115</v>
      </c>
      <c r="FH82" s="18">
        <f t="shared" si="29"/>
        <v>74</v>
      </c>
      <c r="FI82" s="18">
        <f t="shared" si="29"/>
        <v>1748.5</v>
      </c>
      <c r="FJ82" s="18">
        <f t="shared" si="29"/>
        <v>2045.1590000000001</v>
      </c>
      <c r="FK82" s="18">
        <f t="shared" si="29"/>
        <v>2594.8000000000002</v>
      </c>
      <c r="FL82" s="18">
        <f t="shared" si="29"/>
        <v>8240</v>
      </c>
      <c r="FM82" s="18">
        <f t="shared" si="29"/>
        <v>3828.3429999999998</v>
      </c>
      <c r="FN82" s="18">
        <f t="shared" si="29"/>
        <v>21702.5</v>
      </c>
      <c r="FO82" s="18">
        <f t="shared" si="29"/>
        <v>1100.5160000000001</v>
      </c>
      <c r="FP82" s="18">
        <f t="shared" si="29"/>
        <v>2366</v>
      </c>
      <c r="FQ82" s="18">
        <f t="shared" si="29"/>
        <v>995.5</v>
      </c>
      <c r="FR82" s="18">
        <f t="shared" si="29"/>
        <v>174.8937</v>
      </c>
      <c r="FS82" s="18">
        <f t="shared" si="29"/>
        <v>178.3</v>
      </c>
      <c r="FT82" s="18">
        <f t="shared" si="29"/>
        <v>56.185760000000002</v>
      </c>
      <c r="FU82" s="18">
        <f t="shared" si="29"/>
        <v>821</v>
      </c>
      <c r="FV82" s="18">
        <f t="shared" si="29"/>
        <v>686</v>
      </c>
      <c r="FW82" s="18">
        <f t="shared" si="29"/>
        <v>154</v>
      </c>
      <c r="FX82" s="18">
        <f t="shared" si="29"/>
        <v>61.2</v>
      </c>
      <c r="FY82" s="7"/>
      <c r="FZ82" s="18">
        <f t="shared" ref="FZ82:FZ87" si="30">SUM(C82:FX82)</f>
        <v>790075.56627000007</v>
      </c>
      <c r="GA82" s="20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</row>
    <row r="83" spans="1:197" x14ac:dyDescent="0.2">
      <c r="A83" s="6" t="s">
        <v>547</v>
      </c>
      <c r="B83" s="7" t="s">
        <v>548</v>
      </c>
      <c r="C83" s="18">
        <f t="shared" ref="C83:BN86" si="31">C23</f>
        <v>6372</v>
      </c>
      <c r="D83" s="18">
        <f t="shared" si="31"/>
        <v>34363.5</v>
      </c>
      <c r="E83" s="18">
        <f t="shared" si="31"/>
        <v>5274</v>
      </c>
      <c r="F83" s="18">
        <f t="shared" si="31"/>
        <v>20215.5</v>
      </c>
      <c r="G83" s="18">
        <f t="shared" si="31"/>
        <v>1234</v>
      </c>
      <c r="H83" s="18">
        <f t="shared" si="31"/>
        <v>1129</v>
      </c>
      <c r="I83" s="18">
        <f t="shared" si="31"/>
        <v>7427.5</v>
      </c>
      <c r="J83" s="18">
        <f t="shared" si="31"/>
        <v>2111.5</v>
      </c>
      <c r="K83" s="18">
        <f t="shared" si="31"/>
        <v>249</v>
      </c>
      <c r="L83" s="18">
        <f t="shared" si="31"/>
        <v>2195</v>
      </c>
      <c r="M83" s="18">
        <f t="shared" si="31"/>
        <v>998.5</v>
      </c>
      <c r="N83" s="18">
        <f t="shared" si="31"/>
        <v>50787.5</v>
      </c>
      <c r="O83" s="18">
        <f t="shared" si="31"/>
        <v>13067.5</v>
      </c>
      <c r="P83" s="18">
        <f t="shared" si="31"/>
        <v>303.5</v>
      </c>
      <c r="Q83" s="18">
        <f t="shared" si="31"/>
        <v>36575</v>
      </c>
      <c r="R83" s="18">
        <f t="shared" si="31"/>
        <v>477.5</v>
      </c>
      <c r="S83" s="18">
        <f t="shared" si="31"/>
        <v>1644</v>
      </c>
      <c r="T83" s="18">
        <f t="shared" si="31"/>
        <v>166.5</v>
      </c>
      <c r="U83" s="18">
        <f t="shared" si="31"/>
        <v>48.5</v>
      </c>
      <c r="V83" s="18">
        <f t="shared" si="31"/>
        <v>265.5</v>
      </c>
      <c r="W83" s="18">
        <f t="shared" si="31"/>
        <v>130.5</v>
      </c>
      <c r="X83" s="18">
        <f t="shared" si="31"/>
        <v>30</v>
      </c>
      <c r="Y83" s="18">
        <f t="shared" si="31"/>
        <v>456</v>
      </c>
      <c r="Z83" s="18">
        <f t="shared" si="31"/>
        <v>235.5</v>
      </c>
      <c r="AA83" s="18">
        <f t="shared" si="31"/>
        <v>30979.5</v>
      </c>
      <c r="AB83" s="18">
        <f t="shared" si="31"/>
        <v>27171.5</v>
      </c>
      <c r="AC83" s="18">
        <f t="shared" si="31"/>
        <v>951</v>
      </c>
      <c r="AD83" s="18">
        <f t="shared" si="31"/>
        <v>1259.5</v>
      </c>
      <c r="AE83" s="18">
        <f t="shared" si="31"/>
        <v>92</v>
      </c>
      <c r="AF83" s="18">
        <f t="shared" si="31"/>
        <v>172</v>
      </c>
      <c r="AG83" s="18">
        <f t="shared" si="31"/>
        <v>609</v>
      </c>
      <c r="AH83" s="18">
        <f t="shared" si="31"/>
        <v>991.5</v>
      </c>
      <c r="AI83" s="18">
        <f t="shared" si="31"/>
        <v>365.5</v>
      </c>
      <c r="AJ83" s="18">
        <f t="shared" si="31"/>
        <v>153</v>
      </c>
      <c r="AK83" s="18">
        <f t="shared" si="31"/>
        <v>166.5</v>
      </c>
      <c r="AL83" s="18">
        <f t="shared" si="31"/>
        <v>259.5</v>
      </c>
      <c r="AM83" s="18">
        <f t="shared" si="31"/>
        <v>380</v>
      </c>
      <c r="AN83" s="18">
        <f t="shared" si="31"/>
        <v>318.5</v>
      </c>
      <c r="AO83" s="18">
        <f t="shared" si="31"/>
        <v>4241</v>
      </c>
      <c r="AP83" s="18">
        <f t="shared" si="31"/>
        <v>82330</v>
      </c>
      <c r="AQ83" s="18">
        <f t="shared" si="31"/>
        <v>244.5</v>
      </c>
      <c r="AR83" s="18">
        <f t="shared" si="31"/>
        <v>59455.5</v>
      </c>
      <c r="AS83" s="18">
        <f t="shared" si="31"/>
        <v>6343.5</v>
      </c>
      <c r="AT83" s="18">
        <f t="shared" si="31"/>
        <v>2293.5</v>
      </c>
      <c r="AU83" s="18">
        <f t="shared" si="31"/>
        <v>275</v>
      </c>
      <c r="AV83" s="18">
        <f t="shared" si="31"/>
        <v>329.5</v>
      </c>
      <c r="AW83" s="18">
        <f t="shared" si="31"/>
        <v>248.5</v>
      </c>
      <c r="AX83" s="18">
        <f t="shared" si="31"/>
        <v>69.5</v>
      </c>
      <c r="AY83" s="18">
        <f t="shared" si="31"/>
        <v>409.5</v>
      </c>
      <c r="AZ83" s="18">
        <f t="shared" si="31"/>
        <v>12298.5</v>
      </c>
      <c r="BA83" s="18">
        <f t="shared" si="31"/>
        <v>9225.5</v>
      </c>
      <c r="BB83" s="18">
        <f t="shared" si="31"/>
        <v>7727</v>
      </c>
      <c r="BC83" s="18">
        <f t="shared" si="31"/>
        <v>21009</v>
      </c>
      <c r="BD83" s="18">
        <f t="shared" si="31"/>
        <v>3622.5</v>
      </c>
      <c r="BE83" s="18">
        <f t="shared" si="31"/>
        <v>1286</v>
      </c>
      <c r="BF83" s="18">
        <f t="shared" si="31"/>
        <v>24490.5</v>
      </c>
      <c r="BG83" s="18">
        <f t="shared" si="31"/>
        <v>894</v>
      </c>
      <c r="BH83" s="18">
        <f t="shared" si="31"/>
        <v>566</v>
      </c>
      <c r="BI83" s="18">
        <f t="shared" si="31"/>
        <v>270</v>
      </c>
      <c r="BJ83" s="18">
        <f t="shared" si="31"/>
        <v>6299.5</v>
      </c>
      <c r="BK83" s="18">
        <f t="shared" si="31"/>
        <v>18861.5</v>
      </c>
      <c r="BL83" s="18">
        <f t="shared" si="31"/>
        <v>75.5</v>
      </c>
      <c r="BM83" s="18">
        <f t="shared" si="31"/>
        <v>303</v>
      </c>
      <c r="BN83" s="18">
        <f t="shared" si="31"/>
        <v>3219</v>
      </c>
      <c r="BO83" s="18">
        <f t="shared" ref="BO83:DZ86" si="32">BO23</f>
        <v>1303.5</v>
      </c>
      <c r="BP83" s="18">
        <f t="shared" si="32"/>
        <v>175</v>
      </c>
      <c r="BQ83" s="18">
        <f t="shared" si="32"/>
        <v>5661.5</v>
      </c>
      <c r="BR83" s="18">
        <f t="shared" si="32"/>
        <v>4525</v>
      </c>
      <c r="BS83" s="18">
        <f t="shared" si="32"/>
        <v>1123.5</v>
      </c>
      <c r="BT83" s="18">
        <f t="shared" si="32"/>
        <v>379.5</v>
      </c>
      <c r="BU83" s="18">
        <f t="shared" si="32"/>
        <v>395.5</v>
      </c>
      <c r="BV83" s="18">
        <f t="shared" si="32"/>
        <v>1232</v>
      </c>
      <c r="BW83" s="18">
        <f t="shared" si="32"/>
        <v>1990</v>
      </c>
      <c r="BX83" s="18">
        <f t="shared" si="32"/>
        <v>72.5</v>
      </c>
      <c r="BY83" s="18">
        <f t="shared" si="32"/>
        <v>451</v>
      </c>
      <c r="BZ83" s="18">
        <f t="shared" si="32"/>
        <v>217</v>
      </c>
      <c r="CA83" s="18">
        <f t="shared" si="32"/>
        <v>167.5</v>
      </c>
      <c r="CB83" s="18">
        <f t="shared" si="32"/>
        <v>72924.5</v>
      </c>
      <c r="CC83" s="18">
        <f t="shared" si="32"/>
        <v>186</v>
      </c>
      <c r="CD83" s="18">
        <f t="shared" si="32"/>
        <v>223</v>
      </c>
      <c r="CE83" s="18">
        <f t="shared" si="32"/>
        <v>156.5</v>
      </c>
      <c r="CF83" s="18">
        <f t="shared" si="32"/>
        <v>119</v>
      </c>
      <c r="CG83" s="18">
        <f t="shared" si="32"/>
        <v>202.5</v>
      </c>
      <c r="CH83" s="18">
        <f t="shared" si="32"/>
        <v>101.5</v>
      </c>
      <c r="CI83" s="18">
        <f t="shared" si="32"/>
        <v>715.5</v>
      </c>
      <c r="CJ83" s="18">
        <f t="shared" si="32"/>
        <v>900</v>
      </c>
      <c r="CK83" s="18">
        <f t="shared" si="32"/>
        <v>4395</v>
      </c>
      <c r="CL83" s="18">
        <f t="shared" si="32"/>
        <v>1269</v>
      </c>
      <c r="CM83" s="18">
        <f t="shared" si="32"/>
        <v>698</v>
      </c>
      <c r="CN83" s="18">
        <f t="shared" si="32"/>
        <v>28615</v>
      </c>
      <c r="CO83" s="18">
        <f t="shared" si="32"/>
        <v>14617</v>
      </c>
      <c r="CP83" s="18">
        <f t="shared" si="32"/>
        <v>983</v>
      </c>
      <c r="CQ83" s="18">
        <f t="shared" si="32"/>
        <v>805</v>
      </c>
      <c r="CR83" s="18">
        <f t="shared" si="32"/>
        <v>238</v>
      </c>
      <c r="CS83" s="18">
        <f t="shared" si="32"/>
        <v>308</v>
      </c>
      <c r="CT83" s="18">
        <f t="shared" si="32"/>
        <v>107.5</v>
      </c>
      <c r="CU83" s="18">
        <f t="shared" si="32"/>
        <v>69</v>
      </c>
      <c r="CV83" s="18">
        <f t="shared" si="32"/>
        <v>29.5</v>
      </c>
      <c r="CW83" s="18">
        <f t="shared" si="32"/>
        <v>195.5</v>
      </c>
      <c r="CX83" s="18">
        <f t="shared" si="32"/>
        <v>467.5</v>
      </c>
      <c r="CY83" s="18">
        <f t="shared" si="32"/>
        <v>37</v>
      </c>
      <c r="CZ83" s="18">
        <f t="shared" si="32"/>
        <v>1845</v>
      </c>
      <c r="DA83" s="18">
        <f t="shared" si="32"/>
        <v>203.5</v>
      </c>
      <c r="DB83" s="18">
        <f t="shared" si="32"/>
        <v>316</v>
      </c>
      <c r="DC83" s="18">
        <f t="shared" si="32"/>
        <v>162</v>
      </c>
      <c r="DD83" s="18">
        <f t="shared" si="32"/>
        <v>157</v>
      </c>
      <c r="DE83" s="18">
        <f t="shared" si="32"/>
        <v>291.5</v>
      </c>
      <c r="DF83" s="18">
        <f t="shared" si="32"/>
        <v>19957.5</v>
      </c>
      <c r="DG83" s="18">
        <f t="shared" si="32"/>
        <v>85</v>
      </c>
      <c r="DH83" s="18">
        <f t="shared" si="32"/>
        <v>1945</v>
      </c>
      <c r="DI83" s="18">
        <f t="shared" si="32"/>
        <v>2362.5</v>
      </c>
      <c r="DJ83" s="18">
        <f t="shared" si="32"/>
        <v>631.5</v>
      </c>
      <c r="DK83" s="18">
        <f t="shared" si="32"/>
        <v>468</v>
      </c>
      <c r="DL83" s="18">
        <f t="shared" si="32"/>
        <v>5726</v>
      </c>
      <c r="DM83" s="18">
        <f t="shared" si="32"/>
        <v>236</v>
      </c>
      <c r="DN83" s="18">
        <f t="shared" si="32"/>
        <v>1296.5</v>
      </c>
      <c r="DO83" s="18">
        <f t="shared" si="32"/>
        <v>3203</v>
      </c>
      <c r="DP83" s="18">
        <f t="shared" si="32"/>
        <v>208.5</v>
      </c>
      <c r="DQ83" s="18">
        <f t="shared" si="32"/>
        <v>798</v>
      </c>
      <c r="DR83" s="18">
        <f t="shared" si="32"/>
        <v>1356.5</v>
      </c>
      <c r="DS83" s="18">
        <f t="shared" si="32"/>
        <v>632</v>
      </c>
      <c r="DT83" s="18">
        <f t="shared" si="32"/>
        <v>163</v>
      </c>
      <c r="DU83" s="18">
        <f t="shared" si="32"/>
        <v>346.5</v>
      </c>
      <c r="DV83" s="18">
        <f t="shared" si="32"/>
        <v>218</v>
      </c>
      <c r="DW83" s="18">
        <f t="shared" si="32"/>
        <v>314</v>
      </c>
      <c r="DX83" s="18">
        <f t="shared" si="32"/>
        <v>160.5</v>
      </c>
      <c r="DY83" s="18">
        <f t="shared" si="32"/>
        <v>309.5</v>
      </c>
      <c r="DZ83" s="18">
        <f t="shared" si="32"/>
        <v>729.5</v>
      </c>
      <c r="EA83" s="18">
        <f t="shared" ref="EA83:FX86" si="33">EA23</f>
        <v>533.5</v>
      </c>
      <c r="EB83" s="18">
        <f t="shared" si="33"/>
        <v>556.5</v>
      </c>
      <c r="EC83" s="18">
        <f t="shared" si="33"/>
        <v>306.5</v>
      </c>
      <c r="ED83" s="18">
        <f t="shared" si="33"/>
        <v>1552.5</v>
      </c>
      <c r="EE83" s="18">
        <f t="shared" si="33"/>
        <v>198</v>
      </c>
      <c r="EF83" s="18">
        <f t="shared" si="33"/>
        <v>1414</v>
      </c>
      <c r="EG83" s="18">
        <f t="shared" si="33"/>
        <v>252.5</v>
      </c>
      <c r="EH83" s="18">
        <f t="shared" si="33"/>
        <v>248.5</v>
      </c>
      <c r="EI83" s="18">
        <f t="shared" si="33"/>
        <v>14340.5</v>
      </c>
      <c r="EJ83" s="18">
        <f t="shared" si="33"/>
        <v>10073.5</v>
      </c>
      <c r="EK83" s="18">
        <f t="shared" si="33"/>
        <v>673.5</v>
      </c>
      <c r="EL83" s="18">
        <f t="shared" si="33"/>
        <v>457.5</v>
      </c>
      <c r="EM83" s="18">
        <f t="shared" si="33"/>
        <v>391.5</v>
      </c>
      <c r="EN83" s="18">
        <f t="shared" si="33"/>
        <v>896.5</v>
      </c>
      <c r="EO83" s="18">
        <f t="shared" si="33"/>
        <v>322</v>
      </c>
      <c r="EP83" s="18">
        <f t="shared" si="33"/>
        <v>424.5</v>
      </c>
      <c r="EQ83" s="18">
        <f t="shared" si="33"/>
        <v>2592.5</v>
      </c>
      <c r="ER83" s="18">
        <f t="shared" si="33"/>
        <v>316.5</v>
      </c>
      <c r="ES83" s="18">
        <f t="shared" si="33"/>
        <v>168.5</v>
      </c>
      <c r="ET83" s="18">
        <f t="shared" si="33"/>
        <v>166</v>
      </c>
      <c r="EU83" s="18">
        <f t="shared" si="33"/>
        <v>581</v>
      </c>
      <c r="EV83" s="18">
        <f t="shared" si="33"/>
        <v>80</v>
      </c>
      <c r="EW83" s="18">
        <f t="shared" si="33"/>
        <v>871</v>
      </c>
      <c r="EX83" s="18">
        <f t="shared" si="33"/>
        <v>165.5</v>
      </c>
      <c r="EY83" s="18">
        <f t="shared" si="33"/>
        <v>208.5</v>
      </c>
      <c r="EZ83" s="18">
        <f t="shared" si="33"/>
        <v>114</v>
      </c>
      <c r="FA83" s="18">
        <f t="shared" si="33"/>
        <v>3486</v>
      </c>
      <c r="FB83" s="18">
        <f t="shared" si="33"/>
        <v>286.5</v>
      </c>
      <c r="FC83" s="18">
        <f t="shared" si="33"/>
        <v>1944</v>
      </c>
      <c r="FD83" s="18">
        <f t="shared" si="33"/>
        <v>415</v>
      </c>
      <c r="FE83" s="18">
        <f t="shared" si="33"/>
        <v>82</v>
      </c>
      <c r="FF83" s="18">
        <f t="shared" si="33"/>
        <v>188</v>
      </c>
      <c r="FG83" s="18">
        <f t="shared" si="33"/>
        <v>124</v>
      </c>
      <c r="FH83" s="18">
        <f t="shared" si="33"/>
        <v>72</v>
      </c>
      <c r="FI83" s="18">
        <f t="shared" si="33"/>
        <v>1752</v>
      </c>
      <c r="FJ83" s="18">
        <f t="shared" si="33"/>
        <v>1998.5</v>
      </c>
      <c r="FK83" s="18">
        <f t="shared" si="33"/>
        <v>2612.5</v>
      </c>
      <c r="FL83" s="18">
        <f t="shared" si="33"/>
        <v>7995.5</v>
      </c>
      <c r="FM83" s="18">
        <f t="shared" si="33"/>
        <v>3731.5</v>
      </c>
      <c r="FN83" s="18">
        <f t="shared" si="33"/>
        <v>21573.5</v>
      </c>
      <c r="FO83" s="18">
        <f t="shared" si="33"/>
        <v>1104</v>
      </c>
      <c r="FP83" s="18">
        <f t="shared" si="33"/>
        <v>2342</v>
      </c>
      <c r="FQ83" s="18">
        <f t="shared" si="33"/>
        <v>994.5</v>
      </c>
      <c r="FR83" s="18">
        <f t="shared" si="33"/>
        <v>169.5</v>
      </c>
      <c r="FS83" s="18">
        <f t="shared" si="33"/>
        <v>179</v>
      </c>
      <c r="FT83" s="18">
        <f t="shared" si="33"/>
        <v>58</v>
      </c>
      <c r="FU83" s="18">
        <f t="shared" si="33"/>
        <v>832.5</v>
      </c>
      <c r="FV83" s="18">
        <f t="shared" si="33"/>
        <v>689</v>
      </c>
      <c r="FW83" s="18">
        <f t="shared" si="33"/>
        <v>156</v>
      </c>
      <c r="FX83" s="18">
        <f t="shared" si="33"/>
        <v>57.5</v>
      </c>
      <c r="FY83" s="7"/>
      <c r="FZ83" s="18">
        <f t="shared" si="30"/>
        <v>796939.5</v>
      </c>
      <c r="GA83" s="20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</row>
    <row r="84" spans="1:197" x14ac:dyDescent="0.2">
      <c r="A84" s="6" t="s">
        <v>549</v>
      </c>
      <c r="B84" s="7" t="s">
        <v>550</v>
      </c>
      <c r="C84" s="18">
        <f t="shared" si="31"/>
        <v>6356.5</v>
      </c>
      <c r="D84" s="18">
        <f t="shared" si="31"/>
        <v>34775</v>
      </c>
      <c r="E84" s="18">
        <f t="shared" si="31"/>
        <v>5544</v>
      </c>
      <c r="F84" s="18">
        <f t="shared" si="31"/>
        <v>19613</v>
      </c>
      <c r="G84" s="18">
        <f t="shared" si="31"/>
        <v>1207.5</v>
      </c>
      <c r="H84" s="18">
        <f t="shared" si="31"/>
        <v>1096.5</v>
      </c>
      <c r="I84" s="18">
        <f t="shared" si="31"/>
        <v>7781</v>
      </c>
      <c r="J84" s="18">
        <f t="shared" si="31"/>
        <v>2171.5</v>
      </c>
      <c r="K84" s="18">
        <f t="shared" si="31"/>
        <v>233.5</v>
      </c>
      <c r="L84" s="18">
        <f t="shared" si="31"/>
        <v>2219.5</v>
      </c>
      <c r="M84" s="18">
        <f t="shared" si="31"/>
        <v>1047</v>
      </c>
      <c r="N84" s="18">
        <f t="shared" si="31"/>
        <v>51486.5</v>
      </c>
      <c r="O84" s="18">
        <f t="shared" si="31"/>
        <v>13342.5</v>
      </c>
      <c r="P84" s="18">
        <f t="shared" si="31"/>
        <v>270.5</v>
      </c>
      <c r="Q84" s="18">
        <f t="shared" si="31"/>
        <v>36070.5</v>
      </c>
      <c r="R84" s="18">
        <f t="shared" si="31"/>
        <v>474.5</v>
      </c>
      <c r="S84" s="18">
        <f t="shared" si="31"/>
        <v>1662.5</v>
      </c>
      <c r="T84" s="18">
        <f t="shared" si="31"/>
        <v>144.5</v>
      </c>
      <c r="U84" s="18">
        <f t="shared" si="31"/>
        <v>54.5</v>
      </c>
      <c r="V84" s="18">
        <f t="shared" si="31"/>
        <v>250</v>
      </c>
      <c r="W84" s="18">
        <f t="shared" si="31"/>
        <v>142</v>
      </c>
      <c r="X84" s="18">
        <f t="shared" si="31"/>
        <v>44</v>
      </c>
      <c r="Y84" s="18">
        <f t="shared" si="31"/>
        <v>434</v>
      </c>
      <c r="Z84" s="18">
        <f t="shared" si="31"/>
        <v>219</v>
      </c>
      <c r="AA84" s="18">
        <f t="shared" si="31"/>
        <v>30848.5</v>
      </c>
      <c r="AB84" s="18">
        <f t="shared" si="31"/>
        <v>27335.5</v>
      </c>
      <c r="AC84" s="18">
        <f t="shared" si="31"/>
        <v>960</v>
      </c>
      <c r="AD84" s="18">
        <f t="shared" si="31"/>
        <v>1252.5</v>
      </c>
      <c r="AE84" s="18">
        <f t="shared" si="31"/>
        <v>92.5</v>
      </c>
      <c r="AF84" s="18">
        <f t="shared" si="31"/>
        <v>174.5</v>
      </c>
      <c r="AG84" s="18">
        <f t="shared" si="31"/>
        <v>632</v>
      </c>
      <c r="AH84" s="18">
        <f t="shared" si="31"/>
        <v>1008</v>
      </c>
      <c r="AI84" s="18">
        <f t="shared" si="31"/>
        <v>331.5</v>
      </c>
      <c r="AJ84" s="18">
        <f t="shared" si="31"/>
        <v>140.5</v>
      </c>
      <c r="AK84" s="18">
        <f t="shared" si="31"/>
        <v>177.5</v>
      </c>
      <c r="AL84" s="18">
        <f t="shared" si="31"/>
        <v>237.5</v>
      </c>
      <c r="AM84" s="18">
        <f t="shared" si="31"/>
        <v>403</v>
      </c>
      <c r="AN84" s="18">
        <f t="shared" si="31"/>
        <v>331.5</v>
      </c>
      <c r="AO84" s="18">
        <f t="shared" si="31"/>
        <v>4360.5</v>
      </c>
      <c r="AP84" s="18">
        <f t="shared" si="31"/>
        <v>83793</v>
      </c>
      <c r="AQ84" s="18">
        <f t="shared" si="31"/>
        <v>241</v>
      </c>
      <c r="AR84" s="18">
        <f t="shared" si="31"/>
        <v>60239.5</v>
      </c>
      <c r="AS84" s="18">
        <f t="shared" si="31"/>
        <v>6425.5</v>
      </c>
      <c r="AT84" s="18">
        <f t="shared" si="31"/>
        <v>2232</v>
      </c>
      <c r="AU84" s="18">
        <f t="shared" si="31"/>
        <v>255</v>
      </c>
      <c r="AV84" s="18">
        <f t="shared" si="31"/>
        <v>304</v>
      </c>
      <c r="AW84" s="18">
        <f t="shared" si="31"/>
        <v>254</v>
      </c>
      <c r="AX84" s="18">
        <f t="shared" si="31"/>
        <v>71.5</v>
      </c>
      <c r="AY84" s="18">
        <f t="shared" si="31"/>
        <v>426</v>
      </c>
      <c r="AZ84" s="18">
        <f t="shared" si="31"/>
        <v>12587</v>
      </c>
      <c r="BA84" s="18">
        <f t="shared" si="31"/>
        <v>8981</v>
      </c>
      <c r="BB84" s="18">
        <f t="shared" si="31"/>
        <v>7862.5</v>
      </c>
      <c r="BC84" s="18">
        <f t="shared" si="31"/>
        <v>21479.5</v>
      </c>
      <c r="BD84" s="18">
        <f t="shared" si="31"/>
        <v>3545</v>
      </c>
      <c r="BE84" s="18">
        <f t="shared" si="31"/>
        <v>1295.5</v>
      </c>
      <c r="BF84" s="18">
        <f t="shared" si="31"/>
        <v>24154.5</v>
      </c>
      <c r="BG84" s="18">
        <f t="shared" si="31"/>
        <v>891.5</v>
      </c>
      <c r="BH84" s="18">
        <f t="shared" si="31"/>
        <v>546.5</v>
      </c>
      <c r="BI84" s="18">
        <f t="shared" si="31"/>
        <v>258</v>
      </c>
      <c r="BJ84" s="18">
        <f t="shared" si="31"/>
        <v>6328.5</v>
      </c>
      <c r="BK84" s="18">
        <f t="shared" si="31"/>
        <v>18568.5</v>
      </c>
      <c r="BL84" s="18">
        <f t="shared" si="31"/>
        <v>109.5</v>
      </c>
      <c r="BM84" s="18">
        <f t="shared" si="31"/>
        <v>288</v>
      </c>
      <c r="BN84" s="18">
        <f t="shared" si="31"/>
        <v>3258</v>
      </c>
      <c r="BO84" s="18">
        <f t="shared" si="32"/>
        <v>1341</v>
      </c>
      <c r="BP84" s="18">
        <f t="shared" si="32"/>
        <v>194</v>
      </c>
      <c r="BQ84" s="18">
        <f t="shared" si="32"/>
        <v>5572.5</v>
      </c>
      <c r="BR84" s="18">
        <f t="shared" si="32"/>
        <v>4487</v>
      </c>
      <c r="BS84" s="18">
        <f t="shared" si="32"/>
        <v>1138.5</v>
      </c>
      <c r="BT84" s="18">
        <f t="shared" si="32"/>
        <v>412.5</v>
      </c>
      <c r="BU84" s="18">
        <f t="shared" si="32"/>
        <v>398</v>
      </c>
      <c r="BV84" s="18">
        <f t="shared" si="32"/>
        <v>1248.5</v>
      </c>
      <c r="BW84" s="18">
        <f t="shared" si="32"/>
        <v>2006.5</v>
      </c>
      <c r="BX84" s="18">
        <f t="shared" si="32"/>
        <v>69</v>
      </c>
      <c r="BY84" s="18">
        <f t="shared" si="32"/>
        <v>466</v>
      </c>
      <c r="BZ84" s="18">
        <f t="shared" si="32"/>
        <v>199</v>
      </c>
      <c r="CA84" s="18">
        <f t="shared" si="32"/>
        <v>153</v>
      </c>
      <c r="CB84" s="18">
        <f t="shared" si="32"/>
        <v>73784</v>
      </c>
      <c r="CC84" s="18">
        <f t="shared" si="32"/>
        <v>187</v>
      </c>
      <c r="CD84" s="18">
        <f t="shared" si="32"/>
        <v>84</v>
      </c>
      <c r="CE84" s="18">
        <f t="shared" si="32"/>
        <v>125.5</v>
      </c>
      <c r="CF84" s="18">
        <f t="shared" si="32"/>
        <v>141.5</v>
      </c>
      <c r="CG84" s="18">
        <f t="shared" si="32"/>
        <v>209</v>
      </c>
      <c r="CH84" s="18">
        <f t="shared" si="32"/>
        <v>102</v>
      </c>
      <c r="CI84" s="18">
        <f t="shared" si="32"/>
        <v>687.5</v>
      </c>
      <c r="CJ84" s="18">
        <f t="shared" si="32"/>
        <v>925.5</v>
      </c>
      <c r="CK84" s="18">
        <f t="shared" si="32"/>
        <v>4431.5</v>
      </c>
      <c r="CL84" s="18">
        <f t="shared" si="32"/>
        <v>1311.5</v>
      </c>
      <c r="CM84" s="18">
        <f t="shared" si="32"/>
        <v>688</v>
      </c>
      <c r="CN84" s="18">
        <f t="shared" si="32"/>
        <v>28349</v>
      </c>
      <c r="CO84" s="18">
        <f t="shared" si="32"/>
        <v>14746.5</v>
      </c>
      <c r="CP84" s="18">
        <f t="shared" si="32"/>
        <v>997</v>
      </c>
      <c r="CQ84" s="18">
        <f t="shared" si="32"/>
        <v>789.5</v>
      </c>
      <c r="CR84" s="18">
        <f t="shared" si="32"/>
        <v>214.5</v>
      </c>
      <c r="CS84" s="18">
        <f t="shared" si="32"/>
        <v>314</v>
      </c>
      <c r="CT84" s="18">
        <f t="shared" si="32"/>
        <v>101.5</v>
      </c>
      <c r="CU84" s="18">
        <f t="shared" si="32"/>
        <v>83</v>
      </c>
      <c r="CV84" s="18">
        <f t="shared" si="32"/>
        <v>28</v>
      </c>
      <c r="CW84" s="18">
        <f t="shared" si="32"/>
        <v>188.5</v>
      </c>
      <c r="CX84" s="18">
        <f t="shared" si="32"/>
        <v>454</v>
      </c>
      <c r="CY84" s="18">
        <f t="shared" si="32"/>
        <v>36.5</v>
      </c>
      <c r="CZ84" s="18">
        <f t="shared" si="32"/>
        <v>1888</v>
      </c>
      <c r="DA84" s="18">
        <f t="shared" si="32"/>
        <v>197</v>
      </c>
      <c r="DB84" s="18">
        <f t="shared" si="32"/>
        <v>308.5</v>
      </c>
      <c r="DC84" s="18">
        <f t="shared" si="32"/>
        <v>142</v>
      </c>
      <c r="DD84" s="18">
        <f t="shared" si="32"/>
        <v>156</v>
      </c>
      <c r="DE84" s="18">
        <f t="shared" si="32"/>
        <v>287.5</v>
      </c>
      <c r="DF84" s="18">
        <f t="shared" si="32"/>
        <v>20440</v>
      </c>
      <c r="DG84" s="18">
        <f t="shared" si="32"/>
        <v>79</v>
      </c>
      <c r="DH84" s="18">
        <f t="shared" si="32"/>
        <v>1945</v>
      </c>
      <c r="DI84" s="18">
        <f t="shared" si="32"/>
        <v>2491</v>
      </c>
      <c r="DJ84" s="18">
        <f t="shared" si="32"/>
        <v>662.5</v>
      </c>
      <c r="DK84" s="18">
        <f t="shared" si="32"/>
        <v>454</v>
      </c>
      <c r="DL84" s="18">
        <f t="shared" si="32"/>
        <v>5766</v>
      </c>
      <c r="DM84" s="18">
        <f t="shared" si="32"/>
        <v>238</v>
      </c>
      <c r="DN84" s="18">
        <f t="shared" si="32"/>
        <v>1321</v>
      </c>
      <c r="DO84" s="18">
        <f t="shared" si="32"/>
        <v>3212.5</v>
      </c>
      <c r="DP84" s="18">
        <f t="shared" si="32"/>
        <v>203.5</v>
      </c>
      <c r="DQ84" s="18">
        <f t="shared" si="32"/>
        <v>764</v>
      </c>
      <c r="DR84" s="18">
        <f t="shared" si="32"/>
        <v>1354</v>
      </c>
      <c r="DS84" s="18">
        <f t="shared" si="32"/>
        <v>679.5</v>
      </c>
      <c r="DT84" s="18">
        <f t="shared" si="32"/>
        <v>150</v>
      </c>
      <c r="DU84" s="18">
        <f t="shared" si="32"/>
        <v>367.5</v>
      </c>
      <c r="DV84" s="18">
        <f t="shared" si="32"/>
        <v>217</v>
      </c>
      <c r="DW84" s="18">
        <f t="shared" si="32"/>
        <v>311.5</v>
      </c>
      <c r="DX84" s="18">
        <f t="shared" si="32"/>
        <v>174</v>
      </c>
      <c r="DY84" s="18">
        <f t="shared" si="32"/>
        <v>310.5</v>
      </c>
      <c r="DZ84" s="18">
        <f t="shared" si="32"/>
        <v>759</v>
      </c>
      <c r="EA84" s="18">
        <f t="shared" si="33"/>
        <v>525.5</v>
      </c>
      <c r="EB84" s="18">
        <f t="shared" si="33"/>
        <v>582</v>
      </c>
      <c r="EC84" s="18">
        <f t="shared" si="33"/>
        <v>311</v>
      </c>
      <c r="ED84" s="18">
        <f t="shared" si="33"/>
        <v>1635.5</v>
      </c>
      <c r="EE84" s="18">
        <f t="shared" si="33"/>
        <v>181</v>
      </c>
      <c r="EF84" s="18">
        <f t="shared" si="33"/>
        <v>1471</v>
      </c>
      <c r="EG84" s="18">
        <f t="shared" si="33"/>
        <v>247</v>
      </c>
      <c r="EH84" s="18">
        <f t="shared" si="33"/>
        <v>242.5</v>
      </c>
      <c r="EI84" s="18">
        <f t="shared" si="33"/>
        <v>14421.5</v>
      </c>
      <c r="EJ84" s="18">
        <f t="shared" si="33"/>
        <v>10062.5</v>
      </c>
      <c r="EK84" s="18">
        <f t="shared" si="33"/>
        <v>681</v>
      </c>
      <c r="EL84" s="18">
        <f t="shared" si="33"/>
        <v>468</v>
      </c>
      <c r="EM84" s="18">
        <f t="shared" si="33"/>
        <v>406</v>
      </c>
      <c r="EN84" s="18">
        <f t="shared" si="33"/>
        <v>930</v>
      </c>
      <c r="EO84" s="18">
        <f t="shared" si="33"/>
        <v>329</v>
      </c>
      <c r="EP84" s="18">
        <f t="shared" si="33"/>
        <v>398.5</v>
      </c>
      <c r="EQ84" s="18">
        <f t="shared" si="33"/>
        <v>2589.5</v>
      </c>
      <c r="ER84" s="18">
        <f t="shared" si="33"/>
        <v>302</v>
      </c>
      <c r="ES84" s="18">
        <f t="shared" si="33"/>
        <v>145.5</v>
      </c>
      <c r="ET84" s="18">
        <f t="shared" si="33"/>
        <v>202</v>
      </c>
      <c r="EU84" s="18">
        <f t="shared" si="33"/>
        <v>582.5</v>
      </c>
      <c r="EV84" s="18">
        <f t="shared" si="33"/>
        <v>74</v>
      </c>
      <c r="EW84" s="18">
        <f t="shared" si="33"/>
        <v>879.5</v>
      </c>
      <c r="EX84" s="18">
        <f t="shared" si="33"/>
        <v>174.5</v>
      </c>
      <c r="EY84" s="18">
        <f t="shared" si="33"/>
        <v>210.5</v>
      </c>
      <c r="EZ84" s="18">
        <f t="shared" si="33"/>
        <v>134.5</v>
      </c>
      <c r="FA84" s="18">
        <f t="shared" si="33"/>
        <v>3492</v>
      </c>
      <c r="FB84" s="18">
        <f t="shared" si="33"/>
        <v>336</v>
      </c>
      <c r="FC84" s="18">
        <f t="shared" si="33"/>
        <v>2023.5</v>
      </c>
      <c r="FD84" s="18">
        <f t="shared" si="33"/>
        <v>399.5</v>
      </c>
      <c r="FE84" s="18">
        <f t="shared" si="33"/>
        <v>86</v>
      </c>
      <c r="FF84" s="18">
        <f t="shared" si="33"/>
        <v>201</v>
      </c>
      <c r="FG84" s="18">
        <f t="shared" si="33"/>
        <v>125</v>
      </c>
      <c r="FH84" s="18">
        <f t="shared" si="33"/>
        <v>65</v>
      </c>
      <c r="FI84" s="18">
        <f t="shared" si="33"/>
        <v>1785</v>
      </c>
      <c r="FJ84" s="18">
        <f t="shared" si="33"/>
        <v>1999.5</v>
      </c>
      <c r="FK84" s="18">
        <f t="shared" si="33"/>
        <v>2534</v>
      </c>
      <c r="FL84" s="18">
        <f t="shared" si="33"/>
        <v>7895.5</v>
      </c>
      <c r="FM84" s="18">
        <f t="shared" si="33"/>
        <v>3662</v>
      </c>
      <c r="FN84" s="18">
        <f t="shared" si="33"/>
        <v>21110.5</v>
      </c>
      <c r="FO84" s="18">
        <f t="shared" si="33"/>
        <v>1090.5</v>
      </c>
      <c r="FP84" s="18">
        <f t="shared" si="33"/>
        <v>2312.5</v>
      </c>
      <c r="FQ84" s="18">
        <f t="shared" si="33"/>
        <v>1016.5</v>
      </c>
      <c r="FR84" s="18">
        <f t="shared" si="33"/>
        <v>179</v>
      </c>
      <c r="FS84" s="18">
        <f t="shared" si="33"/>
        <v>183</v>
      </c>
      <c r="FT84" s="18">
        <f t="shared" si="33"/>
        <v>59.5</v>
      </c>
      <c r="FU84" s="18">
        <f t="shared" si="33"/>
        <v>818.5</v>
      </c>
      <c r="FV84" s="18">
        <f t="shared" si="33"/>
        <v>700.5</v>
      </c>
      <c r="FW84" s="18">
        <f t="shared" si="33"/>
        <v>172.5</v>
      </c>
      <c r="FX84" s="18">
        <f t="shared" si="33"/>
        <v>53.5</v>
      </c>
      <c r="FY84" s="18"/>
      <c r="FZ84" s="18">
        <f t="shared" si="30"/>
        <v>801350.5</v>
      </c>
      <c r="GA84" s="20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</row>
    <row r="85" spans="1:197" x14ac:dyDescent="0.2">
      <c r="A85" s="6" t="s">
        <v>551</v>
      </c>
      <c r="B85" s="7" t="s">
        <v>552</v>
      </c>
      <c r="C85" s="18">
        <f t="shared" si="31"/>
        <v>6206.5</v>
      </c>
      <c r="D85" s="18">
        <f t="shared" si="31"/>
        <v>35353</v>
      </c>
      <c r="E85" s="18">
        <f t="shared" si="31"/>
        <v>5620</v>
      </c>
      <c r="F85" s="18">
        <f t="shared" si="31"/>
        <v>18697</v>
      </c>
      <c r="G85" s="18">
        <f t="shared" si="31"/>
        <v>1129</v>
      </c>
      <c r="H85" s="18">
        <f t="shared" si="31"/>
        <v>1008.5</v>
      </c>
      <c r="I85" s="18">
        <f t="shared" si="31"/>
        <v>7839.5</v>
      </c>
      <c r="J85" s="18">
        <f t="shared" si="31"/>
        <v>2173</v>
      </c>
      <c r="K85" s="18">
        <f t="shared" si="31"/>
        <v>227.5</v>
      </c>
      <c r="L85" s="18">
        <f t="shared" si="31"/>
        <v>2253</v>
      </c>
      <c r="M85" s="18">
        <f t="shared" si="31"/>
        <v>1130.5</v>
      </c>
      <c r="N85" s="18">
        <f t="shared" si="31"/>
        <v>52424.5</v>
      </c>
      <c r="O85" s="18">
        <f t="shared" si="31"/>
        <v>13743.5</v>
      </c>
      <c r="P85" s="18">
        <f t="shared" si="31"/>
        <v>225.5</v>
      </c>
      <c r="Q85" s="18">
        <f t="shared" si="31"/>
        <v>35788.5</v>
      </c>
      <c r="R85" s="18">
        <f t="shared" si="31"/>
        <v>461</v>
      </c>
      <c r="S85" s="18">
        <f t="shared" si="31"/>
        <v>1567</v>
      </c>
      <c r="T85" s="18">
        <f t="shared" si="31"/>
        <v>134.5</v>
      </c>
      <c r="U85" s="18">
        <f t="shared" si="31"/>
        <v>55.5</v>
      </c>
      <c r="V85" s="18">
        <f t="shared" si="31"/>
        <v>265.5</v>
      </c>
      <c r="W85" s="18">
        <f t="shared" si="31"/>
        <v>131.5</v>
      </c>
      <c r="X85" s="18">
        <f t="shared" si="31"/>
        <v>46</v>
      </c>
      <c r="Y85" s="18">
        <f t="shared" si="31"/>
        <v>410</v>
      </c>
      <c r="Z85" s="18">
        <f t="shared" si="31"/>
        <v>202.5</v>
      </c>
      <c r="AA85" s="18">
        <f t="shared" si="31"/>
        <v>30000.5</v>
      </c>
      <c r="AB85" s="18">
        <f t="shared" si="31"/>
        <v>27543.5</v>
      </c>
      <c r="AC85" s="18">
        <f t="shared" si="31"/>
        <v>891.5</v>
      </c>
      <c r="AD85" s="18">
        <f t="shared" si="31"/>
        <v>1188.5</v>
      </c>
      <c r="AE85" s="18">
        <f t="shared" si="31"/>
        <v>92</v>
      </c>
      <c r="AF85" s="18">
        <f t="shared" si="31"/>
        <v>164.5</v>
      </c>
      <c r="AG85" s="18">
        <f t="shared" si="31"/>
        <v>635.5</v>
      </c>
      <c r="AH85" s="18">
        <f t="shared" si="31"/>
        <v>994</v>
      </c>
      <c r="AI85" s="18">
        <f t="shared" si="31"/>
        <v>335.5</v>
      </c>
      <c r="AJ85" s="18">
        <f t="shared" si="31"/>
        <v>145</v>
      </c>
      <c r="AK85" s="18">
        <f t="shared" si="31"/>
        <v>193</v>
      </c>
      <c r="AL85" s="18">
        <f t="shared" si="31"/>
        <v>242</v>
      </c>
      <c r="AM85" s="18">
        <f t="shared" si="31"/>
        <v>393</v>
      </c>
      <c r="AN85" s="18">
        <f t="shared" si="31"/>
        <v>316.5</v>
      </c>
      <c r="AO85" s="18">
        <f t="shared" si="31"/>
        <v>4455</v>
      </c>
      <c r="AP85" s="18">
        <f t="shared" si="31"/>
        <v>85068.5</v>
      </c>
      <c r="AQ85" s="18">
        <f t="shared" si="31"/>
        <v>212.5</v>
      </c>
      <c r="AR85" s="18">
        <f t="shared" si="31"/>
        <v>60561</v>
      </c>
      <c r="AS85" s="18">
        <f t="shared" si="31"/>
        <v>6434</v>
      </c>
      <c r="AT85" s="18">
        <f t="shared" si="31"/>
        <v>2065.5</v>
      </c>
      <c r="AU85" s="18">
        <f t="shared" si="31"/>
        <v>229.5</v>
      </c>
      <c r="AV85" s="18">
        <f t="shared" si="31"/>
        <v>281.5</v>
      </c>
      <c r="AW85" s="18">
        <f t="shared" si="31"/>
        <v>250.5</v>
      </c>
      <c r="AX85" s="18">
        <f t="shared" si="31"/>
        <v>64</v>
      </c>
      <c r="AY85" s="18">
        <f t="shared" si="31"/>
        <v>433</v>
      </c>
      <c r="AZ85" s="18">
        <f t="shared" si="31"/>
        <v>12480.5</v>
      </c>
      <c r="BA85" s="18">
        <f t="shared" si="31"/>
        <v>8836.5</v>
      </c>
      <c r="BB85" s="18">
        <f t="shared" si="31"/>
        <v>7811.5</v>
      </c>
      <c r="BC85" s="18">
        <f t="shared" si="31"/>
        <v>22495.5</v>
      </c>
      <c r="BD85" s="18">
        <f t="shared" si="31"/>
        <v>3592.5</v>
      </c>
      <c r="BE85" s="18">
        <f t="shared" si="31"/>
        <v>1312.5</v>
      </c>
      <c r="BF85" s="18">
        <f t="shared" si="31"/>
        <v>23847</v>
      </c>
      <c r="BG85" s="18">
        <f t="shared" si="31"/>
        <v>941.5</v>
      </c>
      <c r="BH85" s="18">
        <f t="shared" si="31"/>
        <v>554</v>
      </c>
      <c r="BI85" s="18">
        <f t="shared" si="31"/>
        <v>236</v>
      </c>
      <c r="BJ85" s="18">
        <f t="shared" si="31"/>
        <v>6205.5</v>
      </c>
      <c r="BK85" s="18">
        <f t="shared" si="31"/>
        <v>17370</v>
      </c>
      <c r="BL85" s="18">
        <f t="shared" si="31"/>
        <v>152</v>
      </c>
      <c r="BM85" s="18">
        <f t="shared" si="31"/>
        <v>229</v>
      </c>
      <c r="BN85" s="18">
        <f t="shared" si="31"/>
        <v>3248.5</v>
      </c>
      <c r="BO85" s="18">
        <f t="shared" si="32"/>
        <v>1291.5</v>
      </c>
      <c r="BP85" s="18">
        <f t="shared" si="32"/>
        <v>177</v>
      </c>
      <c r="BQ85" s="18">
        <f t="shared" si="32"/>
        <v>5543.1</v>
      </c>
      <c r="BR85" s="18">
        <f t="shared" si="32"/>
        <v>4380.5</v>
      </c>
      <c r="BS85" s="18">
        <f t="shared" si="32"/>
        <v>1082</v>
      </c>
      <c r="BT85" s="18">
        <f t="shared" si="32"/>
        <v>409</v>
      </c>
      <c r="BU85" s="18">
        <f t="shared" si="32"/>
        <v>400.5</v>
      </c>
      <c r="BV85" s="18">
        <f t="shared" si="32"/>
        <v>1232</v>
      </c>
      <c r="BW85" s="18">
        <f t="shared" si="32"/>
        <v>2002.5</v>
      </c>
      <c r="BX85" s="18">
        <f t="shared" si="32"/>
        <v>55.5</v>
      </c>
      <c r="BY85" s="18">
        <f t="shared" si="32"/>
        <v>500</v>
      </c>
      <c r="BZ85" s="18">
        <f t="shared" si="32"/>
        <v>196</v>
      </c>
      <c r="CA85" s="18">
        <f t="shared" si="32"/>
        <v>135.5</v>
      </c>
      <c r="CB85" s="18">
        <f t="shared" si="32"/>
        <v>76761</v>
      </c>
      <c r="CC85" s="18">
        <f t="shared" si="32"/>
        <v>188</v>
      </c>
      <c r="CD85" s="18">
        <f t="shared" si="32"/>
        <v>39</v>
      </c>
      <c r="CE85" s="18">
        <f t="shared" si="32"/>
        <v>140.5</v>
      </c>
      <c r="CF85" s="18">
        <f t="shared" si="32"/>
        <v>137</v>
      </c>
      <c r="CG85" s="18">
        <f t="shared" si="32"/>
        <v>192</v>
      </c>
      <c r="CH85" s="18">
        <f t="shared" si="32"/>
        <v>101</v>
      </c>
      <c r="CI85" s="18">
        <f t="shared" si="32"/>
        <v>681</v>
      </c>
      <c r="CJ85" s="18">
        <f t="shared" si="32"/>
        <v>932</v>
      </c>
      <c r="CK85" s="18">
        <f t="shared" si="32"/>
        <v>4386</v>
      </c>
      <c r="CL85" s="18">
        <f t="shared" si="32"/>
        <v>1306</v>
      </c>
      <c r="CM85" s="18">
        <f t="shared" si="32"/>
        <v>712.5</v>
      </c>
      <c r="CN85" s="18">
        <f t="shared" si="32"/>
        <v>28365.5</v>
      </c>
      <c r="CO85" s="18">
        <f t="shared" si="32"/>
        <v>14463</v>
      </c>
      <c r="CP85" s="18">
        <f t="shared" si="32"/>
        <v>992</v>
      </c>
      <c r="CQ85" s="18">
        <f t="shared" si="32"/>
        <v>784.5</v>
      </c>
      <c r="CR85" s="18">
        <f t="shared" si="32"/>
        <v>204</v>
      </c>
      <c r="CS85" s="18">
        <f t="shared" si="32"/>
        <v>319</v>
      </c>
      <c r="CT85" s="18">
        <f t="shared" si="32"/>
        <v>90</v>
      </c>
      <c r="CU85" s="18">
        <f t="shared" si="32"/>
        <v>71</v>
      </c>
      <c r="CV85" s="18">
        <f t="shared" si="32"/>
        <v>37</v>
      </c>
      <c r="CW85" s="18">
        <f t="shared" si="32"/>
        <v>195.5</v>
      </c>
      <c r="CX85" s="18">
        <f t="shared" si="32"/>
        <v>437</v>
      </c>
      <c r="CY85" s="18">
        <f t="shared" si="32"/>
        <v>39</v>
      </c>
      <c r="CZ85" s="18">
        <f t="shared" si="32"/>
        <v>1973.5</v>
      </c>
      <c r="DA85" s="18">
        <f t="shared" si="32"/>
        <v>173.5</v>
      </c>
      <c r="DB85" s="18">
        <f t="shared" si="32"/>
        <v>308.5</v>
      </c>
      <c r="DC85" s="18">
        <f t="shared" si="32"/>
        <v>140.5</v>
      </c>
      <c r="DD85" s="18">
        <f t="shared" si="32"/>
        <v>159</v>
      </c>
      <c r="DE85" s="18">
        <f t="shared" si="32"/>
        <v>335.5</v>
      </c>
      <c r="DF85" s="18">
        <f t="shared" si="32"/>
        <v>20321.5</v>
      </c>
      <c r="DG85" s="18">
        <f t="shared" si="32"/>
        <v>81</v>
      </c>
      <c r="DH85" s="18">
        <f t="shared" si="32"/>
        <v>1890</v>
      </c>
      <c r="DI85" s="18">
        <f t="shared" si="32"/>
        <v>2497.5</v>
      </c>
      <c r="DJ85" s="18">
        <f t="shared" si="32"/>
        <v>613</v>
      </c>
      <c r="DK85" s="18">
        <f t="shared" si="32"/>
        <v>437.5</v>
      </c>
      <c r="DL85" s="18">
        <f t="shared" si="32"/>
        <v>5575.5</v>
      </c>
      <c r="DM85" s="18">
        <f t="shared" si="32"/>
        <v>234.5</v>
      </c>
      <c r="DN85" s="18">
        <f t="shared" si="32"/>
        <v>1260.5</v>
      </c>
      <c r="DO85" s="18">
        <f t="shared" si="32"/>
        <v>3148.5</v>
      </c>
      <c r="DP85" s="18">
        <f t="shared" si="32"/>
        <v>198</v>
      </c>
      <c r="DQ85" s="18">
        <f t="shared" si="32"/>
        <v>701.5</v>
      </c>
      <c r="DR85" s="18">
        <f t="shared" si="32"/>
        <v>1384.5</v>
      </c>
      <c r="DS85" s="18">
        <f t="shared" si="32"/>
        <v>715.5</v>
      </c>
      <c r="DT85" s="18">
        <f t="shared" si="32"/>
        <v>165</v>
      </c>
      <c r="DU85" s="18">
        <f t="shared" si="32"/>
        <v>369.5</v>
      </c>
      <c r="DV85" s="18">
        <f t="shared" si="32"/>
        <v>205</v>
      </c>
      <c r="DW85" s="18">
        <f t="shared" si="32"/>
        <v>312</v>
      </c>
      <c r="DX85" s="18">
        <f t="shared" si="32"/>
        <v>173.5</v>
      </c>
      <c r="DY85" s="18">
        <f t="shared" si="32"/>
        <v>317</v>
      </c>
      <c r="DZ85" s="18">
        <f t="shared" si="32"/>
        <v>724.5</v>
      </c>
      <c r="EA85" s="18">
        <f t="shared" si="33"/>
        <v>560</v>
      </c>
      <c r="EB85" s="18">
        <f t="shared" si="33"/>
        <v>593</v>
      </c>
      <c r="EC85" s="18">
        <f t="shared" si="33"/>
        <v>301</v>
      </c>
      <c r="ED85" s="18">
        <f t="shared" si="33"/>
        <v>1584</v>
      </c>
      <c r="EE85" s="18">
        <f t="shared" si="33"/>
        <v>171.5</v>
      </c>
      <c r="EF85" s="18">
        <f t="shared" si="33"/>
        <v>1443.5</v>
      </c>
      <c r="EG85" s="18">
        <f t="shared" si="33"/>
        <v>257</v>
      </c>
      <c r="EH85" s="18">
        <f t="shared" si="33"/>
        <v>247.5</v>
      </c>
      <c r="EI85" s="18">
        <f t="shared" si="33"/>
        <v>14573.5</v>
      </c>
      <c r="EJ85" s="18">
        <f t="shared" si="33"/>
        <v>10050.5</v>
      </c>
      <c r="EK85" s="18">
        <f t="shared" si="33"/>
        <v>643</v>
      </c>
      <c r="EL85" s="18">
        <f t="shared" si="33"/>
        <v>458</v>
      </c>
      <c r="EM85" s="18">
        <f t="shared" si="33"/>
        <v>382</v>
      </c>
      <c r="EN85" s="18">
        <f t="shared" si="33"/>
        <v>1009.5</v>
      </c>
      <c r="EO85" s="18">
        <f t="shared" si="33"/>
        <v>332</v>
      </c>
      <c r="EP85" s="18">
        <f t="shared" si="33"/>
        <v>354</v>
      </c>
      <c r="EQ85" s="18">
        <f t="shared" si="33"/>
        <v>2533</v>
      </c>
      <c r="ER85" s="18">
        <f t="shared" si="33"/>
        <v>277</v>
      </c>
      <c r="ES85" s="18">
        <f t="shared" si="33"/>
        <v>132.5</v>
      </c>
      <c r="ET85" s="18">
        <f t="shared" si="33"/>
        <v>217</v>
      </c>
      <c r="EU85" s="18">
        <f t="shared" si="33"/>
        <v>565</v>
      </c>
      <c r="EV85" s="18">
        <f t="shared" si="33"/>
        <v>74</v>
      </c>
      <c r="EW85" s="18">
        <f t="shared" si="33"/>
        <v>872.5</v>
      </c>
      <c r="EX85" s="18">
        <f t="shared" si="33"/>
        <v>162</v>
      </c>
      <c r="EY85" s="18">
        <f t="shared" si="33"/>
        <v>225</v>
      </c>
      <c r="EZ85" s="18">
        <f t="shared" si="33"/>
        <v>126</v>
      </c>
      <c r="FA85" s="18">
        <f t="shared" si="33"/>
        <v>3331</v>
      </c>
      <c r="FB85" s="18">
        <f t="shared" si="33"/>
        <v>313.5</v>
      </c>
      <c r="FC85" s="18">
        <f t="shared" si="33"/>
        <v>2271.5</v>
      </c>
      <c r="FD85" s="18">
        <f t="shared" si="33"/>
        <v>381</v>
      </c>
      <c r="FE85" s="18">
        <f t="shared" si="33"/>
        <v>87</v>
      </c>
      <c r="FF85" s="18">
        <f t="shared" si="33"/>
        <v>210.5</v>
      </c>
      <c r="FG85" s="18">
        <f t="shared" si="33"/>
        <v>139</v>
      </c>
      <c r="FH85" s="18">
        <f t="shared" si="33"/>
        <v>70</v>
      </c>
      <c r="FI85" s="18">
        <f t="shared" si="33"/>
        <v>1796.5</v>
      </c>
      <c r="FJ85" s="18">
        <f t="shared" si="33"/>
        <v>1954.5</v>
      </c>
      <c r="FK85" s="18">
        <f t="shared" si="33"/>
        <v>2442.5</v>
      </c>
      <c r="FL85" s="18">
        <f t="shared" si="33"/>
        <v>7316</v>
      </c>
      <c r="FM85" s="18">
        <f t="shared" si="33"/>
        <v>3616.5</v>
      </c>
      <c r="FN85" s="18">
        <f t="shared" si="33"/>
        <v>21483</v>
      </c>
      <c r="FO85" s="18">
        <f t="shared" si="33"/>
        <v>1044.5</v>
      </c>
      <c r="FP85" s="18">
        <f t="shared" si="33"/>
        <v>2128.5</v>
      </c>
      <c r="FQ85" s="18">
        <f t="shared" si="33"/>
        <v>898.5</v>
      </c>
      <c r="FR85" s="18">
        <f t="shared" si="33"/>
        <v>165</v>
      </c>
      <c r="FS85" s="18">
        <f t="shared" si="33"/>
        <v>206.5</v>
      </c>
      <c r="FT85" s="18">
        <f t="shared" si="33"/>
        <v>54</v>
      </c>
      <c r="FU85" s="18">
        <f t="shared" si="33"/>
        <v>849</v>
      </c>
      <c r="FV85" s="18">
        <f t="shared" si="33"/>
        <v>698.5</v>
      </c>
      <c r="FW85" s="18">
        <f t="shared" si="33"/>
        <v>178.5</v>
      </c>
      <c r="FX85" s="18">
        <f t="shared" si="33"/>
        <v>56</v>
      </c>
      <c r="FY85" s="18"/>
      <c r="FZ85" s="18">
        <f t="shared" si="30"/>
        <v>802825.6</v>
      </c>
      <c r="GA85" s="20"/>
      <c r="GB85" s="18"/>
      <c r="GC85" s="18"/>
      <c r="GD85" s="18"/>
      <c r="GE85" s="18"/>
      <c r="GF85" s="18"/>
      <c r="GG85" s="7"/>
      <c r="GH85" s="7"/>
      <c r="GI85" s="7"/>
      <c r="GJ85" s="7"/>
      <c r="GK85" s="7"/>
      <c r="GL85" s="7"/>
      <c r="GM85" s="7"/>
    </row>
    <row r="86" spans="1:197" x14ac:dyDescent="0.2">
      <c r="A86" s="6" t="s">
        <v>553</v>
      </c>
      <c r="B86" s="7" t="s">
        <v>554</v>
      </c>
      <c r="C86" s="18">
        <f t="shared" si="31"/>
        <v>6370</v>
      </c>
      <c r="D86" s="18">
        <f t="shared" si="31"/>
        <v>37392</v>
      </c>
      <c r="E86" s="18">
        <f t="shared" si="31"/>
        <v>6075.5</v>
      </c>
      <c r="F86" s="18">
        <f t="shared" si="31"/>
        <v>18594</v>
      </c>
      <c r="G86" s="18">
        <f t="shared" si="31"/>
        <v>1069</v>
      </c>
      <c r="H86" s="18">
        <f t="shared" si="31"/>
        <v>1019</v>
      </c>
      <c r="I86" s="18">
        <f t="shared" si="31"/>
        <v>8482.5</v>
      </c>
      <c r="J86" s="18">
        <f t="shared" si="31"/>
        <v>2302</v>
      </c>
      <c r="K86" s="18">
        <f t="shared" si="31"/>
        <v>271</v>
      </c>
      <c r="L86" s="18">
        <f t="shared" si="31"/>
        <v>2402.5</v>
      </c>
      <c r="M86" s="18">
        <f t="shared" si="31"/>
        <v>1210.5</v>
      </c>
      <c r="N86" s="18">
        <f t="shared" si="31"/>
        <v>54233</v>
      </c>
      <c r="O86" s="18">
        <f t="shared" si="31"/>
        <v>14424.5</v>
      </c>
      <c r="P86" s="18">
        <f t="shared" si="31"/>
        <v>220.5</v>
      </c>
      <c r="Q86" s="18">
        <f t="shared" si="31"/>
        <v>37464.5</v>
      </c>
      <c r="R86" s="18">
        <f t="shared" si="31"/>
        <v>508</v>
      </c>
      <c r="S86" s="18">
        <f t="shared" si="31"/>
        <v>1680.5</v>
      </c>
      <c r="T86" s="18">
        <f t="shared" si="31"/>
        <v>139</v>
      </c>
      <c r="U86" s="18">
        <f t="shared" si="31"/>
        <v>53</v>
      </c>
      <c r="V86" s="18">
        <f t="shared" si="31"/>
        <v>277</v>
      </c>
      <c r="W86" s="18">
        <f t="shared" si="31"/>
        <v>80</v>
      </c>
      <c r="X86" s="18">
        <f t="shared" si="31"/>
        <v>39</v>
      </c>
      <c r="Y86" s="18">
        <f t="shared" si="31"/>
        <v>454.5</v>
      </c>
      <c r="Z86" s="18">
        <f t="shared" si="31"/>
        <v>213.5</v>
      </c>
      <c r="AA86" s="18">
        <f t="shared" si="31"/>
        <v>31033.5</v>
      </c>
      <c r="AB86" s="18">
        <f t="shared" si="31"/>
        <v>29992.5</v>
      </c>
      <c r="AC86" s="18">
        <f t="shared" si="31"/>
        <v>984</v>
      </c>
      <c r="AD86" s="18">
        <f t="shared" si="31"/>
        <v>1250.5</v>
      </c>
      <c r="AE86" s="18">
        <f t="shared" si="31"/>
        <v>102.5</v>
      </c>
      <c r="AF86" s="18">
        <f t="shared" si="31"/>
        <v>181.5</v>
      </c>
      <c r="AG86" s="18">
        <f t="shared" si="31"/>
        <v>657.5</v>
      </c>
      <c r="AH86" s="18">
        <f t="shared" si="31"/>
        <v>1073</v>
      </c>
      <c r="AI86" s="18">
        <f t="shared" si="31"/>
        <v>326</v>
      </c>
      <c r="AJ86" s="18">
        <f t="shared" si="31"/>
        <v>146</v>
      </c>
      <c r="AK86" s="18">
        <f t="shared" si="31"/>
        <v>191</v>
      </c>
      <c r="AL86" s="18">
        <f t="shared" si="31"/>
        <v>247.5</v>
      </c>
      <c r="AM86" s="18">
        <f t="shared" si="31"/>
        <v>421.5</v>
      </c>
      <c r="AN86" s="18">
        <f t="shared" si="31"/>
        <v>366</v>
      </c>
      <c r="AO86" s="18">
        <f t="shared" si="31"/>
        <v>4676.5</v>
      </c>
      <c r="AP86" s="18">
        <f t="shared" si="31"/>
        <v>86844</v>
      </c>
      <c r="AQ86" s="18">
        <f t="shared" si="31"/>
        <v>218.5</v>
      </c>
      <c r="AR86" s="18">
        <f t="shared" si="31"/>
        <v>63331</v>
      </c>
      <c r="AS86" s="18">
        <f t="shared" si="31"/>
        <v>6556.5</v>
      </c>
      <c r="AT86" s="18">
        <f t="shared" si="31"/>
        <v>2197</v>
      </c>
      <c r="AU86" s="18">
        <f t="shared" si="31"/>
        <v>223</v>
      </c>
      <c r="AV86" s="18">
        <f t="shared" si="31"/>
        <v>309.5</v>
      </c>
      <c r="AW86" s="18">
        <f t="shared" si="31"/>
        <v>227.5</v>
      </c>
      <c r="AX86" s="18">
        <f t="shared" si="31"/>
        <v>37.5</v>
      </c>
      <c r="AY86" s="18">
        <f t="shared" si="31"/>
        <v>444.5</v>
      </c>
      <c r="AZ86" s="18">
        <f t="shared" si="31"/>
        <v>12842.5</v>
      </c>
      <c r="BA86" s="18">
        <f t="shared" si="31"/>
        <v>9292.5</v>
      </c>
      <c r="BB86" s="18">
        <f t="shared" si="31"/>
        <v>8083.5</v>
      </c>
      <c r="BC86" s="18">
        <f t="shared" si="31"/>
        <v>24645.5</v>
      </c>
      <c r="BD86" s="18">
        <f t="shared" si="31"/>
        <v>3672</v>
      </c>
      <c r="BE86" s="18">
        <f t="shared" si="31"/>
        <v>1393</v>
      </c>
      <c r="BF86" s="18">
        <f t="shared" si="31"/>
        <v>24709</v>
      </c>
      <c r="BG86" s="18">
        <f t="shared" si="31"/>
        <v>1038.5</v>
      </c>
      <c r="BH86" s="18">
        <f t="shared" si="31"/>
        <v>575.5</v>
      </c>
      <c r="BI86" s="18">
        <f t="shared" si="31"/>
        <v>226.5</v>
      </c>
      <c r="BJ86" s="18">
        <f t="shared" si="31"/>
        <v>6433</v>
      </c>
      <c r="BK86" s="18">
        <f t="shared" si="31"/>
        <v>17504</v>
      </c>
      <c r="BL86" s="18">
        <f t="shared" si="31"/>
        <v>197</v>
      </c>
      <c r="BM86" s="18">
        <f t="shared" si="31"/>
        <v>264.5</v>
      </c>
      <c r="BN86" s="18">
        <f t="shared" ref="BN86" si="34">BN26</f>
        <v>3495</v>
      </c>
      <c r="BO86" s="18">
        <f t="shared" si="32"/>
        <v>1308.5</v>
      </c>
      <c r="BP86" s="18">
        <f t="shared" si="32"/>
        <v>211</v>
      </c>
      <c r="BQ86" s="18">
        <f t="shared" si="32"/>
        <v>5866</v>
      </c>
      <c r="BR86" s="18">
        <f t="shared" si="32"/>
        <v>4650</v>
      </c>
      <c r="BS86" s="18">
        <f t="shared" si="32"/>
        <v>1232.5</v>
      </c>
      <c r="BT86" s="18">
        <f t="shared" si="32"/>
        <v>457.5</v>
      </c>
      <c r="BU86" s="18">
        <f t="shared" si="32"/>
        <v>435.5</v>
      </c>
      <c r="BV86" s="18">
        <f t="shared" si="32"/>
        <v>1305.5</v>
      </c>
      <c r="BW86" s="18">
        <f t="shared" si="32"/>
        <v>2027</v>
      </c>
      <c r="BX86" s="18">
        <f t="shared" si="32"/>
        <v>78.5</v>
      </c>
      <c r="BY86" s="18">
        <f t="shared" si="32"/>
        <v>495</v>
      </c>
      <c r="BZ86" s="18">
        <f t="shared" si="32"/>
        <v>200</v>
      </c>
      <c r="CA86" s="18">
        <f t="shared" si="32"/>
        <v>158.5</v>
      </c>
      <c r="CB86" s="18">
        <f t="shared" si="32"/>
        <v>79941</v>
      </c>
      <c r="CC86" s="18">
        <f t="shared" si="32"/>
        <v>173</v>
      </c>
      <c r="CD86" s="18">
        <f t="shared" si="32"/>
        <v>47.5</v>
      </c>
      <c r="CE86" s="18">
        <f t="shared" si="32"/>
        <v>141</v>
      </c>
      <c r="CF86" s="18">
        <f t="shared" si="32"/>
        <v>112.5</v>
      </c>
      <c r="CG86" s="18">
        <f t="shared" si="32"/>
        <v>209.5</v>
      </c>
      <c r="CH86" s="18">
        <f t="shared" si="32"/>
        <v>112.5</v>
      </c>
      <c r="CI86" s="18">
        <f t="shared" si="32"/>
        <v>703</v>
      </c>
      <c r="CJ86" s="18">
        <f t="shared" si="32"/>
        <v>1007.5</v>
      </c>
      <c r="CK86" s="18">
        <f t="shared" si="32"/>
        <v>4473</v>
      </c>
      <c r="CL86" s="18">
        <f t="shared" si="32"/>
        <v>1366</v>
      </c>
      <c r="CM86" s="18">
        <f t="shared" si="32"/>
        <v>784.5</v>
      </c>
      <c r="CN86" s="18">
        <f t="shared" si="32"/>
        <v>29377</v>
      </c>
      <c r="CO86" s="18">
        <f t="shared" si="32"/>
        <v>15434</v>
      </c>
      <c r="CP86" s="18">
        <f t="shared" si="32"/>
        <v>1075</v>
      </c>
      <c r="CQ86" s="18">
        <f t="shared" si="32"/>
        <v>891.5</v>
      </c>
      <c r="CR86" s="18">
        <f t="shared" si="32"/>
        <v>187</v>
      </c>
      <c r="CS86" s="18">
        <f t="shared" si="32"/>
        <v>366</v>
      </c>
      <c r="CT86" s="18">
        <f t="shared" si="32"/>
        <v>108.5</v>
      </c>
      <c r="CU86" s="18">
        <f t="shared" si="32"/>
        <v>65</v>
      </c>
      <c r="CV86" s="18">
        <f t="shared" si="32"/>
        <v>42</v>
      </c>
      <c r="CW86" s="18">
        <f t="shared" si="32"/>
        <v>195.5</v>
      </c>
      <c r="CX86" s="18">
        <f t="shared" si="32"/>
        <v>456</v>
      </c>
      <c r="CY86" s="18">
        <f t="shared" si="32"/>
        <v>43</v>
      </c>
      <c r="CZ86" s="18">
        <f t="shared" si="32"/>
        <v>2080</v>
      </c>
      <c r="DA86" s="18">
        <f t="shared" si="32"/>
        <v>190.5</v>
      </c>
      <c r="DB86" s="18">
        <f t="shared" si="32"/>
        <v>303.5</v>
      </c>
      <c r="DC86" s="18">
        <f t="shared" si="32"/>
        <v>150.5</v>
      </c>
      <c r="DD86" s="18">
        <f t="shared" si="32"/>
        <v>149.5</v>
      </c>
      <c r="DE86" s="18">
        <f t="shared" si="32"/>
        <v>382</v>
      </c>
      <c r="DF86" s="18">
        <f t="shared" si="32"/>
        <v>21119</v>
      </c>
      <c r="DG86" s="18">
        <f t="shared" si="32"/>
        <v>80.5</v>
      </c>
      <c r="DH86" s="18">
        <f t="shared" si="32"/>
        <v>1989</v>
      </c>
      <c r="DI86" s="18">
        <f t="shared" si="32"/>
        <v>2641.5</v>
      </c>
      <c r="DJ86" s="18">
        <f t="shared" si="32"/>
        <v>633.5</v>
      </c>
      <c r="DK86" s="18">
        <f t="shared" si="32"/>
        <v>465.5</v>
      </c>
      <c r="DL86" s="18">
        <f t="shared" si="32"/>
        <v>5885</v>
      </c>
      <c r="DM86" s="18">
        <f t="shared" si="32"/>
        <v>236.5</v>
      </c>
      <c r="DN86" s="18">
        <f t="shared" si="32"/>
        <v>1374</v>
      </c>
      <c r="DO86" s="18">
        <f t="shared" si="32"/>
        <v>3256</v>
      </c>
      <c r="DP86" s="18">
        <f t="shared" si="32"/>
        <v>196.5</v>
      </c>
      <c r="DQ86" s="18">
        <f t="shared" si="32"/>
        <v>655.5</v>
      </c>
      <c r="DR86" s="18">
        <f t="shared" si="32"/>
        <v>1425.5</v>
      </c>
      <c r="DS86" s="18">
        <f t="shared" si="32"/>
        <v>740</v>
      </c>
      <c r="DT86" s="18">
        <f t="shared" si="32"/>
        <v>167</v>
      </c>
      <c r="DU86" s="18">
        <f t="shared" si="32"/>
        <v>360</v>
      </c>
      <c r="DV86" s="18">
        <f t="shared" si="32"/>
        <v>209</v>
      </c>
      <c r="DW86" s="18">
        <f t="shared" si="32"/>
        <v>321</v>
      </c>
      <c r="DX86" s="18">
        <f t="shared" si="32"/>
        <v>157.5</v>
      </c>
      <c r="DY86" s="18">
        <f t="shared" si="32"/>
        <v>330.5</v>
      </c>
      <c r="DZ86" s="18">
        <f t="shared" ref="DZ86" si="35">DZ26</f>
        <v>802</v>
      </c>
      <c r="EA86" s="18">
        <f t="shared" si="33"/>
        <v>624.5</v>
      </c>
      <c r="EB86" s="18">
        <f t="shared" si="33"/>
        <v>596</v>
      </c>
      <c r="EC86" s="18">
        <f t="shared" si="33"/>
        <v>311</v>
      </c>
      <c r="ED86" s="18">
        <f t="shared" si="33"/>
        <v>1638</v>
      </c>
      <c r="EE86" s="18">
        <f t="shared" si="33"/>
        <v>177.5</v>
      </c>
      <c r="EF86" s="18">
        <f t="shared" si="33"/>
        <v>1484.5</v>
      </c>
      <c r="EG86" s="18">
        <f t="shared" si="33"/>
        <v>280.5</v>
      </c>
      <c r="EH86" s="18">
        <f t="shared" si="33"/>
        <v>214</v>
      </c>
      <c r="EI86" s="18">
        <f t="shared" si="33"/>
        <v>15221.5</v>
      </c>
      <c r="EJ86" s="18">
        <f t="shared" si="33"/>
        <v>10295</v>
      </c>
      <c r="EK86" s="18">
        <f t="shared" si="33"/>
        <v>707</v>
      </c>
      <c r="EL86" s="18">
        <f t="shared" si="33"/>
        <v>475</v>
      </c>
      <c r="EM86" s="18">
        <f t="shared" si="33"/>
        <v>422</v>
      </c>
      <c r="EN86" s="18">
        <f t="shared" si="33"/>
        <v>998</v>
      </c>
      <c r="EO86" s="18">
        <f t="shared" si="33"/>
        <v>358.5</v>
      </c>
      <c r="EP86" s="18">
        <f t="shared" si="33"/>
        <v>385.5</v>
      </c>
      <c r="EQ86" s="18">
        <f t="shared" si="33"/>
        <v>2613.5</v>
      </c>
      <c r="ER86" s="18">
        <f t="shared" si="33"/>
        <v>290.5</v>
      </c>
      <c r="ES86" s="18">
        <f t="shared" si="33"/>
        <v>141</v>
      </c>
      <c r="ET86" s="18">
        <f t="shared" si="33"/>
        <v>215</v>
      </c>
      <c r="EU86" s="18">
        <f t="shared" si="33"/>
        <v>570.5</v>
      </c>
      <c r="EV86" s="18">
        <f t="shared" si="33"/>
        <v>72</v>
      </c>
      <c r="EW86" s="18">
        <f t="shared" si="33"/>
        <v>894</v>
      </c>
      <c r="EX86" s="18">
        <f t="shared" si="33"/>
        <v>171.5</v>
      </c>
      <c r="EY86" s="18">
        <f t="shared" si="33"/>
        <v>260</v>
      </c>
      <c r="EZ86" s="18">
        <f t="shared" si="33"/>
        <v>142</v>
      </c>
      <c r="FA86" s="18">
        <f t="shared" si="33"/>
        <v>3452</v>
      </c>
      <c r="FB86" s="18">
        <f t="shared" si="33"/>
        <v>340.5</v>
      </c>
      <c r="FC86" s="18">
        <f t="shared" si="33"/>
        <v>2449</v>
      </c>
      <c r="FD86" s="18">
        <f t="shared" si="33"/>
        <v>361.5</v>
      </c>
      <c r="FE86" s="18">
        <f t="shared" si="33"/>
        <v>94</v>
      </c>
      <c r="FF86" s="18">
        <f t="shared" si="33"/>
        <v>202.5</v>
      </c>
      <c r="FG86" s="18">
        <f t="shared" si="33"/>
        <v>128</v>
      </c>
      <c r="FH86" s="18">
        <f t="shared" si="33"/>
        <v>80</v>
      </c>
      <c r="FI86" s="18">
        <f t="shared" si="33"/>
        <v>1840</v>
      </c>
      <c r="FJ86" s="18">
        <f t="shared" si="33"/>
        <v>1983</v>
      </c>
      <c r="FK86" s="18">
        <f t="shared" si="33"/>
        <v>2526.5</v>
      </c>
      <c r="FL86" s="18">
        <f t="shared" si="33"/>
        <v>7095</v>
      </c>
      <c r="FM86" s="18">
        <f t="shared" si="33"/>
        <v>3847</v>
      </c>
      <c r="FN86" s="18">
        <f t="shared" si="33"/>
        <v>22102</v>
      </c>
      <c r="FO86" s="18">
        <f t="shared" si="33"/>
        <v>1109.5</v>
      </c>
      <c r="FP86" s="18">
        <f t="shared" si="33"/>
        <v>2254.5</v>
      </c>
      <c r="FQ86" s="18">
        <f t="shared" si="33"/>
        <v>940.5</v>
      </c>
      <c r="FR86" s="18">
        <f t="shared" si="33"/>
        <v>175.5</v>
      </c>
      <c r="FS86" s="18">
        <f t="shared" si="33"/>
        <v>210.5</v>
      </c>
      <c r="FT86" s="18">
        <f t="shared" si="33"/>
        <v>73</v>
      </c>
      <c r="FU86" s="18">
        <f t="shared" si="33"/>
        <v>849</v>
      </c>
      <c r="FV86" s="18">
        <f t="shared" si="33"/>
        <v>713.5</v>
      </c>
      <c r="FW86" s="18">
        <f t="shared" si="33"/>
        <v>184</v>
      </c>
      <c r="FX86" s="18">
        <f t="shared" si="33"/>
        <v>59</v>
      </c>
      <c r="FY86" s="18"/>
      <c r="FZ86" s="18">
        <f t="shared" si="30"/>
        <v>836052</v>
      </c>
      <c r="GA86" s="21"/>
      <c r="GB86" s="18"/>
      <c r="GC86" s="18"/>
      <c r="GD86" s="18"/>
      <c r="GE86" s="18"/>
      <c r="GF86" s="18"/>
      <c r="GG86" s="7"/>
      <c r="GH86" s="7"/>
      <c r="GI86" s="7"/>
      <c r="GJ86" s="7"/>
      <c r="GK86" s="7"/>
      <c r="GL86" s="7"/>
      <c r="GM86" s="7"/>
      <c r="GN86" s="23"/>
      <c r="GO86" s="23"/>
    </row>
    <row r="87" spans="1:197" x14ac:dyDescent="0.2">
      <c r="A87" s="6" t="s">
        <v>555</v>
      </c>
      <c r="B87" s="7" t="s">
        <v>556</v>
      </c>
      <c r="C87" s="18">
        <f t="shared" ref="C87:BN87" si="36">ROUND(MAX(C82,ROUND(AVERAGE(C82:C83),1),ROUND(AVERAGE(C82:C84),1),ROUND(AVERAGE(C82:C85),1),ROUND(AVERAGE(C82:C86),1)),1)</f>
        <v>6362.2</v>
      </c>
      <c r="D87" s="18">
        <f t="shared" si="36"/>
        <v>35083.1</v>
      </c>
      <c r="E87" s="18">
        <f t="shared" si="36"/>
        <v>5515.9</v>
      </c>
      <c r="F87" s="18">
        <f t="shared" si="36"/>
        <v>20744</v>
      </c>
      <c r="G87" s="18">
        <f t="shared" si="36"/>
        <v>1315</v>
      </c>
      <c r="H87" s="18">
        <f t="shared" si="36"/>
        <v>1136.5</v>
      </c>
      <c r="I87" s="18">
        <f t="shared" si="36"/>
        <v>7736.4</v>
      </c>
      <c r="J87" s="18">
        <f t="shared" si="36"/>
        <v>2171.3000000000002</v>
      </c>
      <c r="K87" s="18">
        <f t="shared" si="36"/>
        <v>257.7</v>
      </c>
      <c r="L87" s="18">
        <f t="shared" si="36"/>
        <v>2242.5</v>
      </c>
      <c r="M87" s="18">
        <f t="shared" si="36"/>
        <v>1068.3</v>
      </c>
      <c r="N87" s="18">
        <f t="shared" si="36"/>
        <v>51719.5</v>
      </c>
      <c r="O87" s="18">
        <f t="shared" si="36"/>
        <v>13504.5</v>
      </c>
      <c r="P87" s="18">
        <f t="shared" si="36"/>
        <v>312</v>
      </c>
      <c r="Q87" s="18">
        <f t="shared" si="36"/>
        <v>36405.9</v>
      </c>
      <c r="R87" s="18">
        <f t="shared" si="36"/>
        <v>479.8</v>
      </c>
      <c r="S87" s="18">
        <f t="shared" si="36"/>
        <v>1645.1</v>
      </c>
      <c r="T87" s="18">
        <f t="shared" si="36"/>
        <v>161.30000000000001</v>
      </c>
      <c r="U87" s="18">
        <f t="shared" si="36"/>
        <v>52.5</v>
      </c>
      <c r="V87" s="18">
        <f t="shared" si="36"/>
        <v>264.89999999999998</v>
      </c>
      <c r="W87" s="18">
        <f t="shared" si="36"/>
        <v>131.69999999999999</v>
      </c>
      <c r="X87" s="18">
        <f t="shared" si="36"/>
        <v>37.200000000000003</v>
      </c>
      <c r="Y87" s="18">
        <f t="shared" si="36"/>
        <v>451</v>
      </c>
      <c r="Z87" s="18">
        <f t="shared" si="36"/>
        <v>223.8</v>
      </c>
      <c r="AA87" s="18">
        <f t="shared" si="36"/>
        <v>31111.5</v>
      </c>
      <c r="AB87" s="18">
        <f t="shared" si="36"/>
        <v>27716.5</v>
      </c>
      <c r="AC87" s="18">
        <f t="shared" si="36"/>
        <v>947.9</v>
      </c>
      <c r="AD87" s="18">
        <f t="shared" si="36"/>
        <v>1247.2</v>
      </c>
      <c r="AE87" s="18">
        <f t="shared" si="36"/>
        <v>94.4</v>
      </c>
      <c r="AF87" s="18">
        <f t="shared" si="36"/>
        <v>177</v>
      </c>
      <c r="AG87" s="18">
        <f t="shared" si="36"/>
        <v>634</v>
      </c>
      <c r="AH87" s="18">
        <f t="shared" si="36"/>
        <v>1006.6</v>
      </c>
      <c r="AI87" s="18">
        <f t="shared" si="36"/>
        <v>366</v>
      </c>
      <c r="AJ87" s="18">
        <f t="shared" si="36"/>
        <v>151.5</v>
      </c>
      <c r="AK87" s="18">
        <f t="shared" si="36"/>
        <v>180.1</v>
      </c>
      <c r="AL87" s="18">
        <f t="shared" si="36"/>
        <v>272</v>
      </c>
      <c r="AM87" s="18">
        <f t="shared" si="36"/>
        <v>388.2</v>
      </c>
      <c r="AN87" s="18">
        <f t="shared" si="36"/>
        <v>331</v>
      </c>
      <c r="AO87" s="18">
        <f t="shared" si="36"/>
        <v>4387.5</v>
      </c>
      <c r="AP87" s="18">
        <f t="shared" si="36"/>
        <v>83799.600000000006</v>
      </c>
      <c r="AQ87" s="18">
        <f t="shared" si="36"/>
        <v>246</v>
      </c>
      <c r="AR87" s="18">
        <f t="shared" si="36"/>
        <v>60421.4</v>
      </c>
      <c r="AS87" s="18">
        <f t="shared" si="36"/>
        <v>6412.2</v>
      </c>
      <c r="AT87" s="18">
        <f t="shared" si="36"/>
        <v>2382.9</v>
      </c>
      <c r="AU87" s="18">
        <f t="shared" si="36"/>
        <v>281</v>
      </c>
      <c r="AV87" s="18">
        <f t="shared" si="36"/>
        <v>333</v>
      </c>
      <c r="AW87" s="18">
        <f t="shared" si="36"/>
        <v>250.8</v>
      </c>
      <c r="AX87" s="18">
        <f t="shared" si="36"/>
        <v>70.2</v>
      </c>
      <c r="AY87" s="18">
        <f t="shared" si="36"/>
        <v>430</v>
      </c>
      <c r="AZ87" s="18">
        <f t="shared" si="36"/>
        <v>12498.5</v>
      </c>
      <c r="BA87" s="18">
        <f t="shared" si="36"/>
        <v>9105.2999999999993</v>
      </c>
      <c r="BB87" s="18">
        <f t="shared" si="36"/>
        <v>7848.4</v>
      </c>
      <c r="BC87" s="18">
        <f t="shared" si="36"/>
        <v>22175</v>
      </c>
      <c r="BD87" s="18">
        <f t="shared" si="36"/>
        <v>3615.8</v>
      </c>
      <c r="BE87" s="18">
        <f t="shared" si="36"/>
        <v>1312.9</v>
      </c>
      <c r="BF87" s="18">
        <f t="shared" si="36"/>
        <v>24551</v>
      </c>
      <c r="BG87" s="18">
        <f t="shared" si="36"/>
        <v>936.9</v>
      </c>
      <c r="BH87" s="18">
        <f t="shared" si="36"/>
        <v>594</v>
      </c>
      <c r="BI87" s="18">
        <f t="shared" si="36"/>
        <v>270.5</v>
      </c>
      <c r="BJ87" s="18">
        <f t="shared" si="36"/>
        <v>6316.5</v>
      </c>
      <c r="BK87" s="18">
        <f t="shared" si="36"/>
        <v>19204.5</v>
      </c>
      <c r="BL87" s="18">
        <f t="shared" si="36"/>
        <v>123.2</v>
      </c>
      <c r="BM87" s="18">
        <f t="shared" si="36"/>
        <v>311</v>
      </c>
      <c r="BN87" s="18">
        <f t="shared" si="36"/>
        <v>3286</v>
      </c>
      <c r="BO87" s="18">
        <f t="shared" ref="BO87:DZ87" si="37">ROUND(MAX(BO82,ROUND(AVERAGE(BO82:BO83),1),ROUND(AVERAGE(BO82:BO84),1),ROUND(AVERAGE(BO82:BO85),1),ROUND(AVERAGE(BO82:BO86),1)),1)</f>
        <v>1310.7</v>
      </c>
      <c r="BP87" s="18">
        <f t="shared" si="37"/>
        <v>184.4</v>
      </c>
      <c r="BQ87" s="18">
        <f t="shared" si="37"/>
        <v>5690.9</v>
      </c>
      <c r="BR87" s="18">
        <f t="shared" si="37"/>
        <v>4536</v>
      </c>
      <c r="BS87" s="18">
        <f t="shared" si="37"/>
        <v>1135.5</v>
      </c>
      <c r="BT87" s="18">
        <f t="shared" si="37"/>
        <v>406.1</v>
      </c>
      <c r="BU87" s="18">
        <f t="shared" si="37"/>
        <v>403.1</v>
      </c>
      <c r="BV87" s="18">
        <f t="shared" si="37"/>
        <v>1251.2</v>
      </c>
      <c r="BW87" s="18">
        <f t="shared" si="37"/>
        <v>1999.1</v>
      </c>
      <c r="BX87" s="18">
        <f t="shared" si="37"/>
        <v>78</v>
      </c>
      <c r="BY87" s="18">
        <f t="shared" si="37"/>
        <v>474.1</v>
      </c>
      <c r="BZ87" s="18">
        <f t="shared" si="37"/>
        <v>217.3</v>
      </c>
      <c r="CA87" s="18">
        <f>ROUND(MAX(CA82,ROUND(AVERAGE(CA82:CA83),1),ROUND(AVERAGE(CA82:CA84),1),ROUND(AVERAGE(CA82:CA85),1),ROUND(AVERAGE(CA82:CA86),1)),1)+0.1</f>
        <v>164.9</v>
      </c>
      <c r="CB87" s="18">
        <f t="shared" si="37"/>
        <v>74937.8</v>
      </c>
      <c r="CC87" s="18">
        <f t="shared" si="37"/>
        <v>191</v>
      </c>
      <c r="CD87" s="18">
        <f t="shared" si="37"/>
        <v>226.5</v>
      </c>
      <c r="CE87" s="18">
        <f t="shared" si="37"/>
        <v>153.6</v>
      </c>
      <c r="CF87" s="18">
        <f t="shared" si="37"/>
        <v>127.7</v>
      </c>
      <c r="CG87" s="18">
        <f t="shared" si="37"/>
        <v>202.6</v>
      </c>
      <c r="CH87" s="18">
        <f t="shared" si="37"/>
        <v>107</v>
      </c>
      <c r="CI87" s="18">
        <f t="shared" si="37"/>
        <v>709</v>
      </c>
      <c r="CJ87" s="18">
        <f t="shared" si="37"/>
        <v>930</v>
      </c>
      <c r="CK87" s="18">
        <f t="shared" si="37"/>
        <v>4407.3</v>
      </c>
      <c r="CL87" s="18">
        <f t="shared" si="37"/>
        <v>1306.2</v>
      </c>
      <c r="CM87" s="18">
        <f t="shared" si="37"/>
        <v>716.7</v>
      </c>
      <c r="CN87" s="18">
        <f t="shared" si="37"/>
        <v>28981.4</v>
      </c>
      <c r="CO87" s="18">
        <f t="shared" si="37"/>
        <v>14787.8</v>
      </c>
      <c r="CP87" s="18">
        <f t="shared" si="37"/>
        <v>1005.8</v>
      </c>
      <c r="CQ87" s="18">
        <f t="shared" si="37"/>
        <v>815.5</v>
      </c>
      <c r="CR87" s="18">
        <f t="shared" si="37"/>
        <v>242</v>
      </c>
      <c r="CS87" s="18">
        <f t="shared" si="37"/>
        <v>320.60000000000002</v>
      </c>
      <c r="CT87" s="18">
        <f t="shared" si="37"/>
        <v>105.8</v>
      </c>
      <c r="CU87" s="18">
        <f t="shared" si="37"/>
        <v>74.3</v>
      </c>
      <c r="CV87" s="18">
        <f t="shared" si="37"/>
        <v>32.200000000000003</v>
      </c>
      <c r="CW87" s="18">
        <f t="shared" si="37"/>
        <v>193</v>
      </c>
      <c r="CX87" s="18">
        <f t="shared" si="37"/>
        <v>465.3</v>
      </c>
      <c r="CY87" s="18">
        <f t="shared" si="37"/>
        <v>38.6</v>
      </c>
      <c r="CZ87" s="18">
        <f t="shared" si="37"/>
        <v>1925.3</v>
      </c>
      <c r="DA87" s="18">
        <f t="shared" si="37"/>
        <v>201.1</v>
      </c>
      <c r="DB87" s="18">
        <f t="shared" si="37"/>
        <v>316</v>
      </c>
      <c r="DC87" s="18">
        <f t="shared" si="37"/>
        <v>173</v>
      </c>
      <c r="DD87" s="18">
        <f t="shared" si="37"/>
        <v>151.80000000000001</v>
      </c>
      <c r="DE87" s="18">
        <f t="shared" si="37"/>
        <v>317.7</v>
      </c>
      <c r="DF87" s="18">
        <f t="shared" si="37"/>
        <v>20227.7</v>
      </c>
      <c r="DG87" s="18">
        <f t="shared" si="37"/>
        <v>88</v>
      </c>
      <c r="DH87" s="18">
        <f t="shared" si="37"/>
        <v>1946.8</v>
      </c>
      <c r="DI87" s="18">
        <f t="shared" si="37"/>
        <v>2468.6999999999998</v>
      </c>
      <c r="DJ87" s="18">
        <f t="shared" si="37"/>
        <v>641</v>
      </c>
      <c r="DK87" s="18">
        <f t="shared" si="37"/>
        <v>467.1</v>
      </c>
      <c r="DL87" s="18">
        <f t="shared" si="37"/>
        <v>5735.8</v>
      </c>
      <c r="DM87" s="18">
        <f t="shared" si="37"/>
        <v>244.5</v>
      </c>
      <c r="DN87" s="18">
        <f t="shared" si="37"/>
        <v>1311.8</v>
      </c>
      <c r="DO87" s="18">
        <f t="shared" si="37"/>
        <v>3209</v>
      </c>
      <c r="DP87" s="18">
        <f t="shared" si="37"/>
        <v>209</v>
      </c>
      <c r="DQ87" s="18">
        <f t="shared" si="37"/>
        <v>834.5</v>
      </c>
      <c r="DR87" s="18">
        <f t="shared" si="37"/>
        <v>1370.5</v>
      </c>
      <c r="DS87" s="18">
        <f t="shared" si="37"/>
        <v>678.8</v>
      </c>
      <c r="DT87" s="18">
        <f t="shared" si="37"/>
        <v>173</v>
      </c>
      <c r="DU87" s="18">
        <f t="shared" si="37"/>
        <v>357.1</v>
      </c>
      <c r="DV87" s="18">
        <f t="shared" si="37"/>
        <v>216</v>
      </c>
      <c r="DW87" s="18">
        <f t="shared" si="37"/>
        <v>314.39999999999998</v>
      </c>
      <c r="DX87" s="18">
        <f t="shared" si="37"/>
        <v>167.6</v>
      </c>
      <c r="DY87" s="18">
        <f t="shared" si="37"/>
        <v>315.39999999999998</v>
      </c>
      <c r="DZ87" s="18">
        <f t="shared" si="37"/>
        <v>746.6</v>
      </c>
      <c r="EA87" s="18">
        <f t="shared" ref="EA87:FX87" si="38">ROUND(MAX(EA82,ROUND(AVERAGE(EA82:EA83),1),ROUND(AVERAGE(EA82:EA84),1),ROUND(AVERAGE(EA82:EA85),1),ROUND(AVERAGE(EA82:EA86),1)),1)</f>
        <v>556.5</v>
      </c>
      <c r="EB87" s="18">
        <f t="shared" si="38"/>
        <v>574.29999999999995</v>
      </c>
      <c r="EC87" s="18">
        <f t="shared" si="38"/>
        <v>304.7</v>
      </c>
      <c r="ED87" s="18">
        <f t="shared" si="38"/>
        <v>1589.1</v>
      </c>
      <c r="EE87" s="18">
        <f t="shared" si="38"/>
        <v>203</v>
      </c>
      <c r="EF87" s="18">
        <f t="shared" si="38"/>
        <v>1443.7</v>
      </c>
      <c r="EG87" s="18">
        <f t="shared" si="38"/>
        <v>257</v>
      </c>
      <c r="EH87" s="18">
        <f t="shared" si="38"/>
        <v>250.7</v>
      </c>
      <c r="EI87" s="18">
        <f t="shared" si="38"/>
        <v>14523.8</v>
      </c>
      <c r="EJ87" s="18">
        <f t="shared" si="38"/>
        <v>10098.799999999999</v>
      </c>
      <c r="EK87" s="18">
        <f t="shared" si="38"/>
        <v>673.8</v>
      </c>
      <c r="EL87" s="18">
        <f t="shared" si="38"/>
        <v>463.6</v>
      </c>
      <c r="EM87" s="18">
        <f t="shared" si="38"/>
        <v>398.2</v>
      </c>
      <c r="EN87" s="18">
        <f t="shared" si="38"/>
        <v>943.6</v>
      </c>
      <c r="EO87" s="18">
        <f t="shared" si="38"/>
        <v>332</v>
      </c>
      <c r="EP87" s="18">
        <f t="shared" si="38"/>
        <v>424.5</v>
      </c>
      <c r="EQ87" s="18">
        <f t="shared" si="38"/>
        <v>2598</v>
      </c>
      <c r="ER87" s="18">
        <f t="shared" si="38"/>
        <v>314.10000000000002</v>
      </c>
      <c r="ES87" s="18">
        <f t="shared" si="38"/>
        <v>173</v>
      </c>
      <c r="ET87" s="18">
        <f t="shared" si="38"/>
        <v>193</v>
      </c>
      <c r="EU87" s="18">
        <f t="shared" si="38"/>
        <v>581.5</v>
      </c>
      <c r="EV87" s="18">
        <f t="shared" si="38"/>
        <v>78.7</v>
      </c>
      <c r="EW87" s="18">
        <f t="shared" si="38"/>
        <v>875.6</v>
      </c>
      <c r="EX87" s="18">
        <f t="shared" si="38"/>
        <v>173</v>
      </c>
      <c r="EY87" s="18">
        <f t="shared" si="38"/>
        <v>221.8</v>
      </c>
      <c r="EZ87" s="18">
        <f t="shared" si="38"/>
        <v>126.6</v>
      </c>
      <c r="FA87" s="18">
        <f t="shared" si="38"/>
        <v>3487.2</v>
      </c>
      <c r="FB87" s="18">
        <f t="shared" si="38"/>
        <v>313.7</v>
      </c>
      <c r="FC87" s="18">
        <f t="shared" si="38"/>
        <v>2116.9</v>
      </c>
      <c r="FD87" s="18">
        <f t="shared" si="38"/>
        <v>425</v>
      </c>
      <c r="FE87" s="18">
        <f t="shared" si="38"/>
        <v>85.4</v>
      </c>
      <c r="FF87" s="18">
        <f t="shared" si="38"/>
        <v>200.2</v>
      </c>
      <c r="FG87" s="18">
        <f t="shared" si="38"/>
        <v>126.2</v>
      </c>
      <c r="FH87" s="18">
        <f t="shared" si="38"/>
        <v>74</v>
      </c>
      <c r="FI87" s="18">
        <f t="shared" si="38"/>
        <v>1784.4</v>
      </c>
      <c r="FJ87" s="18">
        <f t="shared" si="38"/>
        <v>2045.2</v>
      </c>
      <c r="FK87" s="18">
        <f>ROUND(MAX(FK82,ROUND(AVERAGE(FK82:FK83),1),ROUND(AVERAGE(FK82:FK84),1),ROUND(AVERAGE(FK82:FK85),1),ROUND(AVERAGE(FK82:FK86),1)),1)</f>
        <v>2603.6999999999998</v>
      </c>
      <c r="FL87" s="18">
        <f t="shared" si="38"/>
        <v>8240</v>
      </c>
      <c r="FM87" s="18">
        <f t="shared" si="38"/>
        <v>3828.3</v>
      </c>
      <c r="FN87" s="18">
        <f t="shared" si="38"/>
        <v>21702.5</v>
      </c>
      <c r="FO87" s="18">
        <f t="shared" si="38"/>
        <v>1102.3</v>
      </c>
      <c r="FP87" s="18">
        <f t="shared" si="38"/>
        <v>2366</v>
      </c>
      <c r="FQ87" s="18">
        <f t="shared" si="38"/>
        <v>1002.2</v>
      </c>
      <c r="FR87" s="18">
        <f t="shared" si="38"/>
        <v>174.9</v>
      </c>
      <c r="FS87" s="18">
        <f t="shared" si="38"/>
        <v>191.5</v>
      </c>
      <c r="FT87" s="18">
        <f t="shared" si="38"/>
        <v>60.1</v>
      </c>
      <c r="FU87" s="18">
        <f t="shared" si="38"/>
        <v>834</v>
      </c>
      <c r="FV87" s="18">
        <f t="shared" si="38"/>
        <v>697.5</v>
      </c>
      <c r="FW87" s="18">
        <f t="shared" si="38"/>
        <v>169</v>
      </c>
      <c r="FX87" s="18">
        <f t="shared" si="38"/>
        <v>61.2</v>
      </c>
      <c r="FY87" s="18"/>
      <c r="FZ87" s="18">
        <f t="shared" si="30"/>
        <v>810611.29999999981</v>
      </c>
      <c r="GA87" s="74">
        <v>810611.3</v>
      </c>
      <c r="GB87" s="18">
        <f>FZ87-GA87</f>
        <v>0</v>
      </c>
      <c r="GC87" s="18"/>
      <c r="GD87" s="18"/>
      <c r="GE87" s="18"/>
      <c r="GF87" s="18"/>
      <c r="GG87" s="7"/>
      <c r="GH87" s="7"/>
      <c r="GI87" s="7"/>
      <c r="GJ87" s="7"/>
      <c r="GK87" s="7"/>
      <c r="GL87" s="7"/>
      <c r="GM87" s="7"/>
      <c r="GN87" s="23"/>
      <c r="GO87" s="23"/>
    </row>
    <row r="88" spans="1:197" x14ac:dyDescent="0.2">
      <c r="A88" s="7"/>
      <c r="B88" s="7" t="s">
        <v>557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18"/>
      <c r="FZ88" s="20"/>
      <c r="GA88" s="21"/>
      <c r="GB88" s="18"/>
      <c r="GC88" s="18"/>
      <c r="GD88" s="18"/>
      <c r="GE88" s="18"/>
      <c r="GF88" s="18"/>
      <c r="GG88" s="7"/>
      <c r="GH88" s="7"/>
      <c r="GI88" s="7"/>
      <c r="GJ88" s="7"/>
      <c r="GK88" s="7"/>
      <c r="GL88" s="7"/>
      <c r="GM88" s="7"/>
      <c r="GN88" s="23"/>
      <c r="GO88" s="23"/>
    </row>
    <row r="89" spans="1:197" x14ac:dyDescent="0.2">
      <c r="A89" s="7"/>
      <c r="B89" s="7" t="s">
        <v>558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18"/>
      <c r="FZ89" s="20"/>
      <c r="GA89" s="21"/>
      <c r="GB89" s="18"/>
      <c r="GC89" s="18"/>
      <c r="GD89" s="18"/>
      <c r="GE89" s="18"/>
      <c r="GF89" s="18"/>
      <c r="GG89" s="7"/>
      <c r="GH89" s="7"/>
      <c r="GI89" s="7"/>
      <c r="GJ89" s="7"/>
      <c r="GK89" s="7"/>
      <c r="GL89" s="7"/>
      <c r="GM89" s="7"/>
      <c r="GN89" s="23"/>
      <c r="GO89" s="23"/>
    </row>
    <row r="90" spans="1:197" x14ac:dyDescent="0.2">
      <c r="A90" s="6" t="s">
        <v>559</v>
      </c>
      <c r="B90" s="7" t="s">
        <v>560</v>
      </c>
      <c r="C90" s="49">
        <f t="shared" ref="C90:BN90" si="39">ROUND(C10*2*$A$80,2)</f>
        <v>0</v>
      </c>
      <c r="D90" s="49">
        <f t="shared" si="39"/>
        <v>0.24</v>
      </c>
      <c r="E90" s="49">
        <f t="shared" si="39"/>
        <v>0</v>
      </c>
      <c r="F90" s="49">
        <f t="shared" si="39"/>
        <v>0</v>
      </c>
      <c r="G90" s="49">
        <f t="shared" si="39"/>
        <v>0</v>
      </c>
      <c r="H90" s="49">
        <f t="shared" si="39"/>
        <v>0</v>
      </c>
      <c r="I90" s="49">
        <f t="shared" si="39"/>
        <v>0.16</v>
      </c>
      <c r="J90" s="49">
        <f t="shared" si="39"/>
        <v>0</v>
      </c>
      <c r="K90" s="49">
        <f t="shared" si="39"/>
        <v>0</v>
      </c>
      <c r="L90" s="49">
        <f t="shared" si="39"/>
        <v>0</v>
      </c>
      <c r="M90" s="49">
        <f t="shared" si="39"/>
        <v>0</v>
      </c>
      <c r="N90" s="49">
        <f t="shared" si="39"/>
        <v>3.28</v>
      </c>
      <c r="O90" s="49">
        <f t="shared" si="39"/>
        <v>0</v>
      </c>
      <c r="P90" s="49">
        <f t="shared" si="39"/>
        <v>0</v>
      </c>
      <c r="Q90" s="49">
        <f t="shared" si="39"/>
        <v>6.4</v>
      </c>
      <c r="R90" s="49">
        <f t="shared" si="39"/>
        <v>0</v>
      </c>
      <c r="S90" s="49">
        <f t="shared" si="39"/>
        <v>0.24</v>
      </c>
      <c r="T90" s="49">
        <f t="shared" si="39"/>
        <v>0</v>
      </c>
      <c r="U90" s="49">
        <f t="shared" si="39"/>
        <v>0</v>
      </c>
      <c r="V90" s="49">
        <f t="shared" si="39"/>
        <v>0</v>
      </c>
      <c r="W90" s="49">
        <f t="shared" si="39"/>
        <v>0.88</v>
      </c>
      <c r="X90" s="49">
        <f t="shared" si="39"/>
        <v>0</v>
      </c>
      <c r="Y90" s="49">
        <f t="shared" si="39"/>
        <v>0</v>
      </c>
      <c r="Z90" s="49">
        <f t="shared" si="39"/>
        <v>0</v>
      </c>
      <c r="AA90" s="49">
        <f t="shared" si="39"/>
        <v>3.2</v>
      </c>
      <c r="AB90" s="49">
        <f t="shared" si="39"/>
        <v>0.08</v>
      </c>
      <c r="AC90" s="49">
        <f t="shared" si="39"/>
        <v>0</v>
      </c>
      <c r="AD90" s="49">
        <f t="shared" si="39"/>
        <v>0</v>
      </c>
      <c r="AE90" s="49">
        <f t="shared" si="39"/>
        <v>0</v>
      </c>
      <c r="AF90" s="49">
        <f t="shared" si="39"/>
        <v>0</v>
      </c>
      <c r="AG90" s="49">
        <f t="shared" si="39"/>
        <v>0</v>
      </c>
      <c r="AH90" s="49">
        <f t="shared" si="39"/>
        <v>0</v>
      </c>
      <c r="AI90" s="49">
        <f t="shared" si="39"/>
        <v>0</v>
      </c>
      <c r="AJ90" s="49">
        <f t="shared" si="39"/>
        <v>0</v>
      </c>
      <c r="AK90" s="49">
        <f t="shared" si="39"/>
        <v>0</v>
      </c>
      <c r="AL90" s="49">
        <f t="shared" si="39"/>
        <v>0</v>
      </c>
      <c r="AM90" s="49">
        <f t="shared" si="39"/>
        <v>0.08</v>
      </c>
      <c r="AN90" s="49">
        <f t="shared" si="39"/>
        <v>0</v>
      </c>
      <c r="AO90" s="49">
        <f t="shared" si="39"/>
        <v>0.48</v>
      </c>
      <c r="AP90" s="49">
        <f t="shared" si="39"/>
        <v>0</v>
      </c>
      <c r="AQ90" s="49">
        <f t="shared" si="39"/>
        <v>0</v>
      </c>
      <c r="AR90" s="49">
        <f t="shared" si="39"/>
        <v>5.92</v>
      </c>
      <c r="AS90" s="49">
        <f t="shared" si="39"/>
        <v>0.08</v>
      </c>
      <c r="AT90" s="49">
        <f t="shared" si="39"/>
        <v>0.72</v>
      </c>
      <c r="AU90" s="49">
        <f t="shared" si="39"/>
        <v>0</v>
      </c>
      <c r="AV90" s="49">
        <f t="shared" si="39"/>
        <v>0</v>
      </c>
      <c r="AW90" s="49">
        <f t="shared" si="39"/>
        <v>0</v>
      </c>
      <c r="AX90" s="49">
        <f t="shared" si="39"/>
        <v>0</v>
      </c>
      <c r="AY90" s="49">
        <f t="shared" si="39"/>
        <v>0</v>
      </c>
      <c r="AZ90" s="49">
        <f t="shared" si="39"/>
        <v>2.56</v>
      </c>
      <c r="BA90" s="49">
        <f t="shared" si="39"/>
        <v>0</v>
      </c>
      <c r="BB90" s="49">
        <f t="shared" si="39"/>
        <v>0</v>
      </c>
      <c r="BC90" s="49">
        <f t="shared" si="39"/>
        <v>3.12</v>
      </c>
      <c r="BD90" s="49">
        <f t="shared" si="39"/>
        <v>0.16</v>
      </c>
      <c r="BE90" s="49">
        <f t="shared" si="39"/>
        <v>0</v>
      </c>
      <c r="BF90" s="49">
        <f t="shared" si="39"/>
        <v>30.88</v>
      </c>
      <c r="BG90" s="49">
        <f t="shared" si="39"/>
        <v>0</v>
      </c>
      <c r="BH90" s="49">
        <f t="shared" si="39"/>
        <v>0</v>
      </c>
      <c r="BI90" s="49">
        <f t="shared" si="39"/>
        <v>0</v>
      </c>
      <c r="BJ90" s="49">
        <f t="shared" si="39"/>
        <v>2.72</v>
      </c>
      <c r="BK90" s="49">
        <f t="shared" si="39"/>
        <v>14.08</v>
      </c>
      <c r="BL90" s="49">
        <f t="shared" si="39"/>
        <v>0</v>
      </c>
      <c r="BM90" s="49">
        <f t="shared" si="39"/>
        <v>0</v>
      </c>
      <c r="BN90" s="49">
        <f t="shared" si="39"/>
        <v>0.16</v>
      </c>
      <c r="BO90" s="49">
        <f t="shared" ref="BO90:DZ90" si="40">ROUND(BO10*2*$A$80,2)</f>
        <v>0.24</v>
      </c>
      <c r="BP90" s="49">
        <f t="shared" si="40"/>
        <v>0</v>
      </c>
      <c r="BQ90" s="49">
        <f t="shared" si="40"/>
        <v>0</v>
      </c>
      <c r="BR90" s="49">
        <f t="shared" si="40"/>
        <v>0</v>
      </c>
      <c r="BS90" s="49">
        <f t="shared" si="40"/>
        <v>0</v>
      </c>
      <c r="BT90" s="49">
        <f t="shared" si="40"/>
        <v>0</v>
      </c>
      <c r="BU90" s="49">
        <f t="shared" si="40"/>
        <v>0</v>
      </c>
      <c r="BV90" s="49">
        <f t="shared" si="40"/>
        <v>0</v>
      </c>
      <c r="BW90" s="49">
        <f t="shared" si="40"/>
        <v>0</v>
      </c>
      <c r="BX90" s="49">
        <f t="shared" si="40"/>
        <v>0</v>
      </c>
      <c r="BY90" s="49">
        <f t="shared" si="40"/>
        <v>0.08</v>
      </c>
      <c r="BZ90" s="49">
        <f t="shared" si="40"/>
        <v>0</v>
      </c>
      <c r="CA90" s="49">
        <f t="shared" si="40"/>
        <v>0</v>
      </c>
      <c r="CB90" s="49">
        <f t="shared" si="40"/>
        <v>15.76</v>
      </c>
      <c r="CC90" s="49">
        <f t="shared" si="40"/>
        <v>0</v>
      </c>
      <c r="CD90" s="49">
        <f t="shared" si="40"/>
        <v>4.5599999999999996</v>
      </c>
      <c r="CE90" s="49">
        <f t="shared" si="40"/>
        <v>0</v>
      </c>
      <c r="CF90" s="49">
        <f t="shared" si="40"/>
        <v>0</v>
      </c>
      <c r="CG90" s="49">
        <f t="shared" si="40"/>
        <v>0</v>
      </c>
      <c r="CH90" s="49">
        <f t="shared" si="40"/>
        <v>0</v>
      </c>
      <c r="CI90" s="49">
        <f t="shared" si="40"/>
        <v>0</v>
      </c>
      <c r="CJ90" s="49">
        <f t="shared" si="40"/>
        <v>0</v>
      </c>
      <c r="CK90" s="49">
        <f t="shared" si="40"/>
        <v>1.36</v>
      </c>
      <c r="CL90" s="49">
        <f t="shared" si="40"/>
        <v>0</v>
      </c>
      <c r="CM90" s="49">
        <f t="shared" si="40"/>
        <v>1.04</v>
      </c>
      <c r="CN90" s="49">
        <f t="shared" si="40"/>
        <v>28.32</v>
      </c>
      <c r="CO90" s="49">
        <f t="shared" si="40"/>
        <v>4.4800000000000004</v>
      </c>
      <c r="CP90" s="49">
        <f t="shared" si="40"/>
        <v>0.08</v>
      </c>
      <c r="CQ90" s="49">
        <f t="shared" si="40"/>
        <v>0</v>
      </c>
      <c r="CR90" s="49">
        <f t="shared" si="40"/>
        <v>0</v>
      </c>
      <c r="CS90" s="49">
        <f t="shared" si="40"/>
        <v>0</v>
      </c>
      <c r="CT90" s="49">
        <f t="shared" si="40"/>
        <v>0</v>
      </c>
      <c r="CU90" s="49">
        <f t="shared" si="40"/>
        <v>0</v>
      </c>
      <c r="CV90" s="49">
        <f t="shared" si="40"/>
        <v>0</v>
      </c>
      <c r="CW90" s="49">
        <f t="shared" si="40"/>
        <v>0</v>
      </c>
      <c r="CX90" s="49">
        <f t="shared" si="40"/>
        <v>0</v>
      </c>
      <c r="CY90" s="49">
        <f t="shared" si="40"/>
        <v>0</v>
      </c>
      <c r="CZ90" s="49">
        <f t="shared" si="40"/>
        <v>0</v>
      </c>
      <c r="DA90" s="49">
        <f t="shared" si="40"/>
        <v>0</v>
      </c>
      <c r="DB90" s="49">
        <f t="shared" si="40"/>
        <v>0</v>
      </c>
      <c r="DC90" s="49">
        <f t="shared" si="40"/>
        <v>0</v>
      </c>
      <c r="DD90" s="49">
        <f t="shared" si="40"/>
        <v>0</v>
      </c>
      <c r="DE90" s="49">
        <f t="shared" si="40"/>
        <v>0</v>
      </c>
      <c r="DF90" s="49">
        <f t="shared" si="40"/>
        <v>3.92</v>
      </c>
      <c r="DG90" s="49">
        <f t="shared" si="40"/>
        <v>0</v>
      </c>
      <c r="DH90" s="49">
        <f t="shared" si="40"/>
        <v>0.72</v>
      </c>
      <c r="DI90" s="49">
        <f t="shared" si="40"/>
        <v>0.32</v>
      </c>
      <c r="DJ90" s="49">
        <f t="shared" si="40"/>
        <v>0</v>
      </c>
      <c r="DK90" s="49">
        <f t="shared" si="40"/>
        <v>0</v>
      </c>
      <c r="DL90" s="49">
        <f t="shared" si="40"/>
        <v>0</v>
      </c>
      <c r="DM90" s="49">
        <f t="shared" si="40"/>
        <v>0</v>
      </c>
      <c r="DN90" s="49">
        <f t="shared" si="40"/>
        <v>0</v>
      </c>
      <c r="DO90" s="49">
        <f t="shared" si="40"/>
        <v>0</v>
      </c>
      <c r="DP90" s="49">
        <f t="shared" si="40"/>
        <v>0</v>
      </c>
      <c r="DQ90" s="49">
        <f t="shared" si="40"/>
        <v>0</v>
      </c>
      <c r="DR90" s="49">
        <f t="shared" si="40"/>
        <v>0</v>
      </c>
      <c r="DS90" s="49">
        <f t="shared" si="40"/>
        <v>0</v>
      </c>
      <c r="DT90" s="49">
        <f t="shared" si="40"/>
        <v>0</v>
      </c>
      <c r="DU90" s="49">
        <f t="shared" si="40"/>
        <v>0</v>
      </c>
      <c r="DV90" s="49">
        <f t="shared" si="40"/>
        <v>0</v>
      </c>
      <c r="DW90" s="49">
        <f t="shared" si="40"/>
        <v>0</v>
      </c>
      <c r="DX90" s="49">
        <f t="shared" si="40"/>
        <v>0</v>
      </c>
      <c r="DY90" s="49">
        <f t="shared" si="40"/>
        <v>0.08</v>
      </c>
      <c r="DZ90" s="49">
        <f t="shared" si="40"/>
        <v>0</v>
      </c>
      <c r="EA90" s="49">
        <f t="shared" ref="EA90:FX90" si="41">ROUND(EA10*2*$A$80,2)</f>
        <v>0.08</v>
      </c>
      <c r="EB90" s="49">
        <f t="shared" si="41"/>
        <v>0</v>
      </c>
      <c r="EC90" s="49">
        <f t="shared" si="41"/>
        <v>0</v>
      </c>
      <c r="ED90" s="49">
        <f t="shared" si="41"/>
        <v>0</v>
      </c>
      <c r="EE90" s="49">
        <f t="shared" si="41"/>
        <v>0</v>
      </c>
      <c r="EF90" s="49">
        <f t="shared" si="41"/>
        <v>0</v>
      </c>
      <c r="EG90" s="49">
        <f t="shared" si="41"/>
        <v>0</v>
      </c>
      <c r="EH90" s="49">
        <f t="shared" si="41"/>
        <v>0</v>
      </c>
      <c r="EI90" s="49">
        <f t="shared" si="41"/>
        <v>0</v>
      </c>
      <c r="EJ90" s="49">
        <f t="shared" si="41"/>
        <v>0.88</v>
      </c>
      <c r="EK90" s="49">
        <f t="shared" si="41"/>
        <v>0</v>
      </c>
      <c r="EL90" s="49">
        <f t="shared" si="41"/>
        <v>0</v>
      </c>
      <c r="EM90" s="49">
        <f t="shared" si="41"/>
        <v>0</v>
      </c>
      <c r="EN90" s="49">
        <f t="shared" si="41"/>
        <v>0</v>
      </c>
      <c r="EO90" s="49">
        <f t="shared" si="41"/>
        <v>0</v>
      </c>
      <c r="EP90" s="49">
        <f t="shared" si="41"/>
        <v>0</v>
      </c>
      <c r="EQ90" s="49">
        <f t="shared" si="41"/>
        <v>0</v>
      </c>
      <c r="ER90" s="49">
        <f t="shared" si="41"/>
        <v>0</v>
      </c>
      <c r="ES90" s="49">
        <f t="shared" si="41"/>
        <v>0.48</v>
      </c>
      <c r="ET90" s="49">
        <f t="shared" si="41"/>
        <v>0</v>
      </c>
      <c r="EU90" s="49">
        <f t="shared" si="41"/>
        <v>0</v>
      </c>
      <c r="EV90" s="49">
        <f t="shared" si="41"/>
        <v>0</v>
      </c>
      <c r="EW90" s="49">
        <f t="shared" si="41"/>
        <v>0</v>
      </c>
      <c r="EX90" s="49">
        <f t="shared" si="41"/>
        <v>0</v>
      </c>
      <c r="EY90" s="49">
        <f t="shared" si="41"/>
        <v>0</v>
      </c>
      <c r="EZ90" s="49">
        <f t="shared" si="41"/>
        <v>0</v>
      </c>
      <c r="FA90" s="49">
        <f t="shared" si="41"/>
        <v>0</v>
      </c>
      <c r="FB90" s="49">
        <f t="shared" si="41"/>
        <v>0</v>
      </c>
      <c r="FC90" s="49">
        <f t="shared" si="41"/>
        <v>0.4</v>
      </c>
      <c r="FD90" s="49">
        <f t="shared" si="41"/>
        <v>0</v>
      </c>
      <c r="FE90" s="49">
        <f t="shared" si="41"/>
        <v>0</v>
      </c>
      <c r="FF90" s="49">
        <f t="shared" si="41"/>
        <v>0</v>
      </c>
      <c r="FG90" s="49">
        <f t="shared" si="41"/>
        <v>0</v>
      </c>
      <c r="FH90" s="49">
        <f t="shared" si="41"/>
        <v>0</v>
      </c>
      <c r="FI90" s="49">
        <f t="shared" si="41"/>
        <v>0</v>
      </c>
      <c r="FJ90" s="49">
        <f t="shared" si="41"/>
        <v>0</v>
      </c>
      <c r="FK90" s="49">
        <f t="shared" si="41"/>
        <v>0</v>
      </c>
      <c r="FL90" s="49">
        <f t="shared" si="41"/>
        <v>5.92</v>
      </c>
      <c r="FM90" s="49">
        <f t="shared" si="41"/>
        <v>0</v>
      </c>
      <c r="FN90" s="49">
        <f t="shared" si="41"/>
        <v>1.2</v>
      </c>
      <c r="FO90" s="49">
        <f t="shared" si="41"/>
        <v>0</v>
      </c>
      <c r="FP90" s="49">
        <f t="shared" si="41"/>
        <v>0</v>
      </c>
      <c r="FQ90" s="49">
        <f t="shared" si="41"/>
        <v>0</v>
      </c>
      <c r="FR90" s="49">
        <f t="shared" si="41"/>
        <v>0</v>
      </c>
      <c r="FS90" s="49">
        <f t="shared" si="41"/>
        <v>0</v>
      </c>
      <c r="FT90" s="49">
        <f t="shared" si="41"/>
        <v>0</v>
      </c>
      <c r="FU90" s="49">
        <f t="shared" si="41"/>
        <v>0</v>
      </c>
      <c r="FV90" s="49">
        <f t="shared" si="41"/>
        <v>0</v>
      </c>
      <c r="FW90" s="49">
        <f t="shared" si="41"/>
        <v>0</v>
      </c>
      <c r="FX90" s="49">
        <f t="shared" si="41"/>
        <v>0</v>
      </c>
      <c r="FY90" s="7"/>
      <c r="FZ90" s="7">
        <f>SUM(C90:FX90)</f>
        <v>145.35999999999999</v>
      </c>
      <c r="GA90" s="21"/>
      <c r="GB90" s="20"/>
      <c r="GC90" s="20"/>
      <c r="GD90" s="20"/>
      <c r="GE90" s="20"/>
      <c r="GF90" s="7"/>
      <c r="GG90" s="7"/>
      <c r="GH90" s="18"/>
      <c r="GI90" s="18"/>
      <c r="GJ90" s="18"/>
      <c r="GK90" s="18"/>
      <c r="GL90" s="18"/>
      <c r="GM90" s="18"/>
      <c r="GN90" s="23"/>
      <c r="GO90" s="23"/>
    </row>
    <row r="91" spans="1:197" x14ac:dyDescent="0.2">
      <c r="A91" s="6" t="s">
        <v>561</v>
      </c>
      <c r="B91" s="7" t="s">
        <v>562</v>
      </c>
      <c r="C91" s="21">
        <f t="shared" ref="C91:BN91" si="42">C29</f>
        <v>0</v>
      </c>
      <c r="D91" s="21">
        <f t="shared" si="42"/>
        <v>4620.5</v>
      </c>
      <c r="E91" s="21">
        <f t="shared" si="42"/>
        <v>595</v>
      </c>
      <c r="F91" s="21">
        <f t="shared" si="42"/>
        <v>670</v>
      </c>
      <c r="G91" s="21">
        <f t="shared" si="42"/>
        <v>0</v>
      </c>
      <c r="H91" s="21">
        <f t="shared" si="42"/>
        <v>0</v>
      </c>
      <c r="I91" s="21">
        <f t="shared" si="42"/>
        <v>918.5</v>
      </c>
      <c r="J91" s="21">
        <f t="shared" si="42"/>
        <v>0</v>
      </c>
      <c r="K91" s="21">
        <f t="shared" si="42"/>
        <v>0</v>
      </c>
      <c r="L91" s="21">
        <f t="shared" si="42"/>
        <v>0</v>
      </c>
      <c r="M91" s="21">
        <f t="shared" si="42"/>
        <v>0</v>
      </c>
      <c r="N91" s="21">
        <f t="shared" si="42"/>
        <v>0</v>
      </c>
      <c r="O91" s="21">
        <f t="shared" si="42"/>
        <v>0</v>
      </c>
      <c r="P91" s="21">
        <f t="shared" si="42"/>
        <v>0</v>
      </c>
      <c r="Q91" s="21">
        <f t="shared" si="42"/>
        <v>982</v>
      </c>
      <c r="R91" s="21">
        <f t="shared" si="42"/>
        <v>0</v>
      </c>
      <c r="S91" s="21">
        <f t="shared" si="42"/>
        <v>0</v>
      </c>
      <c r="T91" s="21">
        <f t="shared" si="42"/>
        <v>0</v>
      </c>
      <c r="U91" s="21">
        <f t="shared" si="42"/>
        <v>0</v>
      </c>
      <c r="V91" s="21">
        <f t="shared" si="42"/>
        <v>0</v>
      </c>
      <c r="W91" s="21">
        <f t="shared" si="42"/>
        <v>0</v>
      </c>
      <c r="X91" s="21">
        <f t="shared" si="42"/>
        <v>0</v>
      </c>
      <c r="Y91" s="21">
        <f t="shared" si="42"/>
        <v>0</v>
      </c>
      <c r="Z91" s="21">
        <f t="shared" si="42"/>
        <v>0</v>
      </c>
      <c r="AA91" s="21">
        <f t="shared" si="42"/>
        <v>0</v>
      </c>
      <c r="AB91" s="21">
        <f t="shared" si="42"/>
        <v>0</v>
      </c>
      <c r="AC91" s="21">
        <f t="shared" si="42"/>
        <v>0</v>
      </c>
      <c r="AD91" s="21">
        <f t="shared" si="42"/>
        <v>128</v>
      </c>
      <c r="AE91" s="21">
        <f t="shared" si="42"/>
        <v>0</v>
      </c>
      <c r="AF91" s="21">
        <f t="shared" si="42"/>
        <v>0</v>
      </c>
      <c r="AG91" s="21">
        <f t="shared" si="42"/>
        <v>0</v>
      </c>
      <c r="AH91" s="21">
        <f t="shared" si="42"/>
        <v>0</v>
      </c>
      <c r="AI91" s="21">
        <f t="shared" si="42"/>
        <v>0</v>
      </c>
      <c r="AJ91" s="21">
        <f t="shared" si="42"/>
        <v>0</v>
      </c>
      <c r="AK91" s="21">
        <f t="shared" si="42"/>
        <v>0</v>
      </c>
      <c r="AL91" s="21">
        <f t="shared" si="42"/>
        <v>0</v>
      </c>
      <c r="AM91" s="21">
        <f t="shared" si="42"/>
        <v>0</v>
      </c>
      <c r="AN91" s="21">
        <f t="shared" si="42"/>
        <v>0</v>
      </c>
      <c r="AO91" s="21">
        <f t="shared" si="42"/>
        <v>0</v>
      </c>
      <c r="AP91" s="21">
        <f t="shared" si="42"/>
        <v>0</v>
      </c>
      <c r="AQ91" s="21">
        <f t="shared" si="42"/>
        <v>0</v>
      </c>
      <c r="AR91" s="21">
        <f t="shared" si="42"/>
        <v>2072</v>
      </c>
      <c r="AS91" s="21">
        <f t="shared" si="42"/>
        <v>295</v>
      </c>
      <c r="AT91" s="21">
        <f t="shared" si="42"/>
        <v>0</v>
      </c>
      <c r="AU91" s="21">
        <f t="shared" si="42"/>
        <v>0</v>
      </c>
      <c r="AV91" s="21">
        <f t="shared" si="42"/>
        <v>0</v>
      </c>
      <c r="AW91" s="21">
        <f t="shared" si="42"/>
        <v>0</v>
      </c>
      <c r="AX91" s="21">
        <f t="shared" si="42"/>
        <v>0</v>
      </c>
      <c r="AY91" s="21">
        <f t="shared" si="42"/>
        <v>0</v>
      </c>
      <c r="AZ91" s="21">
        <f t="shared" si="42"/>
        <v>0</v>
      </c>
      <c r="BA91" s="21">
        <f t="shared" si="42"/>
        <v>0</v>
      </c>
      <c r="BB91" s="21">
        <f t="shared" si="42"/>
        <v>0</v>
      </c>
      <c r="BC91" s="21">
        <f t="shared" si="42"/>
        <v>3301</v>
      </c>
      <c r="BD91" s="21">
        <f t="shared" si="42"/>
        <v>0</v>
      </c>
      <c r="BE91" s="21">
        <f t="shared" si="42"/>
        <v>0</v>
      </c>
      <c r="BF91" s="21">
        <f t="shared" si="42"/>
        <v>0</v>
      </c>
      <c r="BG91" s="21">
        <f t="shared" si="42"/>
        <v>0</v>
      </c>
      <c r="BH91" s="21">
        <f t="shared" si="42"/>
        <v>0</v>
      </c>
      <c r="BI91" s="21">
        <f t="shared" si="42"/>
        <v>0</v>
      </c>
      <c r="BJ91" s="21">
        <f t="shared" si="42"/>
        <v>0</v>
      </c>
      <c r="BK91" s="21">
        <f t="shared" si="42"/>
        <v>0</v>
      </c>
      <c r="BL91" s="21">
        <f t="shared" si="42"/>
        <v>0</v>
      </c>
      <c r="BM91" s="21">
        <f t="shared" si="42"/>
        <v>0</v>
      </c>
      <c r="BN91" s="21">
        <f t="shared" si="42"/>
        <v>0</v>
      </c>
      <c r="BO91" s="21">
        <f t="shared" ref="BO91:DZ91" si="43">BO29</f>
        <v>0</v>
      </c>
      <c r="BP91" s="21">
        <f t="shared" si="43"/>
        <v>0</v>
      </c>
      <c r="BQ91" s="21">
        <f t="shared" si="43"/>
        <v>250</v>
      </c>
      <c r="BR91" s="21">
        <f t="shared" si="43"/>
        <v>0</v>
      </c>
      <c r="BS91" s="21">
        <f t="shared" si="43"/>
        <v>0</v>
      </c>
      <c r="BT91" s="21">
        <f t="shared" si="43"/>
        <v>0</v>
      </c>
      <c r="BU91" s="21">
        <f t="shared" si="43"/>
        <v>0</v>
      </c>
      <c r="BV91" s="21">
        <f t="shared" si="43"/>
        <v>0</v>
      </c>
      <c r="BW91" s="21">
        <f t="shared" si="43"/>
        <v>0</v>
      </c>
      <c r="BX91" s="21">
        <f t="shared" si="43"/>
        <v>0</v>
      </c>
      <c r="BY91" s="21">
        <f t="shared" si="43"/>
        <v>0</v>
      </c>
      <c r="BZ91" s="21">
        <f t="shared" si="43"/>
        <v>0</v>
      </c>
      <c r="CA91" s="21">
        <f t="shared" si="43"/>
        <v>0</v>
      </c>
      <c r="CB91" s="21">
        <f t="shared" si="43"/>
        <v>812.5</v>
      </c>
      <c r="CC91" s="21">
        <f t="shared" si="43"/>
        <v>0</v>
      </c>
      <c r="CD91" s="21">
        <f t="shared" si="43"/>
        <v>0</v>
      </c>
      <c r="CE91" s="21">
        <f t="shared" si="43"/>
        <v>0</v>
      </c>
      <c r="CF91" s="21">
        <f t="shared" si="43"/>
        <v>0</v>
      </c>
      <c r="CG91" s="21">
        <f t="shared" si="43"/>
        <v>0</v>
      </c>
      <c r="CH91" s="21">
        <f t="shared" si="43"/>
        <v>0</v>
      </c>
      <c r="CI91" s="21">
        <f t="shared" si="43"/>
        <v>0</v>
      </c>
      <c r="CJ91" s="21">
        <f t="shared" si="43"/>
        <v>0</v>
      </c>
      <c r="CK91" s="21">
        <f t="shared" si="43"/>
        <v>549</v>
      </c>
      <c r="CL91" s="21">
        <f t="shared" si="43"/>
        <v>0</v>
      </c>
      <c r="CM91" s="21">
        <f t="shared" si="43"/>
        <v>0</v>
      </c>
      <c r="CN91" s="21">
        <f t="shared" si="43"/>
        <v>2998.5</v>
      </c>
      <c r="CO91" s="21">
        <f t="shared" si="43"/>
        <v>0</v>
      </c>
      <c r="CP91" s="21">
        <f t="shared" si="43"/>
        <v>0</v>
      </c>
      <c r="CQ91" s="21">
        <f t="shared" si="43"/>
        <v>0</v>
      </c>
      <c r="CR91" s="21">
        <f t="shared" si="43"/>
        <v>0</v>
      </c>
      <c r="CS91" s="21">
        <f t="shared" si="43"/>
        <v>0</v>
      </c>
      <c r="CT91" s="21">
        <f t="shared" si="43"/>
        <v>0</v>
      </c>
      <c r="CU91" s="21">
        <f t="shared" si="43"/>
        <v>0</v>
      </c>
      <c r="CV91" s="21">
        <f t="shared" si="43"/>
        <v>0</v>
      </c>
      <c r="CW91" s="21">
        <f t="shared" si="43"/>
        <v>0</v>
      </c>
      <c r="CX91" s="21">
        <f t="shared" si="43"/>
        <v>0</v>
      </c>
      <c r="CY91" s="21">
        <f t="shared" si="43"/>
        <v>0</v>
      </c>
      <c r="CZ91" s="21">
        <f t="shared" si="43"/>
        <v>0</v>
      </c>
      <c r="DA91" s="21">
        <f t="shared" si="43"/>
        <v>0</v>
      </c>
      <c r="DB91" s="21">
        <f t="shared" si="43"/>
        <v>0</v>
      </c>
      <c r="DC91" s="21">
        <f t="shared" si="43"/>
        <v>0</v>
      </c>
      <c r="DD91" s="21">
        <f t="shared" si="43"/>
        <v>0</v>
      </c>
      <c r="DE91" s="21">
        <f t="shared" si="43"/>
        <v>0</v>
      </c>
      <c r="DF91" s="21">
        <f t="shared" si="43"/>
        <v>1353</v>
      </c>
      <c r="DG91" s="21">
        <f t="shared" si="43"/>
        <v>0</v>
      </c>
      <c r="DH91" s="21">
        <f t="shared" si="43"/>
        <v>0</v>
      </c>
      <c r="DI91" s="21">
        <f t="shared" si="43"/>
        <v>48</v>
      </c>
      <c r="DJ91" s="21">
        <f t="shared" si="43"/>
        <v>0</v>
      </c>
      <c r="DK91" s="21">
        <f t="shared" si="43"/>
        <v>0</v>
      </c>
      <c r="DL91" s="21">
        <f t="shared" si="43"/>
        <v>0</v>
      </c>
      <c r="DM91" s="21">
        <f t="shared" si="43"/>
        <v>0</v>
      </c>
      <c r="DN91" s="21">
        <f t="shared" si="43"/>
        <v>0</v>
      </c>
      <c r="DO91" s="21">
        <f t="shared" si="43"/>
        <v>0</v>
      </c>
      <c r="DP91" s="21">
        <f t="shared" si="43"/>
        <v>0</v>
      </c>
      <c r="DQ91" s="21">
        <f t="shared" si="43"/>
        <v>0</v>
      </c>
      <c r="DR91" s="21">
        <f t="shared" si="43"/>
        <v>0</v>
      </c>
      <c r="DS91" s="21">
        <f t="shared" si="43"/>
        <v>0</v>
      </c>
      <c r="DT91" s="21">
        <f t="shared" si="43"/>
        <v>0</v>
      </c>
      <c r="DU91" s="21">
        <f t="shared" si="43"/>
        <v>0</v>
      </c>
      <c r="DV91" s="21">
        <f t="shared" si="43"/>
        <v>0</v>
      </c>
      <c r="DW91" s="21">
        <f t="shared" si="43"/>
        <v>0</v>
      </c>
      <c r="DX91" s="21">
        <f t="shared" si="43"/>
        <v>0</v>
      </c>
      <c r="DY91" s="21">
        <f t="shared" si="43"/>
        <v>0</v>
      </c>
      <c r="DZ91" s="21">
        <f t="shared" si="43"/>
        <v>0</v>
      </c>
      <c r="EA91" s="21">
        <f t="shared" ref="EA91:FX91" si="44">EA29</f>
        <v>0</v>
      </c>
      <c r="EB91" s="21">
        <f t="shared" si="44"/>
        <v>0</v>
      </c>
      <c r="EC91" s="21">
        <f t="shared" si="44"/>
        <v>0</v>
      </c>
      <c r="ED91" s="21">
        <f t="shared" si="44"/>
        <v>0</v>
      </c>
      <c r="EE91" s="21">
        <f t="shared" si="44"/>
        <v>0</v>
      </c>
      <c r="EF91" s="21">
        <f t="shared" si="44"/>
        <v>0</v>
      </c>
      <c r="EG91" s="21">
        <f t="shared" si="44"/>
        <v>0</v>
      </c>
      <c r="EH91" s="21">
        <f t="shared" si="44"/>
        <v>0</v>
      </c>
      <c r="EI91" s="21">
        <f t="shared" si="44"/>
        <v>0</v>
      </c>
      <c r="EJ91" s="21">
        <f t="shared" si="44"/>
        <v>0</v>
      </c>
      <c r="EK91" s="21">
        <f t="shared" si="44"/>
        <v>0</v>
      </c>
      <c r="EL91" s="21">
        <f t="shared" si="44"/>
        <v>0</v>
      </c>
      <c r="EM91" s="21">
        <f t="shared" si="44"/>
        <v>0</v>
      </c>
      <c r="EN91" s="21">
        <f t="shared" si="44"/>
        <v>0</v>
      </c>
      <c r="EO91" s="21">
        <f t="shared" si="44"/>
        <v>0</v>
      </c>
      <c r="EP91" s="21">
        <f t="shared" si="44"/>
        <v>0</v>
      </c>
      <c r="EQ91" s="21">
        <f t="shared" si="44"/>
        <v>119</v>
      </c>
      <c r="ER91" s="21">
        <f t="shared" si="44"/>
        <v>0</v>
      </c>
      <c r="ES91" s="21">
        <f t="shared" si="44"/>
        <v>0</v>
      </c>
      <c r="ET91" s="21">
        <f t="shared" si="44"/>
        <v>0</v>
      </c>
      <c r="EU91" s="21">
        <f t="shared" si="44"/>
        <v>0</v>
      </c>
      <c r="EV91" s="21">
        <f t="shared" si="44"/>
        <v>0</v>
      </c>
      <c r="EW91" s="21">
        <f t="shared" si="44"/>
        <v>0</v>
      </c>
      <c r="EX91" s="21">
        <f t="shared" si="44"/>
        <v>0</v>
      </c>
      <c r="EY91" s="21">
        <f t="shared" si="44"/>
        <v>0</v>
      </c>
      <c r="EZ91" s="21">
        <f t="shared" si="44"/>
        <v>0</v>
      </c>
      <c r="FA91" s="21">
        <f t="shared" si="44"/>
        <v>0</v>
      </c>
      <c r="FB91" s="21">
        <f t="shared" si="44"/>
        <v>0</v>
      </c>
      <c r="FC91" s="21">
        <f t="shared" si="44"/>
        <v>0</v>
      </c>
      <c r="FD91" s="21">
        <f t="shared" si="44"/>
        <v>0</v>
      </c>
      <c r="FE91" s="21">
        <f t="shared" si="44"/>
        <v>0</v>
      </c>
      <c r="FF91" s="21">
        <f t="shared" si="44"/>
        <v>0</v>
      </c>
      <c r="FG91" s="21">
        <f t="shared" si="44"/>
        <v>0</v>
      </c>
      <c r="FH91" s="21">
        <f t="shared" si="44"/>
        <v>0</v>
      </c>
      <c r="FI91" s="21">
        <f t="shared" si="44"/>
        <v>0</v>
      </c>
      <c r="FJ91" s="21">
        <f t="shared" si="44"/>
        <v>0</v>
      </c>
      <c r="FK91" s="21">
        <f t="shared" si="44"/>
        <v>0</v>
      </c>
      <c r="FL91" s="21">
        <f t="shared" si="44"/>
        <v>0</v>
      </c>
      <c r="FM91" s="21">
        <f t="shared" si="44"/>
        <v>0</v>
      </c>
      <c r="FN91" s="21">
        <f t="shared" si="44"/>
        <v>0</v>
      </c>
      <c r="FO91" s="21">
        <f t="shared" si="44"/>
        <v>0</v>
      </c>
      <c r="FP91" s="21">
        <f t="shared" si="44"/>
        <v>0</v>
      </c>
      <c r="FQ91" s="21">
        <f t="shared" si="44"/>
        <v>0</v>
      </c>
      <c r="FR91" s="21">
        <f t="shared" si="44"/>
        <v>0</v>
      </c>
      <c r="FS91" s="21">
        <f t="shared" si="44"/>
        <v>0</v>
      </c>
      <c r="FT91" s="21">
        <f t="shared" si="44"/>
        <v>0</v>
      </c>
      <c r="FU91" s="21">
        <f t="shared" si="44"/>
        <v>0</v>
      </c>
      <c r="FV91" s="21">
        <f t="shared" si="44"/>
        <v>0</v>
      </c>
      <c r="FW91" s="21">
        <f t="shared" si="44"/>
        <v>0</v>
      </c>
      <c r="FX91" s="21">
        <f t="shared" si="44"/>
        <v>0</v>
      </c>
      <c r="FY91" s="21"/>
      <c r="FZ91" s="21">
        <f>SUM(C91:FY91)</f>
        <v>19712</v>
      </c>
      <c r="GA91" s="20"/>
      <c r="GB91" s="20"/>
      <c r="GC91" s="20"/>
      <c r="GD91" s="20"/>
      <c r="GE91" s="20"/>
      <c r="GF91" s="20"/>
      <c r="GG91" s="7"/>
      <c r="GH91" s="18"/>
      <c r="GI91" s="18"/>
      <c r="GJ91" s="18"/>
      <c r="GK91" s="18"/>
      <c r="GL91" s="18"/>
      <c r="GM91" s="18"/>
      <c r="GN91" s="23"/>
      <c r="GO91" s="23"/>
    </row>
    <row r="92" spans="1:197" x14ac:dyDescent="0.2">
      <c r="A92" s="6" t="s">
        <v>563</v>
      </c>
      <c r="B92" s="7" t="s">
        <v>564</v>
      </c>
      <c r="C92" s="21">
        <f t="shared" ref="C92:BN92" si="45">ROUND(C31*2*$A$80,2)</f>
        <v>0</v>
      </c>
      <c r="D92" s="21">
        <f t="shared" si="45"/>
        <v>0</v>
      </c>
      <c r="E92" s="21">
        <f t="shared" si="45"/>
        <v>0</v>
      </c>
      <c r="F92" s="21">
        <f t="shared" si="45"/>
        <v>0</v>
      </c>
      <c r="G92" s="21">
        <f t="shared" si="45"/>
        <v>0</v>
      </c>
      <c r="H92" s="21">
        <f t="shared" si="45"/>
        <v>0</v>
      </c>
      <c r="I92" s="21">
        <f t="shared" si="45"/>
        <v>0</v>
      </c>
      <c r="J92" s="21">
        <f t="shared" si="45"/>
        <v>0</v>
      </c>
      <c r="K92" s="21">
        <f t="shared" si="45"/>
        <v>0</v>
      </c>
      <c r="L92" s="21">
        <f t="shared" si="45"/>
        <v>0</v>
      </c>
      <c r="M92" s="21">
        <f t="shared" si="45"/>
        <v>0</v>
      </c>
      <c r="N92" s="21">
        <f t="shared" si="45"/>
        <v>0</v>
      </c>
      <c r="O92" s="21">
        <f t="shared" si="45"/>
        <v>0</v>
      </c>
      <c r="P92" s="21">
        <f t="shared" si="45"/>
        <v>0</v>
      </c>
      <c r="Q92" s="21">
        <f t="shared" si="45"/>
        <v>0</v>
      </c>
      <c r="R92" s="21">
        <f t="shared" si="45"/>
        <v>0</v>
      </c>
      <c r="S92" s="21">
        <f t="shared" si="45"/>
        <v>0</v>
      </c>
      <c r="T92" s="21">
        <f t="shared" si="45"/>
        <v>0</v>
      </c>
      <c r="U92" s="21">
        <f t="shared" si="45"/>
        <v>0</v>
      </c>
      <c r="V92" s="21">
        <f t="shared" si="45"/>
        <v>0</v>
      </c>
      <c r="W92" s="21">
        <f t="shared" si="45"/>
        <v>0</v>
      </c>
      <c r="X92" s="21">
        <f t="shared" si="45"/>
        <v>0</v>
      </c>
      <c r="Y92" s="21">
        <f t="shared" si="45"/>
        <v>0</v>
      </c>
      <c r="Z92" s="21">
        <f t="shared" si="45"/>
        <v>0</v>
      </c>
      <c r="AA92" s="21">
        <f t="shared" si="45"/>
        <v>0</v>
      </c>
      <c r="AB92" s="21">
        <f t="shared" si="45"/>
        <v>0</v>
      </c>
      <c r="AC92" s="21">
        <f t="shared" si="45"/>
        <v>0</v>
      </c>
      <c r="AD92" s="21">
        <f t="shared" si="45"/>
        <v>0</v>
      </c>
      <c r="AE92" s="21">
        <f t="shared" si="45"/>
        <v>0</v>
      </c>
      <c r="AF92" s="21">
        <f t="shared" si="45"/>
        <v>0</v>
      </c>
      <c r="AG92" s="21">
        <f t="shared" si="45"/>
        <v>0</v>
      </c>
      <c r="AH92" s="21">
        <f t="shared" si="45"/>
        <v>0</v>
      </c>
      <c r="AI92" s="21">
        <f t="shared" si="45"/>
        <v>0</v>
      </c>
      <c r="AJ92" s="21">
        <f t="shared" si="45"/>
        <v>0</v>
      </c>
      <c r="AK92" s="21">
        <f t="shared" si="45"/>
        <v>0</v>
      </c>
      <c r="AL92" s="21">
        <f t="shared" si="45"/>
        <v>0</v>
      </c>
      <c r="AM92" s="21">
        <f t="shared" si="45"/>
        <v>0</v>
      </c>
      <c r="AN92" s="21">
        <f t="shared" si="45"/>
        <v>0</v>
      </c>
      <c r="AO92" s="21">
        <f t="shared" si="45"/>
        <v>0</v>
      </c>
      <c r="AP92" s="21">
        <f t="shared" si="45"/>
        <v>0</v>
      </c>
      <c r="AQ92" s="21">
        <f t="shared" si="45"/>
        <v>0</v>
      </c>
      <c r="AR92" s="21">
        <f t="shared" si="45"/>
        <v>0</v>
      </c>
      <c r="AS92" s="21">
        <f t="shared" si="45"/>
        <v>0</v>
      </c>
      <c r="AT92" s="21">
        <f t="shared" si="45"/>
        <v>0</v>
      </c>
      <c r="AU92" s="21">
        <f t="shared" si="45"/>
        <v>0</v>
      </c>
      <c r="AV92" s="21">
        <f t="shared" si="45"/>
        <v>0</v>
      </c>
      <c r="AW92" s="21">
        <f t="shared" si="45"/>
        <v>0</v>
      </c>
      <c r="AX92" s="21">
        <f t="shared" si="45"/>
        <v>0</v>
      </c>
      <c r="AY92" s="21">
        <f t="shared" si="45"/>
        <v>0</v>
      </c>
      <c r="AZ92" s="21">
        <f t="shared" si="45"/>
        <v>0</v>
      </c>
      <c r="BA92" s="21">
        <f t="shared" si="45"/>
        <v>0</v>
      </c>
      <c r="BB92" s="21">
        <f t="shared" si="45"/>
        <v>0</v>
      </c>
      <c r="BC92" s="21">
        <f t="shared" si="45"/>
        <v>0</v>
      </c>
      <c r="BD92" s="21">
        <f t="shared" si="45"/>
        <v>0</v>
      </c>
      <c r="BE92" s="21">
        <f t="shared" si="45"/>
        <v>0</v>
      </c>
      <c r="BF92" s="21">
        <f t="shared" si="45"/>
        <v>0</v>
      </c>
      <c r="BG92" s="21">
        <f t="shared" si="45"/>
        <v>0</v>
      </c>
      <c r="BH92" s="21">
        <f t="shared" si="45"/>
        <v>0</v>
      </c>
      <c r="BI92" s="21">
        <f t="shared" si="45"/>
        <v>0</v>
      </c>
      <c r="BJ92" s="21">
        <f t="shared" si="45"/>
        <v>0</v>
      </c>
      <c r="BK92" s="21">
        <f t="shared" si="45"/>
        <v>0</v>
      </c>
      <c r="BL92" s="21">
        <f t="shared" si="45"/>
        <v>0</v>
      </c>
      <c r="BM92" s="21">
        <f t="shared" si="45"/>
        <v>0</v>
      </c>
      <c r="BN92" s="21">
        <f t="shared" si="45"/>
        <v>0</v>
      </c>
      <c r="BO92" s="21">
        <f t="shared" ref="BO92:DZ92" si="46">ROUND(BO31*2*$A$80,2)</f>
        <v>0</v>
      </c>
      <c r="BP92" s="21">
        <f t="shared" si="46"/>
        <v>0</v>
      </c>
      <c r="BQ92" s="21">
        <f t="shared" si="46"/>
        <v>0</v>
      </c>
      <c r="BR92" s="21">
        <f t="shared" si="46"/>
        <v>0</v>
      </c>
      <c r="BS92" s="21">
        <f t="shared" si="46"/>
        <v>0</v>
      </c>
      <c r="BT92" s="21">
        <f t="shared" si="46"/>
        <v>0</v>
      </c>
      <c r="BU92" s="21">
        <f t="shared" si="46"/>
        <v>0</v>
      </c>
      <c r="BV92" s="21">
        <f t="shared" si="46"/>
        <v>0</v>
      </c>
      <c r="BW92" s="21">
        <f t="shared" si="46"/>
        <v>0</v>
      </c>
      <c r="BX92" s="21">
        <f t="shared" si="46"/>
        <v>0</v>
      </c>
      <c r="BY92" s="21">
        <f t="shared" si="46"/>
        <v>0</v>
      </c>
      <c r="BZ92" s="21">
        <f t="shared" si="46"/>
        <v>0</v>
      </c>
      <c r="CA92" s="21">
        <f t="shared" si="46"/>
        <v>0</v>
      </c>
      <c r="CB92" s="21">
        <f t="shared" si="46"/>
        <v>0</v>
      </c>
      <c r="CC92" s="21">
        <f t="shared" si="46"/>
        <v>0</v>
      </c>
      <c r="CD92" s="21">
        <f t="shared" si="46"/>
        <v>0</v>
      </c>
      <c r="CE92" s="21">
        <f t="shared" si="46"/>
        <v>0</v>
      </c>
      <c r="CF92" s="21">
        <f t="shared" si="46"/>
        <v>0</v>
      </c>
      <c r="CG92" s="21">
        <f t="shared" si="46"/>
        <v>0</v>
      </c>
      <c r="CH92" s="21">
        <f t="shared" si="46"/>
        <v>0</v>
      </c>
      <c r="CI92" s="21">
        <f t="shared" si="46"/>
        <v>0</v>
      </c>
      <c r="CJ92" s="21">
        <f t="shared" si="46"/>
        <v>0</v>
      </c>
      <c r="CK92" s="21">
        <f t="shared" si="46"/>
        <v>0</v>
      </c>
      <c r="CL92" s="21">
        <f t="shared" si="46"/>
        <v>0</v>
      </c>
      <c r="CM92" s="21">
        <f t="shared" si="46"/>
        <v>0</v>
      </c>
      <c r="CN92" s="21">
        <f t="shared" si="46"/>
        <v>0</v>
      </c>
      <c r="CO92" s="21">
        <f t="shared" si="46"/>
        <v>0</v>
      </c>
      <c r="CP92" s="21">
        <f t="shared" si="46"/>
        <v>0</v>
      </c>
      <c r="CQ92" s="21">
        <f t="shared" si="46"/>
        <v>0</v>
      </c>
      <c r="CR92" s="21">
        <f t="shared" si="46"/>
        <v>0</v>
      </c>
      <c r="CS92" s="21">
        <f t="shared" si="46"/>
        <v>0</v>
      </c>
      <c r="CT92" s="21">
        <f t="shared" si="46"/>
        <v>0</v>
      </c>
      <c r="CU92" s="21">
        <f t="shared" si="46"/>
        <v>0</v>
      </c>
      <c r="CV92" s="21">
        <f t="shared" si="46"/>
        <v>0</v>
      </c>
      <c r="CW92" s="21">
        <f t="shared" si="46"/>
        <v>0</v>
      </c>
      <c r="CX92" s="21">
        <f t="shared" si="46"/>
        <v>0</v>
      </c>
      <c r="CY92" s="21">
        <f t="shared" si="46"/>
        <v>0</v>
      </c>
      <c r="CZ92" s="21">
        <f t="shared" si="46"/>
        <v>0</v>
      </c>
      <c r="DA92" s="21">
        <f t="shared" si="46"/>
        <v>0</v>
      </c>
      <c r="DB92" s="21">
        <f t="shared" si="46"/>
        <v>0</v>
      </c>
      <c r="DC92" s="21">
        <f t="shared" si="46"/>
        <v>0</v>
      </c>
      <c r="DD92" s="21">
        <f t="shared" si="46"/>
        <v>0</v>
      </c>
      <c r="DE92" s="21">
        <f t="shared" si="46"/>
        <v>0</v>
      </c>
      <c r="DF92" s="21">
        <f t="shared" si="46"/>
        <v>0</v>
      </c>
      <c r="DG92" s="21">
        <f t="shared" si="46"/>
        <v>0</v>
      </c>
      <c r="DH92" s="21">
        <f t="shared" si="46"/>
        <v>0</v>
      </c>
      <c r="DI92" s="21">
        <f t="shared" si="46"/>
        <v>0</v>
      </c>
      <c r="DJ92" s="21">
        <f t="shared" si="46"/>
        <v>0</v>
      </c>
      <c r="DK92" s="21">
        <f t="shared" si="46"/>
        <v>0</v>
      </c>
      <c r="DL92" s="21">
        <f t="shared" si="46"/>
        <v>0</v>
      </c>
      <c r="DM92" s="21">
        <f t="shared" si="46"/>
        <v>0</v>
      </c>
      <c r="DN92" s="21">
        <f t="shared" si="46"/>
        <v>0</v>
      </c>
      <c r="DO92" s="21">
        <f t="shared" si="46"/>
        <v>0</v>
      </c>
      <c r="DP92" s="21">
        <f t="shared" si="46"/>
        <v>0</v>
      </c>
      <c r="DQ92" s="21">
        <f t="shared" si="46"/>
        <v>0</v>
      </c>
      <c r="DR92" s="21">
        <f t="shared" si="46"/>
        <v>0</v>
      </c>
      <c r="DS92" s="21">
        <f t="shared" si="46"/>
        <v>0</v>
      </c>
      <c r="DT92" s="21">
        <f t="shared" si="46"/>
        <v>0</v>
      </c>
      <c r="DU92" s="21">
        <f t="shared" si="46"/>
        <v>0</v>
      </c>
      <c r="DV92" s="21">
        <f t="shared" si="46"/>
        <v>0</v>
      </c>
      <c r="DW92" s="21">
        <f t="shared" si="46"/>
        <v>0</v>
      </c>
      <c r="DX92" s="21">
        <f t="shared" si="46"/>
        <v>0</v>
      </c>
      <c r="DY92" s="21">
        <f t="shared" si="46"/>
        <v>0</v>
      </c>
      <c r="DZ92" s="21">
        <f t="shared" si="46"/>
        <v>0</v>
      </c>
      <c r="EA92" s="21">
        <f t="shared" ref="EA92:FX92" si="47">ROUND(EA31*2*$A$80,2)</f>
        <v>0</v>
      </c>
      <c r="EB92" s="21">
        <f t="shared" si="47"/>
        <v>0</v>
      </c>
      <c r="EC92" s="21">
        <f t="shared" si="47"/>
        <v>0</v>
      </c>
      <c r="ED92" s="21">
        <f t="shared" si="47"/>
        <v>0</v>
      </c>
      <c r="EE92" s="21">
        <f t="shared" si="47"/>
        <v>0</v>
      </c>
      <c r="EF92" s="21">
        <f t="shared" si="47"/>
        <v>0</v>
      </c>
      <c r="EG92" s="21">
        <f t="shared" si="47"/>
        <v>0</v>
      </c>
      <c r="EH92" s="21">
        <f t="shared" si="47"/>
        <v>0</v>
      </c>
      <c r="EI92" s="21">
        <f t="shared" si="47"/>
        <v>0</v>
      </c>
      <c r="EJ92" s="21">
        <f t="shared" si="47"/>
        <v>0</v>
      </c>
      <c r="EK92" s="21">
        <f t="shared" si="47"/>
        <v>0</v>
      </c>
      <c r="EL92" s="21">
        <f t="shared" si="47"/>
        <v>0</v>
      </c>
      <c r="EM92" s="21">
        <f t="shared" si="47"/>
        <v>0</v>
      </c>
      <c r="EN92" s="21">
        <f t="shared" si="47"/>
        <v>0</v>
      </c>
      <c r="EO92" s="21">
        <f t="shared" si="47"/>
        <v>0</v>
      </c>
      <c r="EP92" s="21">
        <f t="shared" si="47"/>
        <v>0</v>
      </c>
      <c r="EQ92" s="21">
        <f t="shared" si="47"/>
        <v>0</v>
      </c>
      <c r="ER92" s="21">
        <f t="shared" si="47"/>
        <v>0</v>
      </c>
      <c r="ES92" s="21">
        <f t="shared" si="47"/>
        <v>0</v>
      </c>
      <c r="ET92" s="21">
        <f t="shared" si="47"/>
        <v>0</v>
      </c>
      <c r="EU92" s="21">
        <f t="shared" si="47"/>
        <v>0</v>
      </c>
      <c r="EV92" s="21">
        <f t="shared" si="47"/>
        <v>0</v>
      </c>
      <c r="EW92" s="21">
        <f t="shared" si="47"/>
        <v>0</v>
      </c>
      <c r="EX92" s="21">
        <f t="shared" si="47"/>
        <v>0</v>
      </c>
      <c r="EY92" s="21">
        <f t="shared" si="47"/>
        <v>0</v>
      </c>
      <c r="EZ92" s="21">
        <f t="shared" si="47"/>
        <v>0</v>
      </c>
      <c r="FA92" s="21">
        <f t="shared" si="47"/>
        <v>0</v>
      </c>
      <c r="FB92" s="21">
        <f t="shared" si="47"/>
        <v>0</v>
      </c>
      <c r="FC92" s="21">
        <f t="shared" si="47"/>
        <v>0</v>
      </c>
      <c r="FD92" s="21">
        <f t="shared" si="47"/>
        <v>0</v>
      </c>
      <c r="FE92" s="21">
        <f t="shared" si="47"/>
        <v>0</v>
      </c>
      <c r="FF92" s="21">
        <f t="shared" si="47"/>
        <v>0</v>
      </c>
      <c r="FG92" s="21">
        <f t="shared" si="47"/>
        <v>0</v>
      </c>
      <c r="FH92" s="21">
        <f t="shared" si="47"/>
        <v>0</v>
      </c>
      <c r="FI92" s="21">
        <f t="shared" si="47"/>
        <v>0</v>
      </c>
      <c r="FJ92" s="21">
        <f t="shared" si="47"/>
        <v>0</v>
      </c>
      <c r="FK92" s="21">
        <f t="shared" si="47"/>
        <v>0</v>
      </c>
      <c r="FL92" s="21">
        <f t="shared" si="47"/>
        <v>0</v>
      </c>
      <c r="FM92" s="21">
        <f t="shared" si="47"/>
        <v>0</v>
      </c>
      <c r="FN92" s="21">
        <f t="shared" si="47"/>
        <v>0</v>
      </c>
      <c r="FO92" s="21">
        <f t="shared" si="47"/>
        <v>0</v>
      </c>
      <c r="FP92" s="21">
        <f t="shared" si="47"/>
        <v>0</v>
      </c>
      <c r="FQ92" s="21">
        <f t="shared" si="47"/>
        <v>0</v>
      </c>
      <c r="FR92" s="21">
        <f t="shared" si="47"/>
        <v>0</v>
      </c>
      <c r="FS92" s="21">
        <f t="shared" si="47"/>
        <v>0</v>
      </c>
      <c r="FT92" s="21">
        <f t="shared" si="47"/>
        <v>0</v>
      </c>
      <c r="FU92" s="21">
        <f t="shared" si="47"/>
        <v>0</v>
      </c>
      <c r="FV92" s="21">
        <f t="shared" si="47"/>
        <v>0</v>
      </c>
      <c r="FW92" s="21">
        <f t="shared" si="47"/>
        <v>0</v>
      </c>
      <c r="FX92" s="21">
        <f t="shared" si="47"/>
        <v>0</v>
      </c>
      <c r="FY92" s="21"/>
      <c r="FZ92" s="49">
        <f>SUM(C92:FY92)</f>
        <v>0</v>
      </c>
      <c r="GA92" s="20"/>
      <c r="GB92" s="21"/>
      <c r="GC92" s="21"/>
      <c r="GD92" s="21"/>
      <c r="GE92" s="21"/>
      <c r="GF92" s="7"/>
      <c r="GG92" s="7"/>
      <c r="GH92" s="18"/>
      <c r="GI92" s="18"/>
      <c r="GJ92" s="18"/>
      <c r="GK92" s="18"/>
      <c r="GL92" s="18"/>
      <c r="GM92" s="18"/>
      <c r="GN92" s="23"/>
      <c r="GO92" s="23"/>
    </row>
    <row r="93" spans="1:197" x14ac:dyDescent="0.2">
      <c r="A93" s="6" t="s">
        <v>565</v>
      </c>
      <c r="B93" s="7" t="s">
        <v>566</v>
      </c>
      <c r="C93" s="30">
        <f t="shared" ref="C93:BN93" si="48">IF(AND((C87+C90+C91+C92)&lt;50,(C12=0)),50,(C87+C90+C91+C92))</f>
        <v>6362.2</v>
      </c>
      <c r="D93" s="30">
        <f t="shared" si="48"/>
        <v>39703.839999999997</v>
      </c>
      <c r="E93" s="30">
        <f t="shared" si="48"/>
        <v>6110.9</v>
      </c>
      <c r="F93" s="30">
        <f t="shared" si="48"/>
        <v>21414</v>
      </c>
      <c r="G93" s="30">
        <f t="shared" si="48"/>
        <v>1315</v>
      </c>
      <c r="H93" s="30">
        <f t="shared" si="48"/>
        <v>1136.5</v>
      </c>
      <c r="I93" s="30">
        <f t="shared" si="48"/>
        <v>8655.06</v>
      </c>
      <c r="J93" s="30">
        <f t="shared" si="48"/>
        <v>2171.3000000000002</v>
      </c>
      <c r="K93" s="30">
        <f t="shared" si="48"/>
        <v>257.7</v>
      </c>
      <c r="L93" s="30">
        <f t="shared" si="48"/>
        <v>2242.5</v>
      </c>
      <c r="M93" s="30">
        <f t="shared" si="48"/>
        <v>1068.3</v>
      </c>
      <c r="N93" s="30">
        <f t="shared" si="48"/>
        <v>51722.78</v>
      </c>
      <c r="O93" s="30">
        <f t="shared" si="48"/>
        <v>13504.5</v>
      </c>
      <c r="P93" s="30">
        <f t="shared" si="48"/>
        <v>312</v>
      </c>
      <c r="Q93" s="30">
        <f t="shared" si="48"/>
        <v>37394.300000000003</v>
      </c>
      <c r="R93" s="30">
        <f t="shared" si="48"/>
        <v>479.8</v>
      </c>
      <c r="S93" s="30">
        <f t="shared" si="48"/>
        <v>1645.34</v>
      </c>
      <c r="T93" s="30">
        <f t="shared" si="48"/>
        <v>161.30000000000001</v>
      </c>
      <c r="U93" s="30">
        <f t="shared" si="48"/>
        <v>52.5</v>
      </c>
      <c r="V93" s="30">
        <f t="shared" si="48"/>
        <v>264.89999999999998</v>
      </c>
      <c r="W93" s="30">
        <f t="shared" si="48"/>
        <v>132.57999999999998</v>
      </c>
      <c r="X93" s="30">
        <f t="shared" si="48"/>
        <v>50</v>
      </c>
      <c r="Y93" s="30">
        <f t="shared" si="48"/>
        <v>451</v>
      </c>
      <c r="Z93" s="30">
        <f t="shared" si="48"/>
        <v>223.8</v>
      </c>
      <c r="AA93" s="30">
        <f t="shared" si="48"/>
        <v>31114.7</v>
      </c>
      <c r="AB93" s="30">
        <f t="shared" si="48"/>
        <v>27716.58</v>
      </c>
      <c r="AC93" s="30">
        <f t="shared" si="48"/>
        <v>947.9</v>
      </c>
      <c r="AD93" s="30">
        <f t="shared" si="48"/>
        <v>1375.2</v>
      </c>
      <c r="AE93" s="30">
        <f t="shared" si="48"/>
        <v>94.4</v>
      </c>
      <c r="AF93" s="30">
        <f t="shared" si="48"/>
        <v>177</v>
      </c>
      <c r="AG93" s="30">
        <f t="shared" si="48"/>
        <v>634</v>
      </c>
      <c r="AH93" s="30">
        <f t="shared" si="48"/>
        <v>1006.6</v>
      </c>
      <c r="AI93" s="30">
        <f t="shared" si="48"/>
        <v>366</v>
      </c>
      <c r="AJ93" s="30">
        <f t="shared" si="48"/>
        <v>151.5</v>
      </c>
      <c r="AK93" s="30">
        <f t="shared" si="48"/>
        <v>180.1</v>
      </c>
      <c r="AL93" s="30">
        <f t="shared" si="48"/>
        <v>272</v>
      </c>
      <c r="AM93" s="30">
        <f t="shared" si="48"/>
        <v>388.28</v>
      </c>
      <c r="AN93" s="30">
        <f t="shared" si="48"/>
        <v>331</v>
      </c>
      <c r="AO93" s="30">
        <f t="shared" si="48"/>
        <v>4387.9799999999996</v>
      </c>
      <c r="AP93" s="30">
        <f t="shared" si="48"/>
        <v>83799.600000000006</v>
      </c>
      <c r="AQ93" s="30">
        <f t="shared" si="48"/>
        <v>246</v>
      </c>
      <c r="AR93" s="30">
        <f t="shared" si="48"/>
        <v>62499.32</v>
      </c>
      <c r="AS93" s="30">
        <f t="shared" si="48"/>
        <v>6707.28</v>
      </c>
      <c r="AT93" s="30">
        <f t="shared" si="48"/>
        <v>2383.62</v>
      </c>
      <c r="AU93" s="30">
        <f t="shared" si="48"/>
        <v>281</v>
      </c>
      <c r="AV93" s="30">
        <f t="shared" si="48"/>
        <v>333</v>
      </c>
      <c r="AW93" s="30">
        <f t="shared" si="48"/>
        <v>250.8</v>
      </c>
      <c r="AX93" s="30">
        <f t="shared" si="48"/>
        <v>70.2</v>
      </c>
      <c r="AY93" s="30">
        <f t="shared" si="48"/>
        <v>430</v>
      </c>
      <c r="AZ93" s="30">
        <f t="shared" si="48"/>
        <v>12501.06</v>
      </c>
      <c r="BA93" s="30">
        <f t="shared" si="48"/>
        <v>9105.2999999999993</v>
      </c>
      <c r="BB93" s="30">
        <f t="shared" si="48"/>
        <v>7848.4</v>
      </c>
      <c r="BC93" s="30">
        <f t="shared" si="48"/>
        <v>25479.119999999999</v>
      </c>
      <c r="BD93" s="30">
        <f t="shared" si="48"/>
        <v>3615.96</v>
      </c>
      <c r="BE93" s="30">
        <f t="shared" si="48"/>
        <v>1312.9</v>
      </c>
      <c r="BF93" s="30">
        <f t="shared" si="48"/>
        <v>24581.88</v>
      </c>
      <c r="BG93" s="30">
        <f t="shared" si="48"/>
        <v>936.9</v>
      </c>
      <c r="BH93" s="30">
        <f t="shared" si="48"/>
        <v>594</v>
      </c>
      <c r="BI93" s="30">
        <f t="shared" si="48"/>
        <v>270.5</v>
      </c>
      <c r="BJ93" s="30">
        <f t="shared" si="48"/>
        <v>6319.22</v>
      </c>
      <c r="BK93" s="30">
        <f t="shared" si="48"/>
        <v>19218.580000000002</v>
      </c>
      <c r="BL93" s="30">
        <f t="shared" si="48"/>
        <v>123.2</v>
      </c>
      <c r="BM93" s="30">
        <f t="shared" si="48"/>
        <v>311</v>
      </c>
      <c r="BN93" s="30">
        <f t="shared" si="48"/>
        <v>3286.16</v>
      </c>
      <c r="BO93" s="30">
        <f t="shared" ref="BO93:DZ93" si="49">IF(AND((BO87+BO90+BO91+BO92)&lt;50,(BO12=0)),50,(BO87+BO90+BO91+BO92))</f>
        <v>1310.94</v>
      </c>
      <c r="BP93" s="30">
        <f t="shared" si="49"/>
        <v>184.4</v>
      </c>
      <c r="BQ93" s="30">
        <f t="shared" si="49"/>
        <v>5940.9</v>
      </c>
      <c r="BR93" s="30">
        <f t="shared" si="49"/>
        <v>4536</v>
      </c>
      <c r="BS93" s="30">
        <f t="shared" si="49"/>
        <v>1135.5</v>
      </c>
      <c r="BT93" s="30">
        <f t="shared" si="49"/>
        <v>406.1</v>
      </c>
      <c r="BU93" s="30">
        <f t="shared" si="49"/>
        <v>403.1</v>
      </c>
      <c r="BV93" s="30">
        <f t="shared" si="49"/>
        <v>1251.2</v>
      </c>
      <c r="BW93" s="30">
        <f t="shared" si="49"/>
        <v>1999.1</v>
      </c>
      <c r="BX93" s="30">
        <f t="shared" si="49"/>
        <v>78</v>
      </c>
      <c r="BY93" s="30">
        <f t="shared" si="49"/>
        <v>474.18</v>
      </c>
      <c r="BZ93" s="30">
        <f t="shared" si="49"/>
        <v>217.3</v>
      </c>
      <c r="CA93" s="30">
        <f t="shared" si="49"/>
        <v>164.9</v>
      </c>
      <c r="CB93" s="30">
        <f t="shared" si="49"/>
        <v>75766.06</v>
      </c>
      <c r="CC93" s="30">
        <f t="shared" si="49"/>
        <v>191</v>
      </c>
      <c r="CD93" s="30">
        <f t="shared" si="49"/>
        <v>231.06</v>
      </c>
      <c r="CE93" s="30">
        <f t="shared" si="49"/>
        <v>153.6</v>
      </c>
      <c r="CF93" s="30">
        <f t="shared" si="49"/>
        <v>127.7</v>
      </c>
      <c r="CG93" s="30">
        <f t="shared" si="49"/>
        <v>202.6</v>
      </c>
      <c r="CH93" s="30">
        <f t="shared" si="49"/>
        <v>107</v>
      </c>
      <c r="CI93" s="30">
        <f t="shared" si="49"/>
        <v>709</v>
      </c>
      <c r="CJ93" s="30">
        <f t="shared" si="49"/>
        <v>930</v>
      </c>
      <c r="CK93" s="30">
        <f t="shared" si="49"/>
        <v>4957.66</v>
      </c>
      <c r="CL93" s="30">
        <f t="shared" si="49"/>
        <v>1306.2</v>
      </c>
      <c r="CM93" s="30">
        <f t="shared" si="49"/>
        <v>717.74</v>
      </c>
      <c r="CN93" s="30">
        <f t="shared" si="49"/>
        <v>32008.22</v>
      </c>
      <c r="CO93" s="30">
        <f t="shared" si="49"/>
        <v>14792.279999999999</v>
      </c>
      <c r="CP93" s="30">
        <f t="shared" si="49"/>
        <v>1005.88</v>
      </c>
      <c r="CQ93" s="30">
        <f t="shared" si="49"/>
        <v>815.5</v>
      </c>
      <c r="CR93" s="30">
        <f t="shared" si="49"/>
        <v>242</v>
      </c>
      <c r="CS93" s="30">
        <f t="shared" si="49"/>
        <v>320.60000000000002</v>
      </c>
      <c r="CT93" s="30">
        <f t="shared" si="49"/>
        <v>105.8</v>
      </c>
      <c r="CU93" s="30">
        <f t="shared" si="49"/>
        <v>74.3</v>
      </c>
      <c r="CV93" s="30">
        <f t="shared" si="49"/>
        <v>50</v>
      </c>
      <c r="CW93" s="30">
        <f t="shared" si="49"/>
        <v>193</v>
      </c>
      <c r="CX93" s="30">
        <f t="shared" si="49"/>
        <v>465.3</v>
      </c>
      <c r="CY93" s="30">
        <f t="shared" si="49"/>
        <v>50</v>
      </c>
      <c r="CZ93" s="30">
        <f t="shared" si="49"/>
        <v>1925.3</v>
      </c>
      <c r="DA93" s="30">
        <f t="shared" si="49"/>
        <v>201.1</v>
      </c>
      <c r="DB93" s="30">
        <f t="shared" si="49"/>
        <v>316</v>
      </c>
      <c r="DC93" s="30">
        <f t="shared" si="49"/>
        <v>173</v>
      </c>
      <c r="DD93" s="30">
        <f t="shared" si="49"/>
        <v>151.80000000000001</v>
      </c>
      <c r="DE93" s="30">
        <f t="shared" si="49"/>
        <v>317.7</v>
      </c>
      <c r="DF93" s="30">
        <f t="shared" si="49"/>
        <v>21584.62</v>
      </c>
      <c r="DG93" s="30">
        <f t="shared" si="49"/>
        <v>88</v>
      </c>
      <c r="DH93" s="30">
        <f t="shared" si="49"/>
        <v>1947.52</v>
      </c>
      <c r="DI93" s="30">
        <f t="shared" si="49"/>
        <v>2517.02</v>
      </c>
      <c r="DJ93" s="30">
        <f t="shared" si="49"/>
        <v>641</v>
      </c>
      <c r="DK93" s="30">
        <f t="shared" si="49"/>
        <v>467.1</v>
      </c>
      <c r="DL93" s="30">
        <f t="shared" si="49"/>
        <v>5735.8</v>
      </c>
      <c r="DM93" s="30">
        <f t="shared" si="49"/>
        <v>244.5</v>
      </c>
      <c r="DN93" s="30">
        <f t="shared" si="49"/>
        <v>1311.8</v>
      </c>
      <c r="DO93" s="30">
        <f t="shared" si="49"/>
        <v>3209</v>
      </c>
      <c r="DP93" s="30">
        <f t="shared" si="49"/>
        <v>209</v>
      </c>
      <c r="DQ93" s="30">
        <f t="shared" si="49"/>
        <v>834.5</v>
      </c>
      <c r="DR93" s="30">
        <f t="shared" si="49"/>
        <v>1370.5</v>
      </c>
      <c r="DS93" s="30">
        <f t="shared" si="49"/>
        <v>678.8</v>
      </c>
      <c r="DT93" s="30">
        <f t="shared" si="49"/>
        <v>173</v>
      </c>
      <c r="DU93" s="30">
        <f t="shared" si="49"/>
        <v>357.1</v>
      </c>
      <c r="DV93" s="30">
        <f t="shared" si="49"/>
        <v>216</v>
      </c>
      <c r="DW93" s="30">
        <f t="shared" si="49"/>
        <v>314.39999999999998</v>
      </c>
      <c r="DX93" s="30">
        <f t="shared" si="49"/>
        <v>167.6</v>
      </c>
      <c r="DY93" s="30">
        <f t="shared" si="49"/>
        <v>315.47999999999996</v>
      </c>
      <c r="DZ93" s="30">
        <f t="shared" si="49"/>
        <v>746.6</v>
      </c>
      <c r="EA93" s="30">
        <f t="shared" ref="EA93:FX93" si="50">IF(AND((EA87+EA90+EA91+EA92)&lt;50,(EA12=0)),50,(EA87+EA90+EA91+EA92))</f>
        <v>556.58000000000004</v>
      </c>
      <c r="EB93" s="30">
        <f t="shared" si="50"/>
        <v>574.29999999999995</v>
      </c>
      <c r="EC93" s="30">
        <f t="shared" si="50"/>
        <v>304.7</v>
      </c>
      <c r="ED93" s="30">
        <f t="shared" si="50"/>
        <v>1589.1</v>
      </c>
      <c r="EE93" s="30">
        <f t="shared" si="50"/>
        <v>203</v>
      </c>
      <c r="EF93" s="30">
        <f t="shared" si="50"/>
        <v>1443.7</v>
      </c>
      <c r="EG93" s="30">
        <f t="shared" si="50"/>
        <v>257</v>
      </c>
      <c r="EH93" s="30">
        <f t="shared" si="50"/>
        <v>250.7</v>
      </c>
      <c r="EI93" s="30">
        <f t="shared" si="50"/>
        <v>14523.8</v>
      </c>
      <c r="EJ93" s="30">
        <f t="shared" si="50"/>
        <v>10099.679999999998</v>
      </c>
      <c r="EK93" s="30">
        <f t="shared" si="50"/>
        <v>673.8</v>
      </c>
      <c r="EL93" s="30">
        <f t="shared" si="50"/>
        <v>463.6</v>
      </c>
      <c r="EM93" s="30">
        <f t="shared" si="50"/>
        <v>398.2</v>
      </c>
      <c r="EN93" s="30">
        <f t="shared" si="50"/>
        <v>943.6</v>
      </c>
      <c r="EO93" s="30">
        <f t="shared" si="50"/>
        <v>332</v>
      </c>
      <c r="EP93" s="30">
        <f t="shared" si="50"/>
        <v>424.5</v>
      </c>
      <c r="EQ93" s="30">
        <f t="shared" si="50"/>
        <v>2717</v>
      </c>
      <c r="ER93" s="30">
        <f t="shared" si="50"/>
        <v>314.10000000000002</v>
      </c>
      <c r="ES93" s="30">
        <f t="shared" si="50"/>
        <v>173.48</v>
      </c>
      <c r="ET93" s="30">
        <f t="shared" si="50"/>
        <v>193</v>
      </c>
      <c r="EU93" s="30">
        <f t="shared" si="50"/>
        <v>581.5</v>
      </c>
      <c r="EV93" s="30">
        <f t="shared" si="50"/>
        <v>78.7</v>
      </c>
      <c r="EW93" s="30">
        <f t="shared" si="50"/>
        <v>875.6</v>
      </c>
      <c r="EX93" s="30">
        <f t="shared" si="50"/>
        <v>173</v>
      </c>
      <c r="EY93" s="30">
        <f t="shared" si="50"/>
        <v>221.8</v>
      </c>
      <c r="EZ93" s="30">
        <f t="shared" si="50"/>
        <v>126.6</v>
      </c>
      <c r="FA93" s="30">
        <f t="shared" si="50"/>
        <v>3487.2</v>
      </c>
      <c r="FB93" s="30">
        <f t="shared" si="50"/>
        <v>313.7</v>
      </c>
      <c r="FC93" s="30">
        <f t="shared" si="50"/>
        <v>2117.3000000000002</v>
      </c>
      <c r="FD93" s="30">
        <f t="shared" si="50"/>
        <v>425</v>
      </c>
      <c r="FE93" s="30">
        <f t="shared" si="50"/>
        <v>85.4</v>
      </c>
      <c r="FF93" s="30">
        <f t="shared" si="50"/>
        <v>200.2</v>
      </c>
      <c r="FG93" s="30">
        <f t="shared" si="50"/>
        <v>126.2</v>
      </c>
      <c r="FH93" s="30">
        <f t="shared" si="50"/>
        <v>74</v>
      </c>
      <c r="FI93" s="30">
        <f t="shared" si="50"/>
        <v>1784.4</v>
      </c>
      <c r="FJ93" s="30">
        <f t="shared" si="50"/>
        <v>2045.2</v>
      </c>
      <c r="FK93" s="30">
        <f t="shared" si="50"/>
        <v>2603.6999999999998</v>
      </c>
      <c r="FL93" s="30">
        <f t="shared" si="50"/>
        <v>8245.92</v>
      </c>
      <c r="FM93" s="30">
        <f t="shared" si="50"/>
        <v>3828.3</v>
      </c>
      <c r="FN93" s="30">
        <f t="shared" si="50"/>
        <v>21703.7</v>
      </c>
      <c r="FO93" s="30">
        <f t="shared" si="50"/>
        <v>1102.3</v>
      </c>
      <c r="FP93" s="30">
        <f t="shared" si="50"/>
        <v>2366</v>
      </c>
      <c r="FQ93" s="30">
        <f t="shared" si="50"/>
        <v>1002.2</v>
      </c>
      <c r="FR93" s="30">
        <f t="shared" si="50"/>
        <v>174.9</v>
      </c>
      <c r="FS93" s="30">
        <f t="shared" si="50"/>
        <v>191.5</v>
      </c>
      <c r="FT93" s="30">
        <f t="shared" si="50"/>
        <v>60.1</v>
      </c>
      <c r="FU93" s="30">
        <f t="shared" si="50"/>
        <v>834</v>
      </c>
      <c r="FV93" s="30">
        <f t="shared" si="50"/>
        <v>697.5</v>
      </c>
      <c r="FW93" s="30">
        <f t="shared" si="50"/>
        <v>169</v>
      </c>
      <c r="FX93" s="30">
        <f t="shared" si="50"/>
        <v>61.2</v>
      </c>
      <c r="FY93" s="21"/>
      <c r="FZ93" s="21">
        <f t="shared" ref="FZ93:FZ100" si="51">SUM(C93:FX93)</f>
        <v>830510.6599999998</v>
      </c>
      <c r="GA93" s="20"/>
      <c r="GB93" s="21"/>
      <c r="GC93" s="21"/>
      <c r="GD93" s="21"/>
      <c r="GE93" s="21"/>
      <c r="GF93" s="7"/>
      <c r="GG93" s="7"/>
      <c r="GH93" s="18"/>
      <c r="GI93" s="18"/>
      <c r="GJ93" s="18"/>
      <c r="GK93" s="18"/>
      <c r="GL93" s="18"/>
      <c r="GM93" s="18"/>
      <c r="GN93" s="23"/>
      <c r="GO93" s="23"/>
    </row>
    <row r="94" spans="1:197" x14ac:dyDescent="0.2">
      <c r="A94" s="6" t="s">
        <v>567</v>
      </c>
      <c r="B94" s="7" t="s">
        <v>568</v>
      </c>
      <c r="C94" s="21">
        <f t="shared" ref="C94:BN94" si="52">C13</f>
        <v>1.5</v>
      </c>
      <c r="D94" s="21">
        <f t="shared" si="52"/>
        <v>37.5</v>
      </c>
      <c r="E94" s="21">
        <f t="shared" si="52"/>
        <v>0</v>
      </c>
      <c r="F94" s="21">
        <f t="shared" si="52"/>
        <v>6</v>
      </c>
      <c r="G94" s="21">
        <f t="shared" si="52"/>
        <v>0</v>
      </c>
      <c r="H94" s="21">
        <f t="shared" si="52"/>
        <v>4.5</v>
      </c>
      <c r="I94" s="21">
        <f t="shared" si="52"/>
        <v>2.5</v>
      </c>
      <c r="J94" s="21">
        <f t="shared" si="52"/>
        <v>0</v>
      </c>
      <c r="K94" s="21">
        <f t="shared" si="52"/>
        <v>0</v>
      </c>
      <c r="L94" s="21">
        <f t="shared" si="52"/>
        <v>7.5</v>
      </c>
      <c r="M94" s="21">
        <f t="shared" si="52"/>
        <v>0</v>
      </c>
      <c r="N94" s="21">
        <f t="shared" si="52"/>
        <v>20.5</v>
      </c>
      <c r="O94" s="21">
        <f t="shared" si="52"/>
        <v>23</v>
      </c>
      <c r="P94" s="21">
        <f t="shared" si="52"/>
        <v>0</v>
      </c>
      <c r="Q94" s="21">
        <f t="shared" si="52"/>
        <v>200</v>
      </c>
      <c r="R94" s="21">
        <f t="shared" si="52"/>
        <v>0</v>
      </c>
      <c r="S94" s="21">
        <f t="shared" si="52"/>
        <v>0</v>
      </c>
      <c r="T94" s="21">
        <f t="shared" si="52"/>
        <v>0</v>
      </c>
      <c r="U94" s="21">
        <f t="shared" si="52"/>
        <v>0</v>
      </c>
      <c r="V94" s="21">
        <f t="shared" si="52"/>
        <v>0</v>
      </c>
      <c r="W94" s="21">
        <f t="shared" si="52"/>
        <v>0</v>
      </c>
      <c r="X94" s="21">
        <f t="shared" si="52"/>
        <v>0</v>
      </c>
      <c r="Y94" s="21">
        <f t="shared" si="52"/>
        <v>0</v>
      </c>
      <c r="Z94" s="21">
        <f t="shared" si="52"/>
        <v>0</v>
      </c>
      <c r="AA94" s="21">
        <f t="shared" si="52"/>
        <v>42</v>
      </c>
      <c r="AB94" s="21">
        <f t="shared" si="52"/>
        <v>0</v>
      </c>
      <c r="AC94" s="21">
        <f t="shared" si="52"/>
        <v>0</v>
      </c>
      <c r="AD94" s="21">
        <f t="shared" si="52"/>
        <v>0</v>
      </c>
      <c r="AE94" s="21">
        <f t="shared" si="52"/>
        <v>0</v>
      </c>
      <c r="AF94" s="21">
        <f t="shared" si="52"/>
        <v>0</v>
      </c>
      <c r="AG94" s="21">
        <f t="shared" si="52"/>
        <v>0</v>
      </c>
      <c r="AH94" s="21">
        <f t="shared" si="52"/>
        <v>0</v>
      </c>
      <c r="AI94" s="21">
        <f t="shared" si="52"/>
        <v>0</v>
      </c>
      <c r="AJ94" s="21">
        <f t="shared" si="52"/>
        <v>0</v>
      </c>
      <c r="AK94" s="21">
        <f t="shared" si="52"/>
        <v>0</v>
      </c>
      <c r="AL94" s="21">
        <f t="shared" si="52"/>
        <v>0</v>
      </c>
      <c r="AM94" s="21">
        <f t="shared" si="52"/>
        <v>0</v>
      </c>
      <c r="AN94" s="21">
        <f t="shared" si="52"/>
        <v>0</v>
      </c>
      <c r="AO94" s="21">
        <f t="shared" si="52"/>
        <v>0</v>
      </c>
      <c r="AP94" s="21">
        <f t="shared" si="52"/>
        <v>118.5</v>
      </c>
      <c r="AQ94" s="21">
        <f t="shared" si="52"/>
        <v>2</v>
      </c>
      <c r="AR94" s="21">
        <f t="shared" si="52"/>
        <v>45</v>
      </c>
      <c r="AS94" s="21">
        <f t="shared" si="52"/>
        <v>6</v>
      </c>
      <c r="AT94" s="21">
        <f t="shared" si="52"/>
        <v>2.5</v>
      </c>
      <c r="AU94" s="21">
        <f t="shared" si="52"/>
        <v>0</v>
      </c>
      <c r="AV94" s="21">
        <f t="shared" si="52"/>
        <v>0</v>
      </c>
      <c r="AW94" s="21">
        <f t="shared" si="52"/>
        <v>0</v>
      </c>
      <c r="AX94" s="21">
        <f t="shared" si="52"/>
        <v>0</v>
      </c>
      <c r="AY94" s="21">
        <f t="shared" si="52"/>
        <v>0</v>
      </c>
      <c r="AZ94" s="21">
        <f t="shared" si="52"/>
        <v>0</v>
      </c>
      <c r="BA94" s="21">
        <f t="shared" si="52"/>
        <v>0</v>
      </c>
      <c r="BB94" s="21">
        <f t="shared" si="52"/>
        <v>4.5</v>
      </c>
      <c r="BC94" s="21">
        <f t="shared" si="52"/>
        <v>4.5</v>
      </c>
      <c r="BD94" s="21">
        <f t="shared" si="52"/>
        <v>0</v>
      </c>
      <c r="BE94" s="21">
        <f t="shared" si="52"/>
        <v>0</v>
      </c>
      <c r="BF94" s="21">
        <f t="shared" si="52"/>
        <v>26</v>
      </c>
      <c r="BG94" s="21">
        <f t="shared" si="52"/>
        <v>0</v>
      </c>
      <c r="BH94" s="21">
        <f t="shared" si="52"/>
        <v>4</v>
      </c>
      <c r="BI94" s="21">
        <f t="shared" si="52"/>
        <v>0</v>
      </c>
      <c r="BJ94" s="21">
        <f t="shared" si="52"/>
        <v>8</v>
      </c>
      <c r="BK94" s="21">
        <f t="shared" si="52"/>
        <v>56.5</v>
      </c>
      <c r="BL94" s="21">
        <f t="shared" si="52"/>
        <v>5</v>
      </c>
      <c r="BM94" s="21">
        <f t="shared" si="52"/>
        <v>6</v>
      </c>
      <c r="BN94" s="21">
        <f t="shared" si="52"/>
        <v>42</v>
      </c>
      <c r="BO94" s="21">
        <f t="shared" ref="BO94:DZ94" si="53">BO13</f>
        <v>0</v>
      </c>
      <c r="BP94" s="21">
        <f t="shared" si="53"/>
        <v>0</v>
      </c>
      <c r="BQ94" s="21">
        <f t="shared" si="53"/>
        <v>0</v>
      </c>
      <c r="BR94" s="21">
        <f t="shared" si="53"/>
        <v>0</v>
      </c>
      <c r="BS94" s="21">
        <f t="shared" si="53"/>
        <v>0</v>
      </c>
      <c r="BT94" s="21">
        <f t="shared" si="53"/>
        <v>0</v>
      </c>
      <c r="BU94" s="21">
        <f t="shared" si="53"/>
        <v>0</v>
      </c>
      <c r="BV94" s="21">
        <f t="shared" si="53"/>
        <v>0</v>
      </c>
      <c r="BW94" s="21">
        <f t="shared" si="53"/>
        <v>0</v>
      </c>
      <c r="BX94" s="21">
        <f t="shared" si="53"/>
        <v>0</v>
      </c>
      <c r="BY94" s="21">
        <f t="shared" si="53"/>
        <v>0</v>
      </c>
      <c r="BZ94" s="21">
        <f t="shared" si="53"/>
        <v>0</v>
      </c>
      <c r="CA94" s="21">
        <f t="shared" si="53"/>
        <v>0</v>
      </c>
      <c r="CB94" s="21">
        <f t="shared" si="53"/>
        <v>55</v>
      </c>
      <c r="CC94" s="21">
        <f t="shared" si="53"/>
        <v>0</v>
      </c>
      <c r="CD94" s="21">
        <f t="shared" si="53"/>
        <v>0</v>
      </c>
      <c r="CE94" s="21">
        <f t="shared" si="53"/>
        <v>0</v>
      </c>
      <c r="CF94" s="21">
        <f t="shared" si="53"/>
        <v>0</v>
      </c>
      <c r="CG94" s="21">
        <f t="shared" si="53"/>
        <v>0</v>
      </c>
      <c r="CH94" s="21">
        <f t="shared" si="53"/>
        <v>0</v>
      </c>
      <c r="CI94" s="21">
        <f t="shared" si="53"/>
        <v>0</v>
      </c>
      <c r="CJ94" s="21">
        <f t="shared" si="53"/>
        <v>0</v>
      </c>
      <c r="CK94" s="21">
        <f t="shared" si="53"/>
        <v>0</v>
      </c>
      <c r="CL94" s="21">
        <f t="shared" si="53"/>
        <v>4.5</v>
      </c>
      <c r="CM94" s="21">
        <f t="shared" si="53"/>
        <v>0</v>
      </c>
      <c r="CN94" s="21">
        <f t="shared" si="53"/>
        <v>173.5</v>
      </c>
      <c r="CO94" s="21">
        <f t="shared" si="53"/>
        <v>0</v>
      </c>
      <c r="CP94" s="21">
        <f t="shared" si="53"/>
        <v>7.5</v>
      </c>
      <c r="CQ94" s="21">
        <f t="shared" si="53"/>
        <v>0</v>
      </c>
      <c r="CR94" s="21">
        <f t="shared" si="53"/>
        <v>0</v>
      </c>
      <c r="CS94" s="21">
        <f t="shared" si="53"/>
        <v>0</v>
      </c>
      <c r="CT94" s="21">
        <f t="shared" si="53"/>
        <v>0</v>
      </c>
      <c r="CU94" s="21">
        <f t="shared" si="53"/>
        <v>3</v>
      </c>
      <c r="CV94" s="21">
        <f t="shared" si="53"/>
        <v>0</v>
      </c>
      <c r="CW94" s="21">
        <f t="shared" si="53"/>
        <v>0</v>
      </c>
      <c r="CX94" s="21">
        <f t="shared" si="53"/>
        <v>0</v>
      </c>
      <c r="CY94" s="21">
        <f t="shared" si="53"/>
        <v>0</v>
      </c>
      <c r="CZ94" s="21">
        <f t="shared" si="53"/>
        <v>0</v>
      </c>
      <c r="DA94" s="21">
        <f t="shared" si="53"/>
        <v>0</v>
      </c>
      <c r="DB94" s="21">
        <f t="shared" si="53"/>
        <v>0</v>
      </c>
      <c r="DC94" s="21">
        <f t="shared" si="53"/>
        <v>0</v>
      </c>
      <c r="DD94" s="21">
        <f t="shared" si="53"/>
        <v>0</v>
      </c>
      <c r="DE94" s="21">
        <f t="shared" si="53"/>
        <v>0</v>
      </c>
      <c r="DF94" s="21">
        <f t="shared" si="53"/>
        <v>53</v>
      </c>
      <c r="DG94" s="21">
        <f t="shared" si="53"/>
        <v>0</v>
      </c>
      <c r="DH94" s="21">
        <f t="shared" si="53"/>
        <v>0</v>
      </c>
      <c r="DI94" s="21">
        <f t="shared" si="53"/>
        <v>0</v>
      </c>
      <c r="DJ94" s="21">
        <f t="shared" si="53"/>
        <v>0</v>
      </c>
      <c r="DK94" s="21">
        <f t="shared" si="53"/>
        <v>0</v>
      </c>
      <c r="DL94" s="21">
        <f t="shared" si="53"/>
        <v>0</v>
      </c>
      <c r="DM94" s="21">
        <f t="shared" si="53"/>
        <v>0</v>
      </c>
      <c r="DN94" s="21">
        <f t="shared" si="53"/>
        <v>0</v>
      </c>
      <c r="DO94" s="21">
        <f t="shared" si="53"/>
        <v>0</v>
      </c>
      <c r="DP94" s="21">
        <f t="shared" si="53"/>
        <v>0</v>
      </c>
      <c r="DQ94" s="21">
        <f t="shared" si="53"/>
        <v>0</v>
      </c>
      <c r="DR94" s="21">
        <f t="shared" si="53"/>
        <v>0</v>
      </c>
      <c r="DS94" s="21">
        <f t="shared" si="53"/>
        <v>0</v>
      </c>
      <c r="DT94" s="21">
        <f t="shared" si="53"/>
        <v>0</v>
      </c>
      <c r="DU94" s="21">
        <f t="shared" si="53"/>
        <v>0</v>
      </c>
      <c r="DV94" s="21">
        <f t="shared" si="53"/>
        <v>0</v>
      </c>
      <c r="DW94" s="21">
        <f t="shared" si="53"/>
        <v>0</v>
      </c>
      <c r="DX94" s="21">
        <f t="shared" si="53"/>
        <v>0</v>
      </c>
      <c r="DY94" s="21">
        <f t="shared" si="53"/>
        <v>0</v>
      </c>
      <c r="DZ94" s="21">
        <f t="shared" si="53"/>
        <v>0</v>
      </c>
      <c r="EA94" s="21">
        <f t="shared" ref="EA94:FX94" si="54">EA13</f>
        <v>0</v>
      </c>
      <c r="EB94" s="21">
        <f t="shared" si="54"/>
        <v>0</v>
      </c>
      <c r="EC94" s="21">
        <f t="shared" si="54"/>
        <v>0</v>
      </c>
      <c r="ED94" s="21">
        <f t="shared" si="54"/>
        <v>0</v>
      </c>
      <c r="EE94" s="21">
        <f t="shared" si="54"/>
        <v>0</v>
      </c>
      <c r="EF94" s="21">
        <f t="shared" si="54"/>
        <v>4.5</v>
      </c>
      <c r="EG94" s="21">
        <f t="shared" si="54"/>
        <v>0</v>
      </c>
      <c r="EH94" s="21">
        <f t="shared" si="54"/>
        <v>0</v>
      </c>
      <c r="EI94" s="21">
        <f t="shared" si="54"/>
        <v>4.5</v>
      </c>
      <c r="EJ94" s="21">
        <f t="shared" si="54"/>
        <v>17</v>
      </c>
      <c r="EK94" s="21">
        <f t="shared" si="54"/>
        <v>0</v>
      </c>
      <c r="EL94" s="21">
        <f t="shared" si="54"/>
        <v>0</v>
      </c>
      <c r="EM94" s="21">
        <f t="shared" si="54"/>
        <v>0</v>
      </c>
      <c r="EN94" s="21">
        <f t="shared" si="54"/>
        <v>0</v>
      </c>
      <c r="EO94" s="21">
        <f t="shared" si="54"/>
        <v>0</v>
      </c>
      <c r="EP94" s="21">
        <f t="shared" si="54"/>
        <v>0</v>
      </c>
      <c r="EQ94" s="21">
        <f t="shared" si="54"/>
        <v>0</v>
      </c>
      <c r="ER94" s="21">
        <f t="shared" si="54"/>
        <v>1.5</v>
      </c>
      <c r="ES94" s="21">
        <f t="shared" si="54"/>
        <v>0</v>
      </c>
      <c r="ET94" s="21">
        <f t="shared" si="54"/>
        <v>0</v>
      </c>
      <c r="EU94" s="21">
        <f t="shared" si="54"/>
        <v>0</v>
      </c>
      <c r="EV94" s="21">
        <f t="shared" si="54"/>
        <v>0</v>
      </c>
      <c r="EW94" s="21">
        <f t="shared" si="54"/>
        <v>0</v>
      </c>
      <c r="EX94" s="21">
        <f t="shared" si="54"/>
        <v>0</v>
      </c>
      <c r="EY94" s="21">
        <f t="shared" si="54"/>
        <v>0</v>
      </c>
      <c r="EZ94" s="21">
        <f t="shared" si="54"/>
        <v>0</v>
      </c>
      <c r="FA94" s="21">
        <f t="shared" si="54"/>
        <v>10.5</v>
      </c>
      <c r="FB94" s="21">
        <f t="shared" si="54"/>
        <v>0</v>
      </c>
      <c r="FC94" s="21">
        <f t="shared" si="54"/>
        <v>0</v>
      </c>
      <c r="FD94" s="21">
        <f t="shared" si="54"/>
        <v>0</v>
      </c>
      <c r="FE94" s="21">
        <f t="shared" si="54"/>
        <v>0</v>
      </c>
      <c r="FF94" s="21">
        <f t="shared" si="54"/>
        <v>0</v>
      </c>
      <c r="FG94" s="21">
        <f t="shared" si="54"/>
        <v>0</v>
      </c>
      <c r="FH94" s="21">
        <f t="shared" si="54"/>
        <v>0</v>
      </c>
      <c r="FI94" s="21">
        <f t="shared" si="54"/>
        <v>1.5</v>
      </c>
      <c r="FJ94" s="21">
        <f t="shared" si="54"/>
        <v>0</v>
      </c>
      <c r="FK94" s="21">
        <f t="shared" si="54"/>
        <v>0</v>
      </c>
      <c r="FL94" s="21">
        <f t="shared" si="54"/>
        <v>0</v>
      </c>
      <c r="FM94" s="21">
        <f t="shared" si="54"/>
        <v>0</v>
      </c>
      <c r="FN94" s="21">
        <f t="shared" si="54"/>
        <v>8.5</v>
      </c>
      <c r="FO94" s="21">
        <f t="shared" si="54"/>
        <v>0</v>
      </c>
      <c r="FP94" s="21">
        <f t="shared" si="54"/>
        <v>0</v>
      </c>
      <c r="FQ94" s="21">
        <f t="shared" si="54"/>
        <v>0</v>
      </c>
      <c r="FR94" s="21">
        <f t="shared" si="54"/>
        <v>0</v>
      </c>
      <c r="FS94" s="21">
        <f t="shared" si="54"/>
        <v>0</v>
      </c>
      <c r="FT94" s="21">
        <f t="shared" si="54"/>
        <v>0</v>
      </c>
      <c r="FU94" s="21">
        <f t="shared" si="54"/>
        <v>0</v>
      </c>
      <c r="FV94" s="21">
        <f t="shared" si="54"/>
        <v>0</v>
      </c>
      <c r="FW94" s="21">
        <f t="shared" si="54"/>
        <v>0</v>
      </c>
      <c r="FX94" s="21">
        <f t="shared" si="54"/>
        <v>0</v>
      </c>
      <c r="FZ94" s="21">
        <f t="shared" si="51"/>
        <v>1020</v>
      </c>
      <c r="GA94" s="20"/>
      <c r="GB94" s="21"/>
      <c r="GC94" s="21"/>
      <c r="GD94" s="21"/>
      <c r="GE94" s="21"/>
      <c r="GF94" s="21"/>
      <c r="GG94" s="7"/>
      <c r="GH94" s="18"/>
      <c r="GI94" s="18"/>
      <c r="GJ94" s="18"/>
      <c r="GK94" s="18"/>
      <c r="GL94" s="18"/>
      <c r="GM94" s="18"/>
      <c r="GN94" s="23"/>
      <c r="GO94" s="23"/>
    </row>
    <row r="95" spans="1:197" x14ac:dyDescent="0.2">
      <c r="A95" s="6" t="s">
        <v>569</v>
      </c>
      <c r="B95" s="7" t="s">
        <v>570</v>
      </c>
      <c r="C95" s="21">
        <f t="shared" ref="C95:BN95" si="55">C33</f>
        <v>0</v>
      </c>
      <c r="D95" s="21">
        <f t="shared" si="55"/>
        <v>5</v>
      </c>
      <c r="E95" s="21">
        <f t="shared" si="55"/>
        <v>0</v>
      </c>
      <c r="F95" s="21">
        <f t="shared" si="55"/>
        <v>0</v>
      </c>
      <c r="G95" s="21">
        <f t="shared" si="55"/>
        <v>0</v>
      </c>
      <c r="H95" s="21">
        <f t="shared" si="55"/>
        <v>0</v>
      </c>
      <c r="I95" s="21">
        <f t="shared" si="55"/>
        <v>0</v>
      </c>
      <c r="J95" s="21">
        <f t="shared" si="55"/>
        <v>0</v>
      </c>
      <c r="K95" s="21">
        <f t="shared" si="55"/>
        <v>0</v>
      </c>
      <c r="L95" s="21">
        <f t="shared" si="55"/>
        <v>0</v>
      </c>
      <c r="M95" s="21">
        <f t="shared" si="55"/>
        <v>0</v>
      </c>
      <c r="N95" s="21">
        <f t="shared" si="55"/>
        <v>0</v>
      </c>
      <c r="O95" s="21">
        <f t="shared" si="55"/>
        <v>0</v>
      </c>
      <c r="P95" s="21">
        <f t="shared" si="55"/>
        <v>0</v>
      </c>
      <c r="Q95" s="21">
        <f t="shared" si="55"/>
        <v>0</v>
      </c>
      <c r="R95" s="21">
        <f t="shared" si="55"/>
        <v>0</v>
      </c>
      <c r="S95" s="21">
        <f t="shared" si="55"/>
        <v>0</v>
      </c>
      <c r="T95" s="21">
        <f t="shared" si="55"/>
        <v>0</v>
      </c>
      <c r="U95" s="21">
        <f t="shared" si="55"/>
        <v>0</v>
      </c>
      <c r="V95" s="21">
        <f t="shared" si="55"/>
        <v>0</v>
      </c>
      <c r="W95" s="21">
        <f t="shared" si="55"/>
        <v>0</v>
      </c>
      <c r="X95" s="21">
        <f t="shared" si="55"/>
        <v>0</v>
      </c>
      <c r="Y95" s="21">
        <f t="shared" si="55"/>
        <v>0</v>
      </c>
      <c r="Z95" s="21">
        <f t="shared" si="55"/>
        <v>0</v>
      </c>
      <c r="AA95" s="21">
        <f t="shared" si="55"/>
        <v>0</v>
      </c>
      <c r="AB95" s="21">
        <f t="shared" si="55"/>
        <v>0</v>
      </c>
      <c r="AC95" s="21">
        <f t="shared" si="55"/>
        <v>0</v>
      </c>
      <c r="AD95" s="21">
        <f t="shared" si="55"/>
        <v>0</v>
      </c>
      <c r="AE95" s="21">
        <f t="shared" si="55"/>
        <v>0</v>
      </c>
      <c r="AF95" s="21">
        <f t="shared" si="55"/>
        <v>0</v>
      </c>
      <c r="AG95" s="21">
        <f t="shared" si="55"/>
        <v>0</v>
      </c>
      <c r="AH95" s="21">
        <f t="shared" si="55"/>
        <v>0</v>
      </c>
      <c r="AI95" s="21">
        <f t="shared" si="55"/>
        <v>0</v>
      </c>
      <c r="AJ95" s="21">
        <f t="shared" si="55"/>
        <v>0</v>
      </c>
      <c r="AK95" s="21">
        <f t="shared" si="55"/>
        <v>0</v>
      </c>
      <c r="AL95" s="21">
        <f t="shared" si="55"/>
        <v>0</v>
      </c>
      <c r="AM95" s="21">
        <f t="shared" si="55"/>
        <v>0</v>
      </c>
      <c r="AN95" s="21">
        <f t="shared" si="55"/>
        <v>0</v>
      </c>
      <c r="AO95" s="21">
        <f t="shared" si="55"/>
        <v>0</v>
      </c>
      <c r="AP95" s="21">
        <f t="shared" si="55"/>
        <v>0</v>
      </c>
      <c r="AQ95" s="21">
        <f t="shared" si="55"/>
        <v>0</v>
      </c>
      <c r="AR95" s="21">
        <f t="shared" si="55"/>
        <v>0</v>
      </c>
      <c r="AS95" s="21">
        <f t="shared" si="55"/>
        <v>0</v>
      </c>
      <c r="AT95" s="21">
        <f t="shared" si="55"/>
        <v>0</v>
      </c>
      <c r="AU95" s="21">
        <f t="shared" si="55"/>
        <v>0</v>
      </c>
      <c r="AV95" s="21">
        <f t="shared" si="55"/>
        <v>0</v>
      </c>
      <c r="AW95" s="21">
        <f t="shared" si="55"/>
        <v>0</v>
      </c>
      <c r="AX95" s="21">
        <f t="shared" si="55"/>
        <v>0</v>
      </c>
      <c r="AY95" s="21">
        <f t="shared" si="55"/>
        <v>0</v>
      </c>
      <c r="AZ95" s="21">
        <f t="shared" si="55"/>
        <v>0</v>
      </c>
      <c r="BA95" s="21">
        <f t="shared" si="55"/>
        <v>0</v>
      </c>
      <c r="BB95" s="21">
        <f t="shared" si="55"/>
        <v>0</v>
      </c>
      <c r="BC95" s="21">
        <f t="shared" si="55"/>
        <v>0</v>
      </c>
      <c r="BD95" s="21">
        <f t="shared" si="55"/>
        <v>0</v>
      </c>
      <c r="BE95" s="21">
        <f t="shared" si="55"/>
        <v>0</v>
      </c>
      <c r="BF95" s="21">
        <f t="shared" si="55"/>
        <v>0</v>
      </c>
      <c r="BG95" s="21">
        <f t="shared" si="55"/>
        <v>0</v>
      </c>
      <c r="BH95" s="21">
        <f t="shared" si="55"/>
        <v>0</v>
      </c>
      <c r="BI95" s="21">
        <f t="shared" si="55"/>
        <v>0</v>
      </c>
      <c r="BJ95" s="21">
        <f t="shared" si="55"/>
        <v>0</v>
      </c>
      <c r="BK95" s="21">
        <f t="shared" si="55"/>
        <v>0</v>
      </c>
      <c r="BL95" s="21">
        <f t="shared" si="55"/>
        <v>0</v>
      </c>
      <c r="BM95" s="21">
        <f t="shared" si="55"/>
        <v>0</v>
      </c>
      <c r="BN95" s="21">
        <f t="shared" si="55"/>
        <v>0</v>
      </c>
      <c r="BO95" s="21">
        <f t="shared" ref="BO95:DZ95" si="56">BO33</f>
        <v>0</v>
      </c>
      <c r="BP95" s="21">
        <f t="shared" si="56"/>
        <v>0</v>
      </c>
      <c r="BQ95" s="21">
        <f t="shared" si="56"/>
        <v>0</v>
      </c>
      <c r="BR95" s="21">
        <f t="shared" si="56"/>
        <v>0</v>
      </c>
      <c r="BS95" s="21">
        <f t="shared" si="56"/>
        <v>0</v>
      </c>
      <c r="BT95" s="21">
        <f t="shared" si="56"/>
        <v>0</v>
      </c>
      <c r="BU95" s="21">
        <f t="shared" si="56"/>
        <v>0</v>
      </c>
      <c r="BV95" s="21">
        <f t="shared" si="56"/>
        <v>0</v>
      </c>
      <c r="BW95" s="21">
        <f t="shared" si="56"/>
        <v>0</v>
      </c>
      <c r="BX95" s="21">
        <f t="shared" si="56"/>
        <v>0</v>
      </c>
      <c r="BY95" s="21">
        <f t="shared" si="56"/>
        <v>0</v>
      </c>
      <c r="BZ95" s="21">
        <f t="shared" si="56"/>
        <v>0</v>
      </c>
      <c r="CA95" s="21">
        <f t="shared" si="56"/>
        <v>0</v>
      </c>
      <c r="CB95" s="21">
        <f t="shared" si="56"/>
        <v>0</v>
      </c>
      <c r="CC95" s="21">
        <f t="shared" si="56"/>
        <v>0</v>
      </c>
      <c r="CD95" s="21">
        <f t="shared" si="56"/>
        <v>0</v>
      </c>
      <c r="CE95" s="21">
        <f t="shared" si="56"/>
        <v>0</v>
      </c>
      <c r="CF95" s="21">
        <f t="shared" si="56"/>
        <v>0</v>
      </c>
      <c r="CG95" s="21">
        <f t="shared" si="56"/>
        <v>0</v>
      </c>
      <c r="CH95" s="21">
        <f t="shared" si="56"/>
        <v>0</v>
      </c>
      <c r="CI95" s="21">
        <f t="shared" si="56"/>
        <v>0</v>
      </c>
      <c r="CJ95" s="21">
        <f t="shared" si="56"/>
        <v>0</v>
      </c>
      <c r="CK95" s="21">
        <f t="shared" si="56"/>
        <v>0</v>
      </c>
      <c r="CL95" s="21">
        <f t="shared" si="56"/>
        <v>0</v>
      </c>
      <c r="CM95" s="21">
        <f t="shared" si="56"/>
        <v>0</v>
      </c>
      <c r="CN95" s="21">
        <f t="shared" si="56"/>
        <v>0</v>
      </c>
      <c r="CO95" s="21">
        <f t="shared" si="56"/>
        <v>0</v>
      </c>
      <c r="CP95" s="21">
        <f t="shared" si="56"/>
        <v>0</v>
      </c>
      <c r="CQ95" s="21">
        <f t="shared" si="56"/>
        <v>0</v>
      </c>
      <c r="CR95" s="21">
        <f t="shared" si="56"/>
        <v>0</v>
      </c>
      <c r="CS95" s="21">
        <f t="shared" si="56"/>
        <v>0</v>
      </c>
      <c r="CT95" s="21">
        <f t="shared" si="56"/>
        <v>0</v>
      </c>
      <c r="CU95" s="21">
        <f t="shared" si="56"/>
        <v>0</v>
      </c>
      <c r="CV95" s="21">
        <f t="shared" si="56"/>
        <v>0</v>
      </c>
      <c r="CW95" s="21">
        <f t="shared" si="56"/>
        <v>0</v>
      </c>
      <c r="CX95" s="21">
        <f t="shared" si="56"/>
        <v>0</v>
      </c>
      <c r="CY95" s="21">
        <f t="shared" si="56"/>
        <v>0</v>
      </c>
      <c r="CZ95" s="21">
        <f t="shared" si="56"/>
        <v>0</v>
      </c>
      <c r="DA95" s="21">
        <f t="shared" si="56"/>
        <v>0</v>
      </c>
      <c r="DB95" s="21">
        <f t="shared" si="56"/>
        <v>0</v>
      </c>
      <c r="DC95" s="21">
        <f t="shared" si="56"/>
        <v>0</v>
      </c>
      <c r="DD95" s="21">
        <f t="shared" si="56"/>
        <v>0</v>
      </c>
      <c r="DE95" s="21">
        <f t="shared" si="56"/>
        <v>0</v>
      </c>
      <c r="DF95" s="21">
        <f t="shared" si="56"/>
        <v>0</v>
      </c>
      <c r="DG95" s="21">
        <f t="shared" si="56"/>
        <v>0</v>
      </c>
      <c r="DH95" s="21">
        <f t="shared" si="56"/>
        <v>0</v>
      </c>
      <c r="DI95" s="21">
        <f t="shared" si="56"/>
        <v>0</v>
      </c>
      <c r="DJ95" s="21">
        <f t="shared" si="56"/>
        <v>0</v>
      </c>
      <c r="DK95" s="21">
        <f t="shared" si="56"/>
        <v>0</v>
      </c>
      <c r="DL95" s="21">
        <f t="shared" si="56"/>
        <v>0</v>
      </c>
      <c r="DM95" s="21">
        <f t="shared" si="56"/>
        <v>0</v>
      </c>
      <c r="DN95" s="21">
        <f t="shared" si="56"/>
        <v>0</v>
      </c>
      <c r="DO95" s="21">
        <f t="shared" si="56"/>
        <v>0</v>
      </c>
      <c r="DP95" s="21">
        <f t="shared" si="56"/>
        <v>0</v>
      </c>
      <c r="DQ95" s="21">
        <f t="shared" si="56"/>
        <v>0</v>
      </c>
      <c r="DR95" s="21">
        <f t="shared" si="56"/>
        <v>0</v>
      </c>
      <c r="DS95" s="21">
        <f t="shared" si="56"/>
        <v>0</v>
      </c>
      <c r="DT95" s="21">
        <f t="shared" si="56"/>
        <v>0</v>
      </c>
      <c r="DU95" s="21">
        <f t="shared" si="56"/>
        <v>0</v>
      </c>
      <c r="DV95" s="21">
        <f t="shared" si="56"/>
        <v>0</v>
      </c>
      <c r="DW95" s="21">
        <f t="shared" si="56"/>
        <v>0</v>
      </c>
      <c r="DX95" s="21">
        <f t="shared" si="56"/>
        <v>0</v>
      </c>
      <c r="DY95" s="21">
        <f t="shared" si="56"/>
        <v>0</v>
      </c>
      <c r="DZ95" s="21">
        <f t="shared" si="56"/>
        <v>0</v>
      </c>
      <c r="EA95" s="21">
        <f t="shared" ref="EA95:FX95" si="57">EA33</f>
        <v>0</v>
      </c>
      <c r="EB95" s="21">
        <f t="shared" si="57"/>
        <v>0</v>
      </c>
      <c r="EC95" s="21">
        <f t="shared" si="57"/>
        <v>0</v>
      </c>
      <c r="ED95" s="21">
        <f t="shared" si="57"/>
        <v>0</v>
      </c>
      <c r="EE95" s="21">
        <f t="shared" si="57"/>
        <v>0</v>
      </c>
      <c r="EF95" s="21">
        <f t="shared" si="57"/>
        <v>0</v>
      </c>
      <c r="EG95" s="21">
        <f t="shared" si="57"/>
        <v>0</v>
      </c>
      <c r="EH95" s="21">
        <f t="shared" si="57"/>
        <v>0</v>
      </c>
      <c r="EI95" s="21">
        <f t="shared" si="57"/>
        <v>0</v>
      </c>
      <c r="EJ95" s="21">
        <f t="shared" si="57"/>
        <v>0</v>
      </c>
      <c r="EK95" s="21">
        <f t="shared" si="57"/>
        <v>0</v>
      </c>
      <c r="EL95" s="21">
        <f t="shared" si="57"/>
        <v>0</v>
      </c>
      <c r="EM95" s="21">
        <f t="shared" si="57"/>
        <v>0</v>
      </c>
      <c r="EN95" s="21">
        <f t="shared" si="57"/>
        <v>0</v>
      </c>
      <c r="EO95" s="21">
        <f t="shared" si="57"/>
        <v>0</v>
      </c>
      <c r="EP95" s="21">
        <f t="shared" si="57"/>
        <v>0</v>
      </c>
      <c r="EQ95" s="21">
        <f t="shared" si="57"/>
        <v>0</v>
      </c>
      <c r="ER95" s="21">
        <f t="shared" si="57"/>
        <v>0</v>
      </c>
      <c r="ES95" s="21">
        <f t="shared" si="57"/>
        <v>0</v>
      </c>
      <c r="ET95" s="21">
        <f t="shared" si="57"/>
        <v>0</v>
      </c>
      <c r="EU95" s="21">
        <f t="shared" si="57"/>
        <v>0</v>
      </c>
      <c r="EV95" s="21">
        <f t="shared" si="57"/>
        <v>0</v>
      </c>
      <c r="EW95" s="21">
        <f t="shared" si="57"/>
        <v>0</v>
      </c>
      <c r="EX95" s="21">
        <f t="shared" si="57"/>
        <v>0</v>
      </c>
      <c r="EY95" s="21">
        <f t="shared" si="57"/>
        <v>0</v>
      </c>
      <c r="EZ95" s="21">
        <f t="shared" si="57"/>
        <v>0</v>
      </c>
      <c r="FA95" s="21">
        <f t="shared" si="57"/>
        <v>0</v>
      </c>
      <c r="FB95" s="21">
        <f t="shared" si="57"/>
        <v>0</v>
      </c>
      <c r="FC95" s="21">
        <f t="shared" si="57"/>
        <v>0</v>
      </c>
      <c r="FD95" s="21">
        <f t="shared" si="57"/>
        <v>0</v>
      </c>
      <c r="FE95" s="21">
        <f t="shared" si="57"/>
        <v>0</v>
      </c>
      <c r="FF95" s="21">
        <f t="shared" si="57"/>
        <v>0</v>
      </c>
      <c r="FG95" s="21">
        <f t="shared" si="57"/>
        <v>0</v>
      </c>
      <c r="FH95" s="21">
        <f t="shared" si="57"/>
        <v>0</v>
      </c>
      <c r="FI95" s="21">
        <f t="shared" si="57"/>
        <v>0</v>
      </c>
      <c r="FJ95" s="21">
        <f t="shared" si="57"/>
        <v>0</v>
      </c>
      <c r="FK95" s="21">
        <f t="shared" si="57"/>
        <v>0</v>
      </c>
      <c r="FL95" s="21">
        <f t="shared" si="57"/>
        <v>0</v>
      </c>
      <c r="FM95" s="21">
        <f t="shared" si="57"/>
        <v>0</v>
      </c>
      <c r="FN95" s="21">
        <f t="shared" si="57"/>
        <v>0</v>
      </c>
      <c r="FO95" s="21">
        <f t="shared" si="57"/>
        <v>0</v>
      </c>
      <c r="FP95" s="21">
        <f t="shared" si="57"/>
        <v>0</v>
      </c>
      <c r="FQ95" s="21">
        <f t="shared" si="57"/>
        <v>0</v>
      </c>
      <c r="FR95" s="21">
        <f t="shared" si="57"/>
        <v>0</v>
      </c>
      <c r="FS95" s="21">
        <f t="shared" si="57"/>
        <v>0</v>
      </c>
      <c r="FT95" s="21">
        <f t="shared" si="57"/>
        <v>0</v>
      </c>
      <c r="FU95" s="21">
        <f t="shared" si="57"/>
        <v>0</v>
      </c>
      <c r="FV95" s="21">
        <f t="shared" si="57"/>
        <v>0</v>
      </c>
      <c r="FW95" s="21">
        <f t="shared" si="57"/>
        <v>0</v>
      </c>
      <c r="FX95" s="21">
        <f t="shared" si="57"/>
        <v>0</v>
      </c>
      <c r="FY95" s="30"/>
      <c r="FZ95" s="21">
        <f t="shared" si="51"/>
        <v>5</v>
      </c>
      <c r="GA95" s="20"/>
      <c r="GB95" s="21"/>
      <c r="GC95" s="21"/>
      <c r="GD95" s="21"/>
      <c r="GE95" s="21"/>
      <c r="GF95" s="21"/>
      <c r="GG95" s="7"/>
      <c r="GH95" s="18"/>
      <c r="GI95" s="18"/>
      <c r="GJ95" s="18"/>
      <c r="GK95" s="18"/>
      <c r="GL95" s="18"/>
      <c r="GM95" s="18"/>
      <c r="GN95" s="23"/>
      <c r="GO95" s="23"/>
    </row>
    <row r="96" spans="1:197" x14ac:dyDescent="0.2">
      <c r="A96" s="6" t="s">
        <v>571</v>
      </c>
      <c r="B96" s="7" t="s">
        <v>572</v>
      </c>
      <c r="C96" s="20">
        <f t="shared" ref="C96:BN96" si="58">C12</f>
        <v>194</v>
      </c>
      <c r="D96" s="20">
        <f t="shared" si="58"/>
        <v>510</v>
      </c>
      <c r="E96" s="20">
        <f t="shared" si="58"/>
        <v>0</v>
      </c>
      <c r="F96" s="20">
        <f t="shared" si="58"/>
        <v>1723</v>
      </c>
      <c r="G96" s="20">
        <f t="shared" si="58"/>
        <v>0</v>
      </c>
      <c r="H96" s="20">
        <f t="shared" si="58"/>
        <v>0</v>
      </c>
      <c r="I96" s="20">
        <f t="shared" si="58"/>
        <v>0</v>
      </c>
      <c r="J96" s="20">
        <f t="shared" si="58"/>
        <v>0</v>
      </c>
      <c r="K96" s="20">
        <f t="shared" si="58"/>
        <v>0</v>
      </c>
      <c r="L96" s="20">
        <f t="shared" si="58"/>
        <v>0</v>
      </c>
      <c r="M96" s="20">
        <f t="shared" si="58"/>
        <v>0</v>
      </c>
      <c r="N96" s="20">
        <f t="shared" si="58"/>
        <v>0</v>
      </c>
      <c r="O96" s="20">
        <f t="shared" si="58"/>
        <v>0</v>
      </c>
      <c r="P96" s="20">
        <f t="shared" si="58"/>
        <v>0</v>
      </c>
      <c r="Q96" s="20">
        <f t="shared" si="58"/>
        <v>0</v>
      </c>
      <c r="R96" s="20">
        <f t="shared" si="58"/>
        <v>4862</v>
      </c>
      <c r="S96" s="20">
        <f t="shared" si="58"/>
        <v>2</v>
      </c>
      <c r="T96" s="20">
        <f t="shared" si="58"/>
        <v>0</v>
      </c>
      <c r="U96" s="20">
        <f t="shared" si="58"/>
        <v>0</v>
      </c>
      <c r="V96" s="20">
        <f t="shared" si="58"/>
        <v>0</v>
      </c>
      <c r="W96" s="20">
        <f t="shared" si="58"/>
        <v>0</v>
      </c>
      <c r="X96" s="20">
        <f t="shared" si="58"/>
        <v>0</v>
      </c>
      <c r="Y96" s="20">
        <f t="shared" si="58"/>
        <v>329</v>
      </c>
      <c r="Z96" s="20">
        <f t="shared" si="58"/>
        <v>0</v>
      </c>
      <c r="AA96" s="20">
        <f t="shared" si="58"/>
        <v>0</v>
      </c>
      <c r="AB96" s="20">
        <f t="shared" si="58"/>
        <v>192</v>
      </c>
      <c r="AC96" s="20">
        <f t="shared" si="58"/>
        <v>0</v>
      </c>
      <c r="AD96" s="20">
        <f t="shared" si="58"/>
        <v>0</v>
      </c>
      <c r="AE96" s="20">
        <f t="shared" si="58"/>
        <v>0</v>
      </c>
      <c r="AF96" s="20">
        <f t="shared" si="58"/>
        <v>0</v>
      </c>
      <c r="AG96" s="20">
        <f t="shared" si="58"/>
        <v>0</v>
      </c>
      <c r="AH96" s="20">
        <f t="shared" si="58"/>
        <v>0</v>
      </c>
      <c r="AI96" s="20">
        <f t="shared" si="58"/>
        <v>0</v>
      </c>
      <c r="AJ96" s="20">
        <f t="shared" si="58"/>
        <v>0</v>
      </c>
      <c r="AK96" s="20">
        <f t="shared" si="58"/>
        <v>0</v>
      </c>
      <c r="AL96" s="20">
        <f t="shared" si="58"/>
        <v>0</v>
      </c>
      <c r="AM96" s="20">
        <f t="shared" si="58"/>
        <v>0</v>
      </c>
      <c r="AN96" s="20">
        <f t="shared" si="58"/>
        <v>0</v>
      </c>
      <c r="AO96" s="20">
        <f t="shared" si="58"/>
        <v>104.5</v>
      </c>
      <c r="AP96" s="20">
        <f t="shared" si="58"/>
        <v>772</v>
      </c>
      <c r="AQ96" s="20">
        <f t="shared" si="58"/>
        <v>0</v>
      </c>
      <c r="AR96" s="20">
        <f t="shared" si="58"/>
        <v>1749</v>
      </c>
      <c r="AS96" s="20">
        <f t="shared" si="58"/>
        <v>0</v>
      </c>
      <c r="AT96" s="20">
        <f t="shared" si="58"/>
        <v>0</v>
      </c>
      <c r="AU96" s="20">
        <f t="shared" si="58"/>
        <v>0</v>
      </c>
      <c r="AV96" s="20">
        <f t="shared" si="58"/>
        <v>0</v>
      </c>
      <c r="AW96" s="20">
        <f t="shared" si="58"/>
        <v>0</v>
      </c>
      <c r="AX96" s="20">
        <f t="shared" si="58"/>
        <v>0</v>
      </c>
      <c r="AY96" s="20">
        <f t="shared" si="58"/>
        <v>0</v>
      </c>
      <c r="AZ96" s="20">
        <f t="shared" si="58"/>
        <v>123</v>
      </c>
      <c r="BA96" s="20">
        <f t="shared" si="58"/>
        <v>230</v>
      </c>
      <c r="BB96" s="20">
        <f t="shared" si="58"/>
        <v>0</v>
      </c>
      <c r="BC96" s="20">
        <f t="shared" si="58"/>
        <v>557.5</v>
      </c>
      <c r="BD96" s="20">
        <f t="shared" si="58"/>
        <v>0</v>
      </c>
      <c r="BE96" s="20">
        <f t="shared" si="58"/>
        <v>0</v>
      </c>
      <c r="BF96" s="20">
        <f t="shared" si="58"/>
        <v>1074</v>
      </c>
      <c r="BG96" s="20">
        <f t="shared" si="58"/>
        <v>0</v>
      </c>
      <c r="BH96" s="20">
        <f t="shared" si="58"/>
        <v>18</v>
      </c>
      <c r="BI96" s="20">
        <f t="shared" si="58"/>
        <v>0</v>
      </c>
      <c r="BJ96" s="20">
        <f t="shared" si="58"/>
        <v>0</v>
      </c>
      <c r="BK96" s="20">
        <f t="shared" si="58"/>
        <v>10046</v>
      </c>
      <c r="BL96" s="20">
        <f t="shared" si="58"/>
        <v>0</v>
      </c>
      <c r="BM96" s="20">
        <f t="shared" si="58"/>
        <v>0</v>
      </c>
      <c r="BN96" s="20">
        <f t="shared" si="58"/>
        <v>0</v>
      </c>
      <c r="BO96" s="20">
        <f t="shared" ref="BO96:CM96" si="59">BO12</f>
        <v>0</v>
      </c>
      <c r="BP96" s="20">
        <f t="shared" si="59"/>
        <v>0</v>
      </c>
      <c r="BQ96" s="20">
        <f t="shared" si="59"/>
        <v>0</v>
      </c>
      <c r="BR96" s="20">
        <f t="shared" si="59"/>
        <v>0</v>
      </c>
      <c r="BS96" s="20">
        <f t="shared" si="59"/>
        <v>0</v>
      </c>
      <c r="BT96" s="20">
        <f t="shared" si="59"/>
        <v>0</v>
      </c>
      <c r="BU96" s="20">
        <f t="shared" si="59"/>
        <v>0</v>
      </c>
      <c r="BV96" s="20">
        <f t="shared" si="59"/>
        <v>0</v>
      </c>
      <c r="BW96" s="20">
        <f t="shared" si="59"/>
        <v>0</v>
      </c>
      <c r="BX96" s="20">
        <f t="shared" si="59"/>
        <v>0</v>
      </c>
      <c r="BY96" s="20">
        <f t="shared" si="59"/>
        <v>0</v>
      </c>
      <c r="BZ96" s="20">
        <f t="shared" si="59"/>
        <v>0</v>
      </c>
      <c r="CA96" s="20">
        <f t="shared" si="59"/>
        <v>0</v>
      </c>
      <c r="CB96" s="20">
        <f t="shared" si="59"/>
        <v>884.5</v>
      </c>
      <c r="CC96" s="20">
        <f t="shared" si="59"/>
        <v>0</v>
      </c>
      <c r="CD96" s="20">
        <f t="shared" si="59"/>
        <v>0</v>
      </c>
      <c r="CE96" s="20">
        <f t="shared" si="59"/>
        <v>0</v>
      </c>
      <c r="CF96" s="20">
        <f t="shared" si="59"/>
        <v>0</v>
      </c>
      <c r="CG96" s="20">
        <f t="shared" si="59"/>
        <v>0</v>
      </c>
      <c r="CH96" s="20">
        <f t="shared" si="59"/>
        <v>0</v>
      </c>
      <c r="CI96" s="20">
        <f t="shared" si="59"/>
        <v>0</v>
      </c>
      <c r="CJ96" s="20">
        <f t="shared" si="59"/>
        <v>0</v>
      </c>
      <c r="CK96" s="20">
        <f t="shared" si="59"/>
        <v>960</v>
      </c>
      <c r="CL96" s="20">
        <f t="shared" si="59"/>
        <v>10</v>
      </c>
      <c r="CM96" s="20">
        <f t="shared" si="59"/>
        <v>27</v>
      </c>
      <c r="CN96" s="20">
        <f>CN12+CN32</f>
        <v>545.5</v>
      </c>
      <c r="CO96" s="20">
        <f t="shared" ref="CO96:EZ96" si="60">CO12</f>
        <v>0</v>
      </c>
      <c r="CP96" s="20">
        <f t="shared" si="60"/>
        <v>0</v>
      </c>
      <c r="CQ96" s="20">
        <f t="shared" si="60"/>
        <v>0</v>
      </c>
      <c r="CR96" s="20">
        <f t="shared" si="60"/>
        <v>0</v>
      </c>
      <c r="CS96" s="20">
        <f t="shared" si="60"/>
        <v>0</v>
      </c>
      <c r="CT96" s="20">
        <f t="shared" si="60"/>
        <v>0</v>
      </c>
      <c r="CU96" s="20">
        <f t="shared" si="60"/>
        <v>371</v>
      </c>
      <c r="CV96" s="20">
        <f t="shared" si="60"/>
        <v>0</v>
      </c>
      <c r="CW96" s="20">
        <f t="shared" si="60"/>
        <v>0</v>
      </c>
      <c r="CX96" s="20">
        <f t="shared" si="60"/>
        <v>0</v>
      </c>
      <c r="CY96" s="20">
        <f t="shared" si="60"/>
        <v>0</v>
      </c>
      <c r="CZ96" s="20">
        <f t="shared" si="60"/>
        <v>0</v>
      </c>
      <c r="DA96" s="20">
        <f t="shared" si="60"/>
        <v>0</v>
      </c>
      <c r="DB96" s="20">
        <f t="shared" si="60"/>
        <v>0</v>
      </c>
      <c r="DC96" s="20">
        <f t="shared" si="60"/>
        <v>0</v>
      </c>
      <c r="DD96" s="20">
        <f t="shared" si="60"/>
        <v>0</v>
      </c>
      <c r="DE96" s="20">
        <f t="shared" si="60"/>
        <v>0</v>
      </c>
      <c r="DF96" s="20">
        <f t="shared" si="60"/>
        <v>0</v>
      </c>
      <c r="DG96" s="20">
        <f t="shared" si="60"/>
        <v>0</v>
      </c>
      <c r="DH96" s="20">
        <f t="shared" si="60"/>
        <v>0</v>
      </c>
      <c r="DI96" s="20">
        <f t="shared" si="60"/>
        <v>3</v>
      </c>
      <c r="DJ96" s="20">
        <f t="shared" si="60"/>
        <v>0</v>
      </c>
      <c r="DK96" s="20">
        <f t="shared" si="60"/>
        <v>0</v>
      </c>
      <c r="DL96" s="20">
        <f t="shared" si="60"/>
        <v>0</v>
      </c>
      <c r="DM96" s="20">
        <f t="shared" si="60"/>
        <v>0</v>
      </c>
      <c r="DN96" s="20">
        <f t="shared" si="60"/>
        <v>0</v>
      </c>
      <c r="DO96" s="20">
        <f t="shared" si="60"/>
        <v>0</v>
      </c>
      <c r="DP96" s="20">
        <f t="shared" si="60"/>
        <v>0</v>
      </c>
      <c r="DQ96" s="20">
        <f t="shared" si="60"/>
        <v>0</v>
      </c>
      <c r="DR96" s="20">
        <f t="shared" si="60"/>
        <v>0</v>
      </c>
      <c r="DS96" s="20">
        <f t="shared" si="60"/>
        <v>0</v>
      </c>
      <c r="DT96" s="20">
        <f t="shared" si="60"/>
        <v>0</v>
      </c>
      <c r="DU96" s="20">
        <f t="shared" si="60"/>
        <v>0</v>
      </c>
      <c r="DV96" s="20">
        <f t="shared" si="60"/>
        <v>0</v>
      </c>
      <c r="DW96" s="20">
        <f t="shared" si="60"/>
        <v>0</v>
      </c>
      <c r="DX96" s="20">
        <f t="shared" si="60"/>
        <v>0</v>
      </c>
      <c r="DY96" s="20">
        <f t="shared" si="60"/>
        <v>0</v>
      </c>
      <c r="DZ96" s="20">
        <f t="shared" si="60"/>
        <v>0</v>
      </c>
      <c r="EA96" s="20">
        <f t="shared" si="60"/>
        <v>0</v>
      </c>
      <c r="EB96" s="20">
        <f t="shared" si="60"/>
        <v>0</v>
      </c>
      <c r="EC96" s="20">
        <f t="shared" si="60"/>
        <v>0</v>
      </c>
      <c r="ED96" s="20">
        <f t="shared" si="60"/>
        <v>0</v>
      </c>
      <c r="EE96" s="20">
        <f t="shared" si="60"/>
        <v>0</v>
      </c>
      <c r="EF96" s="20">
        <f t="shared" si="60"/>
        <v>0</v>
      </c>
      <c r="EG96" s="20">
        <f t="shared" si="60"/>
        <v>0</v>
      </c>
      <c r="EH96" s="20">
        <f t="shared" si="60"/>
        <v>0</v>
      </c>
      <c r="EI96" s="20">
        <f t="shared" si="60"/>
        <v>0</v>
      </c>
      <c r="EJ96" s="20">
        <f t="shared" si="60"/>
        <v>163</v>
      </c>
      <c r="EK96" s="20">
        <f t="shared" si="60"/>
        <v>0</v>
      </c>
      <c r="EL96" s="20">
        <f t="shared" si="60"/>
        <v>0</v>
      </c>
      <c r="EM96" s="20">
        <f t="shared" si="60"/>
        <v>0</v>
      </c>
      <c r="EN96" s="20">
        <f t="shared" si="60"/>
        <v>84</v>
      </c>
      <c r="EO96" s="20">
        <f t="shared" si="60"/>
        <v>0</v>
      </c>
      <c r="EP96" s="20">
        <f t="shared" si="60"/>
        <v>0</v>
      </c>
      <c r="EQ96" s="20">
        <f t="shared" si="60"/>
        <v>0</v>
      </c>
      <c r="ER96" s="20">
        <f t="shared" si="60"/>
        <v>0</v>
      </c>
      <c r="ES96" s="20">
        <f t="shared" si="60"/>
        <v>0</v>
      </c>
      <c r="ET96" s="20">
        <f t="shared" si="60"/>
        <v>0</v>
      </c>
      <c r="EU96" s="20">
        <f t="shared" si="60"/>
        <v>0</v>
      </c>
      <c r="EV96" s="20">
        <f t="shared" si="60"/>
        <v>0</v>
      </c>
      <c r="EW96" s="20">
        <f t="shared" si="60"/>
        <v>0</v>
      </c>
      <c r="EX96" s="20">
        <f t="shared" si="60"/>
        <v>0</v>
      </c>
      <c r="EY96" s="20">
        <f t="shared" si="60"/>
        <v>366.5</v>
      </c>
      <c r="EZ96" s="20">
        <f t="shared" si="60"/>
        <v>0</v>
      </c>
      <c r="FA96" s="20">
        <f t="shared" ref="FA96:FX96" si="61">FA12</f>
        <v>0</v>
      </c>
      <c r="FB96" s="20">
        <f t="shared" si="61"/>
        <v>0</v>
      </c>
      <c r="FC96" s="20">
        <f t="shared" si="61"/>
        <v>0</v>
      </c>
      <c r="FD96" s="20">
        <f t="shared" si="61"/>
        <v>0</v>
      </c>
      <c r="FE96" s="20">
        <f t="shared" si="61"/>
        <v>0</v>
      </c>
      <c r="FF96" s="20">
        <f t="shared" si="61"/>
        <v>0</v>
      </c>
      <c r="FG96" s="20">
        <f t="shared" si="61"/>
        <v>0</v>
      </c>
      <c r="FH96" s="20">
        <f t="shared" si="61"/>
        <v>0</v>
      </c>
      <c r="FI96" s="20">
        <f t="shared" si="61"/>
        <v>0</v>
      </c>
      <c r="FJ96" s="20">
        <f t="shared" si="61"/>
        <v>0</v>
      </c>
      <c r="FK96" s="20">
        <f t="shared" si="61"/>
        <v>0</v>
      </c>
      <c r="FL96" s="20">
        <f t="shared" si="61"/>
        <v>0</v>
      </c>
      <c r="FM96" s="20">
        <f t="shared" si="61"/>
        <v>0</v>
      </c>
      <c r="FN96" s="20">
        <f t="shared" si="61"/>
        <v>339.5</v>
      </c>
      <c r="FO96" s="20">
        <f t="shared" si="61"/>
        <v>0</v>
      </c>
      <c r="FP96" s="20">
        <f t="shared" si="61"/>
        <v>0</v>
      </c>
      <c r="FQ96" s="20">
        <f t="shared" si="61"/>
        <v>0</v>
      </c>
      <c r="FR96" s="20">
        <f t="shared" si="61"/>
        <v>0</v>
      </c>
      <c r="FS96" s="20">
        <f t="shared" si="61"/>
        <v>0</v>
      </c>
      <c r="FT96" s="20">
        <f t="shared" si="61"/>
        <v>0</v>
      </c>
      <c r="FU96" s="20">
        <f t="shared" si="61"/>
        <v>0</v>
      </c>
      <c r="FV96" s="20">
        <f t="shared" si="61"/>
        <v>0</v>
      </c>
      <c r="FW96" s="20">
        <f t="shared" si="61"/>
        <v>0</v>
      </c>
      <c r="FX96" s="20">
        <f t="shared" si="61"/>
        <v>0</v>
      </c>
      <c r="FY96" s="30"/>
      <c r="FZ96" s="20">
        <f t="shared" si="51"/>
        <v>26240</v>
      </c>
      <c r="GA96" s="20"/>
      <c r="GB96" s="21"/>
      <c r="GC96" s="21"/>
      <c r="GD96" s="21"/>
      <c r="GE96" s="21"/>
      <c r="GF96" s="7"/>
      <c r="GG96" s="7"/>
      <c r="GH96" s="18"/>
      <c r="GI96" s="18"/>
      <c r="GJ96" s="18"/>
      <c r="GK96" s="18"/>
      <c r="GL96" s="18"/>
      <c r="GM96" s="18"/>
      <c r="GN96" s="23"/>
      <c r="GO96" s="23"/>
    </row>
    <row r="97" spans="1:256" x14ac:dyDescent="0.2">
      <c r="A97" s="6" t="s">
        <v>573</v>
      </c>
      <c r="B97" s="7" t="s">
        <v>574</v>
      </c>
      <c r="C97" s="20">
        <f t="shared" ref="C97:BN97" si="62">C32</f>
        <v>0</v>
      </c>
      <c r="D97" s="20">
        <f t="shared" si="62"/>
        <v>0</v>
      </c>
      <c r="E97" s="20">
        <f t="shared" si="62"/>
        <v>0</v>
      </c>
      <c r="F97" s="20">
        <f t="shared" si="62"/>
        <v>0</v>
      </c>
      <c r="G97" s="20">
        <f t="shared" si="62"/>
        <v>0</v>
      </c>
      <c r="H97" s="20">
        <f t="shared" si="62"/>
        <v>0</v>
      </c>
      <c r="I97" s="20">
        <f t="shared" si="62"/>
        <v>0</v>
      </c>
      <c r="J97" s="20">
        <f t="shared" si="62"/>
        <v>0</v>
      </c>
      <c r="K97" s="20">
        <f t="shared" si="62"/>
        <v>0</v>
      </c>
      <c r="L97" s="20">
        <f t="shared" si="62"/>
        <v>0</v>
      </c>
      <c r="M97" s="20">
        <f t="shared" si="62"/>
        <v>0</v>
      </c>
      <c r="N97" s="20">
        <f t="shared" si="62"/>
        <v>0</v>
      </c>
      <c r="O97" s="20">
        <f t="shared" si="62"/>
        <v>0</v>
      </c>
      <c r="P97" s="20">
        <f t="shared" si="62"/>
        <v>0</v>
      </c>
      <c r="Q97" s="20">
        <f t="shared" si="62"/>
        <v>0</v>
      </c>
      <c r="R97" s="20">
        <f t="shared" si="62"/>
        <v>0</v>
      </c>
      <c r="S97" s="20">
        <f t="shared" si="62"/>
        <v>0</v>
      </c>
      <c r="T97" s="20">
        <f t="shared" si="62"/>
        <v>0</v>
      </c>
      <c r="U97" s="20">
        <f t="shared" si="62"/>
        <v>0</v>
      </c>
      <c r="V97" s="20">
        <f t="shared" si="62"/>
        <v>0</v>
      </c>
      <c r="W97" s="20">
        <f t="shared" si="62"/>
        <v>0</v>
      </c>
      <c r="X97" s="20">
        <f t="shared" si="62"/>
        <v>0</v>
      </c>
      <c r="Y97" s="20">
        <f t="shared" si="62"/>
        <v>0</v>
      </c>
      <c r="Z97" s="20">
        <f t="shared" si="62"/>
        <v>0</v>
      </c>
      <c r="AA97" s="20">
        <f t="shared" si="62"/>
        <v>0</v>
      </c>
      <c r="AB97" s="20">
        <f t="shared" si="62"/>
        <v>0</v>
      </c>
      <c r="AC97" s="20">
        <f t="shared" si="62"/>
        <v>0</v>
      </c>
      <c r="AD97" s="20">
        <f t="shared" si="62"/>
        <v>0</v>
      </c>
      <c r="AE97" s="20">
        <f t="shared" si="62"/>
        <v>0</v>
      </c>
      <c r="AF97" s="20">
        <f t="shared" si="62"/>
        <v>0</v>
      </c>
      <c r="AG97" s="20">
        <f t="shared" si="62"/>
        <v>0</v>
      </c>
      <c r="AH97" s="20">
        <f t="shared" si="62"/>
        <v>0</v>
      </c>
      <c r="AI97" s="20">
        <f t="shared" si="62"/>
        <v>0</v>
      </c>
      <c r="AJ97" s="20">
        <f t="shared" si="62"/>
        <v>0</v>
      </c>
      <c r="AK97" s="20">
        <f t="shared" si="62"/>
        <v>0</v>
      </c>
      <c r="AL97" s="20">
        <f t="shared" si="62"/>
        <v>0</v>
      </c>
      <c r="AM97" s="20">
        <f t="shared" si="62"/>
        <v>0</v>
      </c>
      <c r="AN97" s="20">
        <f t="shared" si="62"/>
        <v>0</v>
      </c>
      <c r="AO97" s="20">
        <f t="shared" si="62"/>
        <v>0</v>
      </c>
      <c r="AP97" s="20">
        <f t="shared" si="62"/>
        <v>0</v>
      </c>
      <c r="AQ97" s="20">
        <f t="shared" si="62"/>
        <v>0</v>
      </c>
      <c r="AR97" s="20">
        <f t="shared" si="62"/>
        <v>0</v>
      </c>
      <c r="AS97" s="20">
        <f t="shared" si="62"/>
        <v>0</v>
      </c>
      <c r="AT97" s="20">
        <f t="shared" si="62"/>
        <v>0</v>
      </c>
      <c r="AU97" s="20">
        <f t="shared" si="62"/>
        <v>0</v>
      </c>
      <c r="AV97" s="20">
        <f t="shared" si="62"/>
        <v>0</v>
      </c>
      <c r="AW97" s="20">
        <f t="shared" si="62"/>
        <v>0</v>
      </c>
      <c r="AX97" s="20">
        <f t="shared" si="62"/>
        <v>0</v>
      </c>
      <c r="AY97" s="20">
        <f t="shared" si="62"/>
        <v>0</v>
      </c>
      <c r="AZ97" s="20">
        <f t="shared" si="62"/>
        <v>0</v>
      </c>
      <c r="BA97" s="20">
        <f t="shared" si="62"/>
        <v>0</v>
      </c>
      <c r="BB97" s="20">
        <f t="shared" si="62"/>
        <v>0</v>
      </c>
      <c r="BC97" s="20">
        <f t="shared" si="62"/>
        <v>0</v>
      </c>
      <c r="BD97" s="20">
        <f t="shared" si="62"/>
        <v>0</v>
      </c>
      <c r="BE97" s="20">
        <f t="shared" si="62"/>
        <v>0</v>
      </c>
      <c r="BF97" s="20">
        <f t="shared" si="62"/>
        <v>0</v>
      </c>
      <c r="BG97" s="20">
        <f t="shared" si="62"/>
        <v>0</v>
      </c>
      <c r="BH97" s="20">
        <f t="shared" si="62"/>
        <v>0</v>
      </c>
      <c r="BI97" s="20">
        <f t="shared" si="62"/>
        <v>0</v>
      </c>
      <c r="BJ97" s="20">
        <f t="shared" si="62"/>
        <v>0</v>
      </c>
      <c r="BK97" s="20">
        <f t="shared" si="62"/>
        <v>0</v>
      </c>
      <c r="BL97" s="20">
        <f t="shared" si="62"/>
        <v>0</v>
      </c>
      <c r="BM97" s="20">
        <f t="shared" si="62"/>
        <v>0</v>
      </c>
      <c r="BN97" s="20">
        <f t="shared" si="62"/>
        <v>0</v>
      </c>
      <c r="BO97" s="20">
        <f t="shared" ref="BO97:CM97" si="63">BO32</f>
        <v>0</v>
      </c>
      <c r="BP97" s="20">
        <f t="shared" si="63"/>
        <v>0</v>
      </c>
      <c r="BQ97" s="20">
        <f t="shared" si="63"/>
        <v>0</v>
      </c>
      <c r="BR97" s="20">
        <f t="shared" si="63"/>
        <v>0</v>
      </c>
      <c r="BS97" s="20">
        <f t="shared" si="63"/>
        <v>0</v>
      </c>
      <c r="BT97" s="20">
        <f t="shared" si="63"/>
        <v>0</v>
      </c>
      <c r="BU97" s="20">
        <f t="shared" si="63"/>
        <v>0</v>
      </c>
      <c r="BV97" s="20">
        <f t="shared" si="63"/>
        <v>0</v>
      </c>
      <c r="BW97" s="20">
        <f t="shared" si="63"/>
        <v>0</v>
      </c>
      <c r="BX97" s="20">
        <f t="shared" si="63"/>
        <v>0</v>
      </c>
      <c r="BY97" s="20">
        <f t="shared" si="63"/>
        <v>0</v>
      </c>
      <c r="BZ97" s="20">
        <f t="shared" si="63"/>
        <v>0</v>
      </c>
      <c r="CA97" s="20">
        <f t="shared" si="63"/>
        <v>0</v>
      </c>
      <c r="CB97" s="20">
        <f t="shared" si="63"/>
        <v>0</v>
      </c>
      <c r="CC97" s="20">
        <f t="shared" si="63"/>
        <v>0</v>
      </c>
      <c r="CD97" s="20">
        <f t="shared" si="63"/>
        <v>0</v>
      </c>
      <c r="CE97" s="20">
        <f t="shared" si="63"/>
        <v>0</v>
      </c>
      <c r="CF97" s="20">
        <f t="shared" si="63"/>
        <v>0</v>
      </c>
      <c r="CG97" s="20">
        <f t="shared" si="63"/>
        <v>0</v>
      </c>
      <c r="CH97" s="20">
        <f t="shared" si="63"/>
        <v>0</v>
      </c>
      <c r="CI97" s="20">
        <f t="shared" si="63"/>
        <v>0</v>
      </c>
      <c r="CJ97" s="20">
        <f t="shared" si="63"/>
        <v>0</v>
      </c>
      <c r="CK97" s="20">
        <f t="shared" si="63"/>
        <v>0</v>
      </c>
      <c r="CL97" s="20">
        <f t="shared" si="63"/>
        <v>0</v>
      </c>
      <c r="CM97" s="20">
        <f t="shared" si="63"/>
        <v>0</v>
      </c>
      <c r="CN97" s="20">
        <v>0</v>
      </c>
      <c r="CO97" s="20">
        <f t="shared" ref="CO97:EZ97" si="64">CO32</f>
        <v>0</v>
      </c>
      <c r="CP97" s="20">
        <f t="shared" si="64"/>
        <v>0</v>
      </c>
      <c r="CQ97" s="20">
        <f t="shared" si="64"/>
        <v>0</v>
      </c>
      <c r="CR97" s="20">
        <f t="shared" si="64"/>
        <v>0</v>
      </c>
      <c r="CS97" s="20">
        <f t="shared" si="64"/>
        <v>0</v>
      </c>
      <c r="CT97" s="20">
        <f t="shared" si="64"/>
        <v>0</v>
      </c>
      <c r="CU97" s="20">
        <f t="shared" si="64"/>
        <v>0</v>
      </c>
      <c r="CV97" s="20">
        <f t="shared" si="64"/>
        <v>0</v>
      </c>
      <c r="CW97" s="20">
        <f t="shared" si="64"/>
        <v>0</v>
      </c>
      <c r="CX97" s="20">
        <f t="shared" si="64"/>
        <v>0</v>
      </c>
      <c r="CY97" s="20">
        <f t="shared" si="64"/>
        <v>0</v>
      </c>
      <c r="CZ97" s="20">
        <f t="shared" si="64"/>
        <v>0</v>
      </c>
      <c r="DA97" s="20">
        <f t="shared" si="64"/>
        <v>0</v>
      </c>
      <c r="DB97" s="20">
        <f t="shared" si="64"/>
        <v>0</v>
      </c>
      <c r="DC97" s="20">
        <f t="shared" si="64"/>
        <v>0</v>
      </c>
      <c r="DD97" s="20">
        <f t="shared" si="64"/>
        <v>0</v>
      </c>
      <c r="DE97" s="20">
        <f t="shared" si="64"/>
        <v>0</v>
      </c>
      <c r="DF97" s="20">
        <f t="shared" si="64"/>
        <v>0</v>
      </c>
      <c r="DG97" s="20">
        <f t="shared" si="64"/>
        <v>0</v>
      </c>
      <c r="DH97" s="20">
        <f t="shared" si="64"/>
        <v>0</v>
      </c>
      <c r="DI97" s="20">
        <f t="shared" si="64"/>
        <v>0</v>
      </c>
      <c r="DJ97" s="20">
        <f t="shared" si="64"/>
        <v>0</v>
      </c>
      <c r="DK97" s="20">
        <f t="shared" si="64"/>
        <v>0</v>
      </c>
      <c r="DL97" s="20">
        <f t="shared" si="64"/>
        <v>0</v>
      </c>
      <c r="DM97" s="20">
        <f t="shared" si="64"/>
        <v>0</v>
      </c>
      <c r="DN97" s="20">
        <f t="shared" si="64"/>
        <v>0</v>
      </c>
      <c r="DO97" s="20">
        <f t="shared" si="64"/>
        <v>0</v>
      </c>
      <c r="DP97" s="20">
        <f t="shared" si="64"/>
        <v>0</v>
      </c>
      <c r="DQ97" s="20">
        <f t="shared" si="64"/>
        <v>0</v>
      </c>
      <c r="DR97" s="20">
        <f t="shared" si="64"/>
        <v>0</v>
      </c>
      <c r="DS97" s="20">
        <f t="shared" si="64"/>
        <v>0</v>
      </c>
      <c r="DT97" s="20">
        <f t="shared" si="64"/>
        <v>0</v>
      </c>
      <c r="DU97" s="20">
        <f t="shared" si="64"/>
        <v>0</v>
      </c>
      <c r="DV97" s="20">
        <f t="shared" si="64"/>
        <v>0</v>
      </c>
      <c r="DW97" s="20">
        <f t="shared" si="64"/>
        <v>0</v>
      </c>
      <c r="DX97" s="20">
        <f t="shared" si="64"/>
        <v>0</v>
      </c>
      <c r="DY97" s="20">
        <f t="shared" si="64"/>
        <v>0</v>
      </c>
      <c r="DZ97" s="20">
        <f t="shared" si="64"/>
        <v>0</v>
      </c>
      <c r="EA97" s="20">
        <f t="shared" si="64"/>
        <v>0</v>
      </c>
      <c r="EB97" s="20">
        <f t="shared" si="64"/>
        <v>0</v>
      </c>
      <c r="EC97" s="20">
        <f t="shared" si="64"/>
        <v>0</v>
      </c>
      <c r="ED97" s="20">
        <f t="shared" si="64"/>
        <v>0</v>
      </c>
      <c r="EE97" s="20">
        <f t="shared" si="64"/>
        <v>0</v>
      </c>
      <c r="EF97" s="20">
        <f t="shared" si="64"/>
        <v>0</v>
      </c>
      <c r="EG97" s="20">
        <f t="shared" si="64"/>
        <v>0</v>
      </c>
      <c r="EH97" s="20">
        <f t="shared" si="64"/>
        <v>0</v>
      </c>
      <c r="EI97" s="20">
        <f t="shared" si="64"/>
        <v>0</v>
      </c>
      <c r="EJ97" s="20">
        <f t="shared" si="64"/>
        <v>0</v>
      </c>
      <c r="EK97" s="20">
        <f t="shared" si="64"/>
        <v>0</v>
      </c>
      <c r="EL97" s="20">
        <f t="shared" si="64"/>
        <v>0</v>
      </c>
      <c r="EM97" s="20">
        <f t="shared" si="64"/>
        <v>0</v>
      </c>
      <c r="EN97" s="20">
        <f t="shared" si="64"/>
        <v>0</v>
      </c>
      <c r="EO97" s="20">
        <f t="shared" si="64"/>
        <v>0</v>
      </c>
      <c r="EP97" s="20">
        <f t="shared" si="64"/>
        <v>0</v>
      </c>
      <c r="EQ97" s="20">
        <f t="shared" si="64"/>
        <v>0</v>
      </c>
      <c r="ER97" s="20">
        <f t="shared" si="64"/>
        <v>0</v>
      </c>
      <c r="ES97" s="20">
        <f t="shared" si="64"/>
        <v>0</v>
      </c>
      <c r="ET97" s="20">
        <f t="shared" si="64"/>
        <v>0</v>
      </c>
      <c r="EU97" s="20">
        <f t="shared" si="64"/>
        <v>0</v>
      </c>
      <c r="EV97" s="20">
        <f t="shared" si="64"/>
        <v>0</v>
      </c>
      <c r="EW97" s="20">
        <f t="shared" si="64"/>
        <v>0</v>
      </c>
      <c r="EX97" s="20">
        <f t="shared" si="64"/>
        <v>0</v>
      </c>
      <c r="EY97" s="20">
        <f t="shared" si="64"/>
        <v>0</v>
      </c>
      <c r="EZ97" s="20">
        <f t="shared" si="64"/>
        <v>0</v>
      </c>
      <c r="FA97" s="20">
        <f t="shared" ref="FA97:FX97" si="65">FA32</f>
        <v>0</v>
      </c>
      <c r="FB97" s="20">
        <f t="shared" si="65"/>
        <v>0</v>
      </c>
      <c r="FC97" s="20">
        <f t="shared" si="65"/>
        <v>0</v>
      </c>
      <c r="FD97" s="20">
        <f t="shared" si="65"/>
        <v>0</v>
      </c>
      <c r="FE97" s="20">
        <f t="shared" si="65"/>
        <v>0</v>
      </c>
      <c r="FF97" s="20">
        <f t="shared" si="65"/>
        <v>0</v>
      </c>
      <c r="FG97" s="20">
        <f t="shared" si="65"/>
        <v>0</v>
      </c>
      <c r="FH97" s="20">
        <f t="shared" si="65"/>
        <v>0</v>
      </c>
      <c r="FI97" s="20">
        <f t="shared" si="65"/>
        <v>0</v>
      </c>
      <c r="FJ97" s="20">
        <f t="shared" si="65"/>
        <v>0</v>
      </c>
      <c r="FK97" s="20">
        <f t="shared" si="65"/>
        <v>0</v>
      </c>
      <c r="FL97" s="20">
        <f t="shared" si="65"/>
        <v>0</v>
      </c>
      <c r="FM97" s="20">
        <f t="shared" si="65"/>
        <v>0</v>
      </c>
      <c r="FN97" s="20">
        <f t="shared" si="65"/>
        <v>0</v>
      </c>
      <c r="FO97" s="20">
        <f t="shared" si="65"/>
        <v>0</v>
      </c>
      <c r="FP97" s="20">
        <f t="shared" si="65"/>
        <v>0</v>
      </c>
      <c r="FQ97" s="20">
        <f t="shared" si="65"/>
        <v>0</v>
      </c>
      <c r="FR97" s="20">
        <f t="shared" si="65"/>
        <v>0</v>
      </c>
      <c r="FS97" s="20">
        <f t="shared" si="65"/>
        <v>0</v>
      </c>
      <c r="FT97" s="20">
        <f t="shared" si="65"/>
        <v>0</v>
      </c>
      <c r="FU97" s="20">
        <f t="shared" si="65"/>
        <v>0</v>
      </c>
      <c r="FV97" s="20">
        <f t="shared" si="65"/>
        <v>0</v>
      </c>
      <c r="FW97" s="20">
        <f t="shared" si="65"/>
        <v>0</v>
      </c>
      <c r="FX97" s="20">
        <f t="shared" si="65"/>
        <v>0</v>
      </c>
      <c r="FY97" s="20"/>
      <c r="FZ97" s="20">
        <f t="shared" si="51"/>
        <v>0</v>
      </c>
      <c r="GA97" s="75"/>
      <c r="GB97" s="21"/>
      <c r="GC97" s="21"/>
      <c r="GD97" s="21"/>
      <c r="GE97" s="21"/>
      <c r="GF97" s="7"/>
      <c r="GG97" s="7"/>
      <c r="GH97" s="18"/>
      <c r="GI97" s="18"/>
      <c r="GJ97" s="18"/>
      <c r="GK97" s="18"/>
      <c r="GL97" s="18"/>
      <c r="GM97" s="18"/>
      <c r="GN97" s="23"/>
      <c r="GO97" s="23"/>
    </row>
    <row r="98" spans="1:256" x14ac:dyDescent="0.2">
      <c r="A98" s="6" t="s">
        <v>575</v>
      </c>
      <c r="B98" s="7" t="s">
        <v>576</v>
      </c>
      <c r="C98" s="30">
        <f>ROUND(SUM(C93:C97),1)</f>
        <v>6557.7</v>
      </c>
      <c r="D98" s="30">
        <f t="shared" ref="D98:BO98" si="66">ROUND(SUM(D93:D97),1)</f>
        <v>40256.300000000003</v>
      </c>
      <c r="E98" s="30">
        <f t="shared" si="66"/>
        <v>6110.9</v>
      </c>
      <c r="F98" s="30">
        <f t="shared" si="66"/>
        <v>23143</v>
      </c>
      <c r="G98" s="30">
        <f t="shared" si="66"/>
        <v>1315</v>
      </c>
      <c r="H98" s="30">
        <f t="shared" si="66"/>
        <v>1141</v>
      </c>
      <c r="I98" s="30">
        <f t="shared" si="66"/>
        <v>8657.6</v>
      </c>
      <c r="J98" s="30">
        <f t="shared" si="66"/>
        <v>2171.3000000000002</v>
      </c>
      <c r="K98" s="30">
        <f t="shared" si="66"/>
        <v>257.7</v>
      </c>
      <c r="L98" s="30">
        <f t="shared" si="66"/>
        <v>2250</v>
      </c>
      <c r="M98" s="30">
        <f t="shared" si="66"/>
        <v>1068.3</v>
      </c>
      <c r="N98" s="30">
        <f t="shared" si="66"/>
        <v>51743.3</v>
      </c>
      <c r="O98" s="30">
        <f t="shared" si="66"/>
        <v>13527.5</v>
      </c>
      <c r="P98" s="30">
        <f t="shared" si="66"/>
        <v>312</v>
      </c>
      <c r="Q98" s="30">
        <f t="shared" si="66"/>
        <v>37594.300000000003</v>
      </c>
      <c r="R98" s="30">
        <f t="shared" si="66"/>
        <v>5341.8</v>
      </c>
      <c r="S98" s="30">
        <f t="shared" si="66"/>
        <v>1647.3</v>
      </c>
      <c r="T98" s="30">
        <f t="shared" si="66"/>
        <v>161.30000000000001</v>
      </c>
      <c r="U98" s="30">
        <f t="shared" si="66"/>
        <v>52.5</v>
      </c>
      <c r="V98" s="30">
        <f t="shared" si="66"/>
        <v>264.89999999999998</v>
      </c>
      <c r="W98" s="30">
        <f t="shared" si="66"/>
        <v>132.6</v>
      </c>
      <c r="X98" s="30">
        <f t="shared" si="66"/>
        <v>50</v>
      </c>
      <c r="Y98" s="30">
        <f t="shared" si="66"/>
        <v>780</v>
      </c>
      <c r="Z98" s="30">
        <f t="shared" si="66"/>
        <v>223.8</v>
      </c>
      <c r="AA98" s="30">
        <f t="shared" si="66"/>
        <v>31156.7</v>
      </c>
      <c r="AB98" s="30">
        <f t="shared" si="66"/>
        <v>27908.6</v>
      </c>
      <c r="AC98" s="30">
        <f t="shared" si="66"/>
        <v>947.9</v>
      </c>
      <c r="AD98" s="30">
        <f t="shared" si="66"/>
        <v>1375.2</v>
      </c>
      <c r="AE98" s="30">
        <f t="shared" si="66"/>
        <v>94.4</v>
      </c>
      <c r="AF98" s="30">
        <f t="shared" si="66"/>
        <v>177</v>
      </c>
      <c r="AG98" s="30">
        <f t="shared" si="66"/>
        <v>634</v>
      </c>
      <c r="AH98" s="30">
        <f t="shared" si="66"/>
        <v>1006.6</v>
      </c>
      <c r="AI98" s="30">
        <f t="shared" si="66"/>
        <v>366</v>
      </c>
      <c r="AJ98" s="30">
        <f t="shared" si="66"/>
        <v>151.5</v>
      </c>
      <c r="AK98" s="30">
        <f t="shared" si="66"/>
        <v>180.1</v>
      </c>
      <c r="AL98" s="30">
        <f t="shared" si="66"/>
        <v>272</v>
      </c>
      <c r="AM98" s="30">
        <f t="shared" si="66"/>
        <v>388.3</v>
      </c>
      <c r="AN98" s="30">
        <f t="shared" si="66"/>
        <v>331</v>
      </c>
      <c r="AO98" s="30">
        <f t="shared" si="66"/>
        <v>4492.5</v>
      </c>
      <c r="AP98" s="30">
        <f t="shared" si="66"/>
        <v>84690.1</v>
      </c>
      <c r="AQ98" s="30">
        <f t="shared" si="66"/>
        <v>248</v>
      </c>
      <c r="AR98" s="30">
        <f>ROUND(SUM(AR93:AR97),2)</f>
        <v>64293.32</v>
      </c>
      <c r="AS98" s="30">
        <f t="shared" si="66"/>
        <v>6713.3</v>
      </c>
      <c r="AT98" s="30">
        <f t="shared" si="66"/>
        <v>2386.1</v>
      </c>
      <c r="AU98" s="30">
        <f t="shared" si="66"/>
        <v>281</v>
      </c>
      <c r="AV98" s="30">
        <f t="shared" si="66"/>
        <v>333</v>
      </c>
      <c r="AW98" s="30">
        <f t="shared" si="66"/>
        <v>250.8</v>
      </c>
      <c r="AX98" s="30">
        <f t="shared" si="66"/>
        <v>70.2</v>
      </c>
      <c r="AY98" s="30">
        <f t="shared" si="66"/>
        <v>430</v>
      </c>
      <c r="AZ98" s="30">
        <f t="shared" si="66"/>
        <v>12624.1</v>
      </c>
      <c r="BA98" s="30">
        <f t="shared" si="66"/>
        <v>9335.2999999999993</v>
      </c>
      <c r="BB98" s="30">
        <f t="shared" si="66"/>
        <v>7852.9</v>
      </c>
      <c r="BC98" s="30">
        <f t="shared" si="66"/>
        <v>26041.1</v>
      </c>
      <c r="BD98" s="30">
        <f t="shared" si="66"/>
        <v>3616</v>
      </c>
      <c r="BE98" s="30">
        <f t="shared" si="66"/>
        <v>1312.9</v>
      </c>
      <c r="BF98" s="30">
        <f t="shared" si="66"/>
        <v>25681.9</v>
      </c>
      <c r="BG98" s="30">
        <f t="shared" si="66"/>
        <v>936.9</v>
      </c>
      <c r="BH98" s="30">
        <f t="shared" si="66"/>
        <v>616</v>
      </c>
      <c r="BI98" s="30">
        <f t="shared" si="66"/>
        <v>270.5</v>
      </c>
      <c r="BJ98" s="30">
        <f t="shared" si="66"/>
        <v>6327.2</v>
      </c>
      <c r="BK98" s="30">
        <f t="shared" si="66"/>
        <v>29321.1</v>
      </c>
      <c r="BL98" s="30">
        <f t="shared" si="66"/>
        <v>128.19999999999999</v>
      </c>
      <c r="BM98" s="30">
        <f t="shared" si="66"/>
        <v>317</v>
      </c>
      <c r="BN98" s="30">
        <f t="shared" si="66"/>
        <v>3328.2</v>
      </c>
      <c r="BO98" s="30">
        <f t="shared" si="66"/>
        <v>1310.9</v>
      </c>
      <c r="BP98" s="30">
        <f t="shared" ref="BP98:EA98" si="67">ROUND(SUM(BP93:BP97),1)</f>
        <v>184.4</v>
      </c>
      <c r="BQ98" s="30">
        <f t="shared" si="67"/>
        <v>5940.9</v>
      </c>
      <c r="BR98" s="30">
        <f t="shared" si="67"/>
        <v>4536</v>
      </c>
      <c r="BS98" s="30">
        <f t="shared" si="67"/>
        <v>1135.5</v>
      </c>
      <c r="BT98" s="30">
        <f t="shared" si="67"/>
        <v>406.1</v>
      </c>
      <c r="BU98" s="30">
        <f t="shared" si="67"/>
        <v>403.1</v>
      </c>
      <c r="BV98" s="30">
        <f t="shared" si="67"/>
        <v>1251.2</v>
      </c>
      <c r="BW98" s="30">
        <f t="shared" si="67"/>
        <v>1999.1</v>
      </c>
      <c r="BX98" s="30">
        <f t="shared" si="67"/>
        <v>78</v>
      </c>
      <c r="BY98" s="30">
        <f t="shared" si="67"/>
        <v>474.2</v>
      </c>
      <c r="BZ98" s="30">
        <f t="shared" si="67"/>
        <v>217.3</v>
      </c>
      <c r="CA98" s="30">
        <f t="shared" si="67"/>
        <v>164.9</v>
      </c>
      <c r="CB98" s="30">
        <f t="shared" si="67"/>
        <v>76705.600000000006</v>
      </c>
      <c r="CC98" s="30">
        <f t="shared" si="67"/>
        <v>191</v>
      </c>
      <c r="CD98" s="30">
        <f t="shared" si="67"/>
        <v>231.1</v>
      </c>
      <c r="CE98" s="30">
        <f t="shared" si="67"/>
        <v>153.6</v>
      </c>
      <c r="CF98" s="30">
        <f t="shared" si="67"/>
        <v>127.7</v>
      </c>
      <c r="CG98" s="30">
        <f t="shared" si="67"/>
        <v>202.6</v>
      </c>
      <c r="CH98" s="30">
        <f t="shared" si="67"/>
        <v>107</v>
      </c>
      <c r="CI98" s="30">
        <f t="shared" si="67"/>
        <v>709</v>
      </c>
      <c r="CJ98" s="30">
        <f t="shared" si="67"/>
        <v>930</v>
      </c>
      <c r="CK98" s="30">
        <f t="shared" si="67"/>
        <v>5917.7</v>
      </c>
      <c r="CL98" s="30">
        <f t="shared" si="67"/>
        <v>1320.7</v>
      </c>
      <c r="CM98" s="30">
        <f t="shared" si="67"/>
        <v>744.7</v>
      </c>
      <c r="CN98" s="30">
        <f t="shared" si="67"/>
        <v>32727.200000000001</v>
      </c>
      <c r="CO98" s="30">
        <f t="shared" si="67"/>
        <v>14792.3</v>
      </c>
      <c r="CP98" s="30">
        <f t="shared" si="67"/>
        <v>1013.4</v>
      </c>
      <c r="CQ98" s="30">
        <f t="shared" si="67"/>
        <v>815.5</v>
      </c>
      <c r="CR98" s="30">
        <f t="shared" si="67"/>
        <v>242</v>
      </c>
      <c r="CS98" s="30">
        <f t="shared" si="67"/>
        <v>320.60000000000002</v>
      </c>
      <c r="CT98" s="30">
        <f t="shared" si="67"/>
        <v>105.8</v>
      </c>
      <c r="CU98" s="30">
        <f t="shared" si="67"/>
        <v>448.3</v>
      </c>
      <c r="CV98" s="30">
        <f t="shared" si="67"/>
        <v>50</v>
      </c>
      <c r="CW98" s="30">
        <f t="shared" si="67"/>
        <v>193</v>
      </c>
      <c r="CX98" s="30">
        <f t="shared" si="67"/>
        <v>465.3</v>
      </c>
      <c r="CY98" s="30">
        <f t="shared" si="67"/>
        <v>50</v>
      </c>
      <c r="CZ98" s="30">
        <f t="shared" si="67"/>
        <v>1925.3</v>
      </c>
      <c r="DA98" s="30">
        <f t="shared" si="67"/>
        <v>201.1</v>
      </c>
      <c r="DB98" s="30">
        <f t="shared" si="67"/>
        <v>316</v>
      </c>
      <c r="DC98" s="30">
        <f t="shared" si="67"/>
        <v>173</v>
      </c>
      <c r="DD98" s="30">
        <f t="shared" si="67"/>
        <v>151.80000000000001</v>
      </c>
      <c r="DE98" s="30">
        <f t="shared" si="67"/>
        <v>317.7</v>
      </c>
      <c r="DF98" s="30">
        <f t="shared" si="67"/>
        <v>21637.599999999999</v>
      </c>
      <c r="DG98" s="30">
        <f t="shared" si="67"/>
        <v>88</v>
      </c>
      <c r="DH98" s="30">
        <f t="shared" si="67"/>
        <v>1947.5</v>
      </c>
      <c r="DI98" s="30">
        <f t="shared" si="67"/>
        <v>2520</v>
      </c>
      <c r="DJ98" s="30">
        <f t="shared" si="67"/>
        <v>641</v>
      </c>
      <c r="DK98" s="30">
        <f t="shared" si="67"/>
        <v>467.1</v>
      </c>
      <c r="DL98" s="30">
        <f t="shared" si="67"/>
        <v>5735.8</v>
      </c>
      <c r="DM98" s="30">
        <f t="shared" si="67"/>
        <v>244.5</v>
      </c>
      <c r="DN98" s="30">
        <f t="shared" si="67"/>
        <v>1311.8</v>
      </c>
      <c r="DO98" s="30">
        <f t="shared" si="67"/>
        <v>3209</v>
      </c>
      <c r="DP98" s="30">
        <f t="shared" si="67"/>
        <v>209</v>
      </c>
      <c r="DQ98" s="30">
        <f t="shared" si="67"/>
        <v>834.5</v>
      </c>
      <c r="DR98" s="30">
        <f t="shared" si="67"/>
        <v>1370.5</v>
      </c>
      <c r="DS98" s="30">
        <f t="shared" si="67"/>
        <v>678.8</v>
      </c>
      <c r="DT98" s="30">
        <f t="shared" si="67"/>
        <v>173</v>
      </c>
      <c r="DU98" s="30">
        <f t="shared" si="67"/>
        <v>357.1</v>
      </c>
      <c r="DV98" s="30">
        <f t="shared" si="67"/>
        <v>216</v>
      </c>
      <c r="DW98" s="30">
        <f t="shared" si="67"/>
        <v>314.39999999999998</v>
      </c>
      <c r="DX98" s="30">
        <f t="shared" si="67"/>
        <v>167.6</v>
      </c>
      <c r="DY98" s="30">
        <f t="shared" si="67"/>
        <v>315.5</v>
      </c>
      <c r="DZ98" s="30">
        <f t="shared" si="67"/>
        <v>746.6</v>
      </c>
      <c r="EA98" s="30">
        <f t="shared" si="67"/>
        <v>556.6</v>
      </c>
      <c r="EB98" s="30">
        <f t="shared" ref="EB98:FX98" si="68">ROUND(SUM(EB93:EB97),1)</f>
        <v>574.29999999999995</v>
      </c>
      <c r="EC98" s="30">
        <f t="shared" si="68"/>
        <v>304.7</v>
      </c>
      <c r="ED98" s="30">
        <f t="shared" si="68"/>
        <v>1589.1</v>
      </c>
      <c r="EE98" s="30">
        <f t="shared" si="68"/>
        <v>203</v>
      </c>
      <c r="EF98" s="30">
        <f t="shared" si="68"/>
        <v>1448.2</v>
      </c>
      <c r="EG98" s="30">
        <f t="shared" si="68"/>
        <v>257</v>
      </c>
      <c r="EH98" s="30">
        <f t="shared" si="68"/>
        <v>250.7</v>
      </c>
      <c r="EI98" s="30">
        <f t="shared" si="68"/>
        <v>14528.3</v>
      </c>
      <c r="EJ98" s="30">
        <f t="shared" si="68"/>
        <v>10279.700000000001</v>
      </c>
      <c r="EK98" s="30">
        <f t="shared" si="68"/>
        <v>673.8</v>
      </c>
      <c r="EL98" s="30">
        <f t="shared" si="68"/>
        <v>463.6</v>
      </c>
      <c r="EM98" s="30">
        <f t="shared" si="68"/>
        <v>398.2</v>
      </c>
      <c r="EN98" s="30">
        <f t="shared" si="68"/>
        <v>1027.5999999999999</v>
      </c>
      <c r="EO98" s="30">
        <f t="shared" si="68"/>
        <v>332</v>
      </c>
      <c r="EP98" s="30">
        <f t="shared" si="68"/>
        <v>424.5</v>
      </c>
      <c r="EQ98" s="30">
        <f t="shared" si="68"/>
        <v>2717</v>
      </c>
      <c r="ER98" s="30">
        <f t="shared" si="68"/>
        <v>315.60000000000002</v>
      </c>
      <c r="ES98" s="30">
        <f t="shared" si="68"/>
        <v>173.5</v>
      </c>
      <c r="ET98" s="30">
        <f t="shared" si="68"/>
        <v>193</v>
      </c>
      <c r="EU98" s="30">
        <f t="shared" si="68"/>
        <v>581.5</v>
      </c>
      <c r="EV98" s="30">
        <f t="shared" si="68"/>
        <v>78.7</v>
      </c>
      <c r="EW98" s="30">
        <f t="shared" si="68"/>
        <v>875.6</v>
      </c>
      <c r="EX98" s="30">
        <f t="shared" si="68"/>
        <v>173</v>
      </c>
      <c r="EY98" s="30">
        <f t="shared" si="68"/>
        <v>588.29999999999995</v>
      </c>
      <c r="EZ98" s="30">
        <f t="shared" si="68"/>
        <v>126.6</v>
      </c>
      <c r="FA98" s="30">
        <f t="shared" si="68"/>
        <v>3497.7</v>
      </c>
      <c r="FB98" s="30">
        <f t="shared" si="68"/>
        <v>313.7</v>
      </c>
      <c r="FC98" s="30">
        <f t="shared" si="68"/>
        <v>2117.3000000000002</v>
      </c>
      <c r="FD98" s="30">
        <f t="shared" si="68"/>
        <v>425</v>
      </c>
      <c r="FE98" s="30">
        <f t="shared" si="68"/>
        <v>85.4</v>
      </c>
      <c r="FF98" s="30">
        <f t="shared" si="68"/>
        <v>200.2</v>
      </c>
      <c r="FG98" s="30">
        <f t="shared" si="68"/>
        <v>126.2</v>
      </c>
      <c r="FH98" s="30">
        <f t="shared" si="68"/>
        <v>74</v>
      </c>
      <c r="FI98" s="30">
        <f t="shared" si="68"/>
        <v>1785.9</v>
      </c>
      <c r="FJ98" s="30">
        <f t="shared" si="68"/>
        <v>2045.2</v>
      </c>
      <c r="FK98" s="30">
        <f t="shared" si="68"/>
        <v>2603.6999999999998</v>
      </c>
      <c r="FL98" s="30">
        <f t="shared" si="68"/>
        <v>8245.9</v>
      </c>
      <c r="FM98" s="30">
        <f t="shared" si="68"/>
        <v>3828.3</v>
      </c>
      <c r="FN98" s="30">
        <f t="shared" si="68"/>
        <v>22051.7</v>
      </c>
      <c r="FO98" s="30">
        <f t="shared" si="68"/>
        <v>1102.3</v>
      </c>
      <c r="FP98" s="30">
        <f t="shared" si="68"/>
        <v>2366</v>
      </c>
      <c r="FQ98" s="30">
        <f t="shared" si="68"/>
        <v>1002.2</v>
      </c>
      <c r="FR98" s="30">
        <f t="shared" si="68"/>
        <v>174.9</v>
      </c>
      <c r="FS98" s="30">
        <f t="shared" si="68"/>
        <v>191.5</v>
      </c>
      <c r="FT98" s="30">
        <f t="shared" si="68"/>
        <v>60.1</v>
      </c>
      <c r="FU98" s="30">
        <f t="shared" si="68"/>
        <v>834</v>
      </c>
      <c r="FV98" s="30">
        <f t="shared" si="68"/>
        <v>697.5</v>
      </c>
      <c r="FW98" s="30">
        <f t="shared" si="68"/>
        <v>169</v>
      </c>
      <c r="FX98" s="30">
        <f t="shared" si="68"/>
        <v>61.2</v>
      </c>
      <c r="FY98" s="20"/>
      <c r="FZ98" s="76">
        <f t="shared" si="51"/>
        <v>857775.91999999934</v>
      </c>
      <c r="GA98" s="77">
        <v>857775.9</v>
      </c>
      <c r="GB98" s="21">
        <f>FZ98-GA98</f>
        <v>1.9999999320134521E-2</v>
      </c>
      <c r="GC98" s="21"/>
      <c r="GD98" s="21"/>
      <c r="GE98" s="21"/>
      <c r="GF98" s="7"/>
      <c r="GG98" s="7"/>
      <c r="GH98" s="18"/>
      <c r="GI98" s="18"/>
      <c r="GJ98" s="18"/>
      <c r="GK98" s="18"/>
      <c r="GL98" s="18"/>
      <c r="GM98" s="18"/>
      <c r="GN98" s="23"/>
      <c r="GO98" s="23"/>
    </row>
    <row r="99" spans="1:256" ht="15.75" x14ac:dyDescent="0.25">
      <c r="A99" s="6" t="s">
        <v>577</v>
      </c>
      <c r="B99" s="43" t="s">
        <v>578</v>
      </c>
      <c r="C99" s="21">
        <f t="shared" ref="C99:BN99" si="69">C98-C100</f>
        <v>6557.7</v>
      </c>
      <c r="D99" s="21">
        <f t="shared" si="69"/>
        <v>35630.800000000003</v>
      </c>
      <c r="E99" s="21">
        <f t="shared" si="69"/>
        <v>5515.9</v>
      </c>
      <c r="F99" s="21">
        <f t="shared" si="69"/>
        <v>22473</v>
      </c>
      <c r="G99" s="21">
        <f t="shared" si="69"/>
        <v>1315</v>
      </c>
      <c r="H99" s="21">
        <f t="shared" si="69"/>
        <v>1141</v>
      </c>
      <c r="I99" s="21">
        <f t="shared" si="69"/>
        <v>7739.1</v>
      </c>
      <c r="J99" s="21">
        <f t="shared" si="69"/>
        <v>2171.3000000000002</v>
      </c>
      <c r="K99" s="21">
        <f t="shared" si="69"/>
        <v>257.7</v>
      </c>
      <c r="L99" s="21">
        <f t="shared" si="69"/>
        <v>2250</v>
      </c>
      <c r="M99" s="21">
        <f t="shared" si="69"/>
        <v>1068.3</v>
      </c>
      <c r="N99" s="21">
        <f t="shared" si="69"/>
        <v>51743.3</v>
      </c>
      <c r="O99" s="21">
        <f t="shared" si="69"/>
        <v>13527.5</v>
      </c>
      <c r="P99" s="21">
        <f t="shared" si="69"/>
        <v>312</v>
      </c>
      <c r="Q99" s="21">
        <f t="shared" si="69"/>
        <v>36612.300000000003</v>
      </c>
      <c r="R99" s="21">
        <f t="shared" si="69"/>
        <v>5341.8</v>
      </c>
      <c r="S99" s="21">
        <f t="shared" si="69"/>
        <v>1647.3</v>
      </c>
      <c r="T99" s="21">
        <f t="shared" si="69"/>
        <v>161.30000000000001</v>
      </c>
      <c r="U99" s="21">
        <f t="shared" si="69"/>
        <v>52.5</v>
      </c>
      <c r="V99" s="21">
        <f t="shared" si="69"/>
        <v>264.89999999999998</v>
      </c>
      <c r="W99" s="21">
        <f t="shared" si="69"/>
        <v>132.6</v>
      </c>
      <c r="X99" s="21">
        <f t="shared" si="69"/>
        <v>50</v>
      </c>
      <c r="Y99" s="21">
        <f t="shared" si="69"/>
        <v>780</v>
      </c>
      <c r="Z99" s="21">
        <f t="shared" si="69"/>
        <v>223.8</v>
      </c>
      <c r="AA99" s="21">
        <f t="shared" si="69"/>
        <v>31156.7</v>
      </c>
      <c r="AB99" s="21">
        <f t="shared" si="69"/>
        <v>27908.6</v>
      </c>
      <c r="AC99" s="21">
        <f t="shared" si="69"/>
        <v>947.9</v>
      </c>
      <c r="AD99" s="21">
        <f t="shared" si="69"/>
        <v>1247.2</v>
      </c>
      <c r="AE99" s="21">
        <f t="shared" si="69"/>
        <v>94.4</v>
      </c>
      <c r="AF99" s="21">
        <f t="shared" si="69"/>
        <v>177</v>
      </c>
      <c r="AG99" s="21">
        <f t="shared" si="69"/>
        <v>634</v>
      </c>
      <c r="AH99" s="21">
        <f t="shared" si="69"/>
        <v>1006.6</v>
      </c>
      <c r="AI99" s="21">
        <f t="shared" si="69"/>
        <v>366</v>
      </c>
      <c r="AJ99" s="21">
        <f t="shared" si="69"/>
        <v>151.5</v>
      </c>
      <c r="AK99" s="21">
        <f t="shared" si="69"/>
        <v>180.1</v>
      </c>
      <c r="AL99" s="21">
        <f t="shared" si="69"/>
        <v>272</v>
      </c>
      <c r="AM99" s="21">
        <f t="shared" si="69"/>
        <v>388.3</v>
      </c>
      <c r="AN99" s="21">
        <f t="shared" si="69"/>
        <v>331</v>
      </c>
      <c r="AO99" s="21">
        <f t="shared" si="69"/>
        <v>4492.5</v>
      </c>
      <c r="AP99" s="21">
        <f t="shared" si="69"/>
        <v>84690.1</v>
      </c>
      <c r="AQ99" s="21">
        <f t="shared" si="69"/>
        <v>248</v>
      </c>
      <c r="AR99" s="21">
        <f t="shared" si="69"/>
        <v>62221.32</v>
      </c>
      <c r="AS99" s="21">
        <f t="shared" si="69"/>
        <v>6418.3</v>
      </c>
      <c r="AT99" s="21">
        <f t="shared" si="69"/>
        <v>2386.1</v>
      </c>
      <c r="AU99" s="21">
        <f t="shared" si="69"/>
        <v>281</v>
      </c>
      <c r="AV99" s="21">
        <f t="shared" si="69"/>
        <v>333</v>
      </c>
      <c r="AW99" s="21">
        <f t="shared" si="69"/>
        <v>250.8</v>
      </c>
      <c r="AX99" s="21">
        <f t="shared" si="69"/>
        <v>70.2</v>
      </c>
      <c r="AY99" s="21">
        <f t="shared" si="69"/>
        <v>430</v>
      </c>
      <c r="AZ99" s="21">
        <f t="shared" si="69"/>
        <v>12624.1</v>
      </c>
      <c r="BA99" s="21">
        <f t="shared" si="69"/>
        <v>9335.2999999999993</v>
      </c>
      <c r="BB99" s="21">
        <f t="shared" si="69"/>
        <v>7852.9</v>
      </c>
      <c r="BC99" s="21">
        <f t="shared" si="69"/>
        <v>22740.1</v>
      </c>
      <c r="BD99" s="21">
        <f t="shared" si="69"/>
        <v>3616</v>
      </c>
      <c r="BE99" s="21">
        <f t="shared" si="69"/>
        <v>1312.9</v>
      </c>
      <c r="BF99" s="21">
        <f t="shared" si="69"/>
        <v>25681.9</v>
      </c>
      <c r="BG99" s="21">
        <f t="shared" si="69"/>
        <v>936.9</v>
      </c>
      <c r="BH99" s="21">
        <f t="shared" si="69"/>
        <v>616</v>
      </c>
      <c r="BI99" s="21">
        <f t="shared" si="69"/>
        <v>270.5</v>
      </c>
      <c r="BJ99" s="21">
        <f t="shared" si="69"/>
        <v>6327.2</v>
      </c>
      <c r="BK99" s="21">
        <f t="shared" si="69"/>
        <v>29321.1</v>
      </c>
      <c r="BL99" s="21">
        <f t="shared" si="69"/>
        <v>128.19999999999999</v>
      </c>
      <c r="BM99" s="21">
        <f t="shared" si="69"/>
        <v>317</v>
      </c>
      <c r="BN99" s="21">
        <f t="shared" si="69"/>
        <v>3328.2</v>
      </c>
      <c r="BO99" s="21">
        <f t="shared" ref="BO99:DZ99" si="70">BO98-BO100</f>
        <v>1310.9</v>
      </c>
      <c r="BP99" s="21">
        <f t="shared" si="70"/>
        <v>184.4</v>
      </c>
      <c r="BQ99" s="21">
        <f t="shared" si="70"/>
        <v>5690.9</v>
      </c>
      <c r="BR99" s="21">
        <f t="shared" si="70"/>
        <v>4536</v>
      </c>
      <c r="BS99" s="21">
        <f t="shared" si="70"/>
        <v>1135.5</v>
      </c>
      <c r="BT99" s="21">
        <f t="shared" si="70"/>
        <v>406.1</v>
      </c>
      <c r="BU99" s="21">
        <f t="shared" si="70"/>
        <v>403.1</v>
      </c>
      <c r="BV99" s="21">
        <f t="shared" si="70"/>
        <v>1251.2</v>
      </c>
      <c r="BW99" s="21">
        <f t="shared" si="70"/>
        <v>1999.1</v>
      </c>
      <c r="BX99" s="21">
        <f t="shared" si="70"/>
        <v>78</v>
      </c>
      <c r="BY99" s="21">
        <f t="shared" si="70"/>
        <v>474.2</v>
      </c>
      <c r="BZ99" s="21">
        <f t="shared" si="70"/>
        <v>217.3</v>
      </c>
      <c r="CA99" s="21">
        <f t="shared" si="70"/>
        <v>164.9</v>
      </c>
      <c r="CB99" s="21">
        <f t="shared" si="70"/>
        <v>75893.100000000006</v>
      </c>
      <c r="CC99" s="21">
        <f t="shared" si="70"/>
        <v>191</v>
      </c>
      <c r="CD99" s="21">
        <f t="shared" si="70"/>
        <v>231.1</v>
      </c>
      <c r="CE99" s="21">
        <f t="shared" si="70"/>
        <v>153.6</v>
      </c>
      <c r="CF99" s="21">
        <f t="shared" si="70"/>
        <v>127.7</v>
      </c>
      <c r="CG99" s="21">
        <f t="shared" si="70"/>
        <v>202.6</v>
      </c>
      <c r="CH99" s="21">
        <f t="shared" si="70"/>
        <v>107</v>
      </c>
      <c r="CI99" s="21">
        <f t="shared" si="70"/>
        <v>709</v>
      </c>
      <c r="CJ99" s="21">
        <f t="shared" si="70"/>
        <v>930</v>
      </c>
      <c r="CK99" s="21">
        <f t="shared" si="70"/>
        <v>5368.7</v>
      </c>
      <c r="CL99" s="21">
        <f t="shared" si="70"/>
        <v>1320.7</v>
      </c>
      <c r="CM99" s="21">
        <f t="shared" si="70"/>
        <v>744.7</v>
      </c>
      <c r="CN99" s="21">
        <f t="shared" si="70"/>
        <v>29728.7</v>
      </c>
      <c r="CO99" s="21">
        <f t="shared" si="70"/>
        <v>14792.3</v>
      </c>
      <c r="CP99" s="21">
        <f t="shared" si="70"/>
        <v>1013.4</v>
      </c>
      <c r="CQ99" s="21">
        <f t="shared" si="70"/>
        <v>815.5</v>
      </c>
      <c r="CR99" s="21">
        <f t="shared" si="70"/>
        <v>242</v>
      </c>
      <c r="CS99" s="21">
        <f t="shared" si="70"/>
        <v>320.60000000000002</v>
      </c>
      <c r="CT99" s="21">
        <f t="shared" si="70"/>
        <v>105.8</v>
      </c>
      <c r="CU99" s="21">
        <f t="shared" si="70"/>
        <v>448.3</v>
      </c>
      <c r="CV99" s="21">
        <f t="shared" si="70"/>
        <v>50</v>
      </c>
      <c r="CW99" s="21">
        <f t="shared" si="70"/>
        <v>193</v>
      </c>
      <c r="CX99" s="21">
        <f t="shared" si="70"/>
        <v>465.3</v>
      </c>
      <c r="CY99" s="21">
        <f t="shared" si="70"/>
        <v>50</v>
      </c>
      <c r="CZ99" s="21">
        <f t="shared" si="70"/>
        <v>1925.3</v>
      </c>
      <c r="DA99" s="21">
        <f t="shared" si="70"/>
        <v>201.1</v>
      </c>
      <c r="DB99" s="21">
        <f t="shared" si="70"/>
        <v>316</v>
      </c>
      <c r="DC99" s="21">
        <f t="shared" si="70"/>
        <v>173</v>
      </c>
      <c r="DD99" s="21">
        <f t="shared" si="70"/>
        <v>151.80000000000001</v>
      </c>
      <c r="DE99" s="21">
        <f t="shared" si="70"/>
        <v>317.7</v>
      </c>
      <c r="DF99" s="21">
        <f t="shared" si="70"/>
        <v>20284.599999999999</v>
      </c>
      <c r="DG99" s="21">
        <f t="shared" si="70"/>
        <v>88</v>
      </c>
      <c r="DH99" s="21">
        <f t="shared" si="70"/>
        <v>1947.5</v>
      </c>
      <c r="DI99" s="21">
        <f t="shared" si="70"/>
        <v>2472</v>
      </c>
      <c r="DJ99" s="21">
        <f t="shared" si="70"/>
        <v>641</v>
      </c>
      <c r="DK99" s="21">
        <f t="shared" si="70"/>
        <v>467.1</v>
      </c>
      <c r="DL99" s="21">
        <f t="shared" si="70"/>
        <v>5735.8</v>
      </c>
      <c r="DM99" s="21">
        <f t="shared" si="70"/>
        <v>244.5</v>
      </c>
      <c r="DN99" s="21">
        <f t="shared" si="70"/>
        <v>1311.8</v>
      </c>
      <c r="DO99" s="21">
        <f t="shared" si="70"/>
        <v>3209</v>
      </c>
      <c r="DP99" s="21">
        <f t="shared" si="70"/>
        <v>209</v>
      </c>
      <c r="DQ99" s="21">
        <f t="shared" si="70"/>
        <v>834.5</v>
      </c>
      <c r="DR99" s="21">
        <f t="shared" si="70"/>
        <v>1370.5</v>
      </c>
      <c r="DS99" s="21">
        <f t="shared" si="70"/>
        <v>678.8</v>
      </c>
      <c r="DT99" s="21">
        <f t="shared" si="70"/>
        <v>173</v>
      </c>
      <c r="DU99" s="21">
        <f t="shared" si="70"/>
        <v>357.1</v>
      </c>
      <c r="DV99" s="21">
        <f t="shared" si="70"/>
        <v>216</v>
      </c>
      <c r="DW99" s="21">
        <f t="shared" si="70"/>
        <v>314.39999999999998</v>
      </c>
      <c r="DX99" s="21">
        <f t="shared" si="70"/>
        <v>167.6</v>
      </c>
      <c r="DY99" s="21">
        <f t="shared" si="70"/>
        <v>315.5</v>
      </c>
      <c r="DZ99" s="21">
        <f t="shared" si="70"/>
        <v>746.6</v>
      </c>
      <c r="EA99" s="21">
        <f t="shared" ref="EA99:FX99" si="71">EA98-EA100</f>
        <v>556.6</v>
      </c>
      <c r="EB99" s="21">
        <f t="shared" si="71"/>
        <v>574.29999999999995</v>
      </c>
      <c r="EC99" s="21">
        <f t="shared" si="71"/>
        <v>304.7</v>
      </c>
      <c r="ED99" s="21">
        <f t="shared" si="71"/>
        <v>1589.1</v>
      </c>
      <c r="EE99" s="21">
        <f t="shared" si="71"/>
        <v>203</v>
      </c>
      <c r="EF99" s="21">
        <f t="shared" si="71"/>
        <v>1448.2</v>
      </c>
      <c r="EG99" s="21">
        <f t="shared" si="71"/>
        <v>257</v>
      </c>
      <c r="EH99" s="21">
        <f t="shared" si="71"/>
        <v>250.7</v>
      </c>
      <c r="EI99" s="21">
        <f t="shared" si="71"/>
        <v>14528.3</v>
      </c>
      <c r="EJ99" s="21">
        <f t="shared" si="71"/>
        <v>10279.700000000001</v>
      </c>
      <c r="EK99" s="21">
        <f t="shared" si="71"/>
        <v>673.8</v>
      </c>
      <c r="EL99" s="21">
        <f t="shared" si="71"/>
        <v>463.6</v>
      </c>
      <c r="EM99" s="21">
        <f t="shared" si="71"/>
        <v>398.2</v>
      </c>
      <c r="EN99" s="21">
        <f t="shared" si="71"/>
        <v>1027.5999999999999</v>
      </c>
      <c r="EO99" s="21">
        <f t="shared" si="71"/>
        <v>332</v>
      </c>
      <c r="EP99" s="21">
        <f t="shared" si="71"/>
        <v>424.5</v>
      </c>
      <c r="EQ99" s="21">
        <f t="shared" si="71"/>
        <v>2598</v>
      </c>
      <c r="ER99" s="21">
        <f t="shared" si="71"/>
        <v>315.60000000000002</v>
      </c>
      <c r="ES99" s="21">
        <f t="shared" si="71"/>
        <v>173.5</v>
      </c>
      <c r="ET99" s="21">
        <f t="shared" si="71"/>
        <v>193</v>
      </c>
      <c r="EU99" s="21">
        <f t="shared" si="71"/>
        <v>581.5</v>
      </c>
      <c r="EV99" s="21">
        <f t="shared" si="71"/>
        <v>78.7</v>
      </c>
      <c r="EW99" s="21">
        <f t="shared" si="71"/>
        <v>875.6</v>
      </c>
      <c r="EX99" s="21">
        <f t="shared" si="71"/>
        <v>173</v>
      </c>
      <c r="EY99" s="21">
        <f t="shared" si="71"/>
        <v>588.29999999999995</v>
      </c>
      <c r="EZ99" s="21">
        <f t="shared" si="71"/>
        <v>126.6</v>
      </c>
      <c r="FA99" s="21">
        <f t="shared" si="71"/>
        <v>3497.7</v>
      </c>
      <c r="FB99" s="21">
        <f t="shared" si="71"/>
        <v>313.7</v>
      </c>
      <c r="FC99" s="21">
        <f t="shared" si="71"/>
        <v>2117.3000000000002</v>
      </c>
      <c r="FD99" s="21">
        <f t="shared" si="71"/>
        <v>425</v>
      </c>
      <c r="FE99" s="21">
        <f t="shared" si="71"/>
        <v>85.4</v>
      </c>
      <c r="FF99" s="21">
        <f t="shared" si="71"/>
        <v>200.2</v>
      </c>
      <c r="FG99" s="21">
        <f t="shared" si="71"/>
        <v>126.2</v>
      </c>
      <c r="FH99" s="21">
        <f t="shared" si="71"/>
        <v>74</v>
      </c>
      <c r="FI99" s="21">
        <f t="shared" si="71"/>
        <v>1785.9</v>
      </c>
      <c r="FJ99" s="21">
        <f t="shared" si="71"/>
        <v>2045.2</v>
      </c>
      <c r="FK99" s="21">
        <f t="shared" si="71"/>
        <v>2603.6999999999998</v>
      </c>
      <c r="FL99" s="21">
        <f t="shared" si="71"/>
        <v>8245.9</v>
      </c>
      <c r="FM99" s="21">
        <f t="shared" si="71"/>
        <v>3828.3</v>
      </c>
      <c r="FN99" s="21">
        <f t="shared" si="71"/>
        <v>22051.7</v>
      </c>
      <c r="FO99" s="21">
        <f t="shared" si="71"/>
        <v>1102.3</v>
      </c>
      <c r="FP99" s="21">
        <f t="shared" si="71"/>
        <v>2366</v>
      </c>
      <c r="FQ99" s="21">
        <f t="shared" si="71"/>
        <v>1002.2</v>
      </c>
      <c r="FR99" s="21">
        <f t="shared" si="71"/>
        <v>174.9</v>
      </c>
      <c r="FS99" s="21">
        <f t="shared" si="71"/>
        <v>191.5</v>
      </c>
      <c r="FT99" s="21">
        <f t="shared" si="71"/>
        <v>60.1</v>
      </c>
      <c r="FU99" s="21">
        <f t="shared" si="71"/>
        <v>834</v>
      </c>
      <c r="FV99" s="21">
        <f t="shared" si="71"/>
        <v>697.5</v>
      </c>
      <c r="FW99" s="21">
        <f t="shared" si="71"/>
        <v>169</v>
      </c>
      <c r="FX99" s="21">
        <f t="shared" si="71"/>
        <v>61.2</v>
      </c>
      <c r="FZ99" s="20">
        <f t="shared" si="51"/>
        <v>838058.91999999934</v>
      </c>
      <c r="GA99" s="20"/>
      <c r="GB99" s="20"/>
      <c r="GC99" s="20"/>
      <c r="GD99" s="20"/>
      <c r="GE99" s="20"/>
      <c r="GF99" s="7"/>
      <c r="GG99" s="7"/>
      <c r="GH99" s="18"/>
      <c r="GI99" s="18"/>
      <c r="GJ99" s="18"/>
      <c r="GK99" s="18"/>
      <c r="GL99" s="18"/>
      <c r="GM99" s="18"/>
      <c r="GN99" s="23"/>
      <c r="GO99" s="23"/>
    </row>
    <row r="100" spans="1:256" ht="15.75" x14ac:dyDescent="0.25">
      <c r="A100" s="6" t="s">
        <v>579</v>
      </c>
      <c r="B100" s="43" t="s">
        <v>580</v>
      </c>
      <c r="C100" s="18">
        <f>C91+C92+C97+C95</f>
        <v>0</v>
      </c>
      <c r="D100" s="18">
        <f t="shared" ref="D100:BO100" si="72">D91+D92+D97+D95</f>
        <v>4625.5</v>
      </c>
      <c r="E100" s="18">
        <f t="shared" si="72"/>
        <v>595</v>
      </c>
      <c r="F100" s="18">
        <f t="shared" si="72"/>
        <v>670</v>
      </c>
      <c r="G100" s="18">
        <f t="shared" si="72"/>
        <v>0</v>
      </c>
      <c r="H100" s="18">
        <f t="shared" si="72"/>
        <v>0</v>
      </c>
      <c r="I100" s="18">
        <f t="shared" si="72"/>
        <v>918.5</v>
      </c>
      <c r="J100" s="18">
        <f t="shared" si="72"/>
        <v>0</v>
      </c>
      <c r="K100" s="18">
        <f t="shared" si="72"/>
        <v>0</v>
      </c>
      <c r="L100" s="18">
        <f t="shared" si="72"/>
        <v>0</v>
      </c>
      <c r="M100" s="18">
        <f t="shared" si="72"/>
        <v>0</v>
      </c>
      <c r="N100" s="18">
        <f t="shared" si="72"/>
        <v>0</v>
      </c>
      <c r="O100" s="18">
        <f t="shared" si="72"/>
        <v>0</v>
      </c>
      <c r="P100" s="18">
        <f t="shared" si="72"/>
        <v>0</v>
      </c>
      <c r="Q100" s="18">
        <f t="shared" si="72"/>
        <v>982</v>
      </c>
      <c r="R100" s="18">
        <f t="shared" si="72"/>
        <v>0</v>
      </c>
      <c r="S100" s="18">
        <f t="shared" si="72"/>
        <v>0</v>
      </c>
      <c r="T100" s="18">
        <f t="shared" si="72"/>
        <v>0</v>
      </c>
      <c r="U100" s="18">
        <f t="shared" si="72"/>
        <v>0</v>
      </c>
      <c r="V100" s="18">
        <f t="shared" si="72"/>
        <v>0</v>
      </c>
      <c r="W100" s="18">
        <f t="shared" si="72"/>
        <v>0</v>
      </c>
      <c r="X100" s="18">
        <f t="shared" si="72"/>
        <v>0</v>
      </c>
      <c r="Y100" s="18">
        <f t="shared" si="72"/>
        <v>0</v>
      </c>
      <c r="Z100" s="18">
        <f t="shared" si="72"/>
        <v>0</v>
      </c>
      <c r="AA100" s="18">
        <f t="shared" si="72"/>
        <v>0</v>
      </c>
      <c r="AB100" s="18">
        <f t="shared" si="72"/>
        <v>0</v>
      </c>
      <c r="AC100" s="18">
        <f t="shared" si="72"/>
        <v>0</v>
      </c>
      <c r="AD100" s="18">
        <f t="shared" si="72"/>
        <v>128</v>
      </c>
      <c r="AE100" s="18">
        <f t="shared" si="72"/>
        <v>0</v>
      </c>
      <c r="AF100" s="18">
        <f t="shared" si="72"/>
        <v>0</v>
      </c>
      <c r="AG100" s="18">
        <f t="shared" si="72"/>
        <v>0</v>
      </c>
      <c r="AH100" s="18">
        <f t="shared" si="72"/>
        <v>0</v>
      </c>
      <c r="AI100" s="18">
        <f t="shared" si="72"/>
        <v>0</v>
      </c>
      <c r="AJ100" s="18">
        <f t="shared" si="72"/>
        <v>0</v>
      </c>
      <c r="AK100" s="18">
        <f t="shared" si="72"/>
        <v>0</v>
      </c>
      <c r="AL100" s="18">
        <f t="shared" si="72"/>
        <v>0</v>
      </c>
      <c r="AM100" s="18">
        <f t="shared" si="72"/>
        <v>0</v>
      </c>
      <c r="AN100" s="18">
        <f t="shared" si="72"/>
        <v>0</v>
      </c>
      <c r="AO100" s="18">
        <f t="shared" si="72"/>
        <v>0</v>
      </c>
      <c r="AP100" s="18">
        <f t="shared" si="72"/>
        <v>0</v>
      </c>
      <c r="AQ100" s="18">
        <f t="shared" si="72"/>
        <v>0</v>
      </c>
      <c r="AR100" s="18">
        <f t="shared" si="72"/>
        <v>2072</v>
      </c>
      <c r="AS100" s="18">
        <f t="shared" si="72"/>
        <v>295</v>
      </c>
      <c r="AT100" s="18">
        <f t="shared" si="72"/>
        <v>0</v>
      </c>
      <c r="AU100" s="18">
        <f t="shared" si="72"/>
        <v>0</v>
      </c>
      <c r="AV100" s="18">
        <f t="shared" si="72"/>
        <v>0</v>
      </c>
      <c r="AW100" s="18">
        <f t="shared" si="72"/>
        <v>0</v>
      </c>
      <c r="AX100" s="18">
        <f t="shared" si="72"/>
        <v>0</v>
      </c>
      <c r="AY100" s="18">
        <f t="shared" si="72"/>
        <v>0</v>
      </c>
      <c r="AZ100" s="18">
        <f t="shared" si="72"/>
        <v>0</v>
      </c>
      <c r="BA100" s="18">
        <f t="shared" si="72"/>
        <v>0</v>
      </c>
      <c r="BB100" s="18">
        <f t="shared" si="72"/>
        <v>0</v>
      </c>
      <c r="BC100" s="18">
        <f t="shared" si="72"/>
        <v>3301</v>
      </c>
      <c r="BD100" s="18">
        <f t="shared" si="72"/>
        <v>0</v>
      </c>
      <c r="BE100" s="18">
        <f t="shared" si="72"/>
        <v>0</v>
      </c>
      <c r="BF100" s="18">
        <f t="shared" si="72"/>
        <v>0</v>
      </c>
      <c r="BG100" s="18">
        <f t="shared" si="72"/>
        <v>0</v>
      </c>
      <c r="BH100" s="18">
        <f t="shared" si="72"/>
        <v>0</v>
      </c>
      <c r="BI100" s="18">
        <f t="shared" si="72"/>
        <v>0</v>
      </c>
      <c r="BJ100" s="18">
        <f t="shared" si="72"/>
        <v>0</v>
      </c>
      <c r="BK100" s="18">
        <f t="shared" si="72"/>
        <v>0</v>
      </c>
      <c r="BL100" s="18">
        <f t="shared" si="72"/>
        <v>0</v>
      </c>
      <c r="BM100" s="18">
        <f t="shared" si="72"/>
        <v>0</v>
      </c>
      <c r="BN100" s="18">
        <f t="shared" si="72"/>
        <v>0</v>
      </c>
      <c r="BO100" s="18">
        <f t="shared" si="72"/>
        <v>0</v>
      </c>
      <c r="BP100" s="18">
        <f t="shared" ref="BP100:EA100" si="73">BP91+BP92+BP97+BP95</f>
        <v>0</v>
      </c>
      <c r="BQ100" s="18">
        <f t="shared" si="73"/>
        <v>250</v>
      </c>
      <c r="BR100" s="18">
        <f t="shared" si="73"/>
        <v>0</v>
      </c>
      <c r="BS100" s="18">
        <f t="shared" si="73"/>
        <v>0</v>
      </c>
      <c r="BT100" s="18">
        <f t="shared" si="73"/>
        <v>0</v>
      </c>
      <c r="BU100" s="18">
        <f t="shared" si="73"/>
        <v>0</v>
      </c>
      <c r="BV100" s="18">
        <f t="shared" si="73"/>
        <v>0</v>
      </c>
      <c r="BW100" s="18">
        <f t="shared" si="73"/>
        <v>0</v>
      </c>
      <c r="BX100" s="18">
        <f t="shared" si="73"/>
        <v>0</v>
      </c>
      <c r="BY100" s="18">
        <f t="shared" si="73"/>
        <v>0</v>
      </c>
      <c r="BZ100" s="18">
        <f t="shared" si="73"/>
        <v>0</v>
      </c>
      <c r="CA100" s="18">
        <f t="shared" si="73"/>
        <v>0</v>
      </c>
      <c r="CB100" s="18">
        <f t="shared" si="73"/>
        <v>812.5</v>
      </c>
      <c r="CC100" s="18">
        <f t="shared" si="73"/>
        <v>0</v>
      </c>
      <c r="CD100" s="18">
        <f t="shared" si="73"/>
        <v>0</v>
      </c>
      <c r="CE100" s="18">
        <f t="shared" si="73"/>
        <v>0</v>
      </c>
      <c r="CF100" s="18">
        <f t="shared" si="73"/>
        <v>0</v>
      </c>
      <c r="CG100" s="18">
        <f t="shared" si="73"/>
        <v>0</v>
      </c>
      <c r="CH100" s="18">
        <f t="shared" si="73"/>
        <v>0</v>
      </c>
      <c r="CI100" s="18">
        <f t="shared" si="73"/>
        <v>0</v>
      </c>
      <c r="CJ100" s="18">
        <f t="shared" si="73"/>
        <v>0</v>
      </c>
      <c r="CK100" s="18">
        <f t="shared" si="73"/>
        <v>549</v>
      </c>
      <c r="CL100" s="18">
        <f t="shared" si="73"/>
        <v>0</v>
      </c>
      <c r="CM100" s="18">
        <f t="shared" si="73"/>
        <v>0</v>
      </c>
      <c r="CN100" s="18">
        <f t="shared" si="73"/>
        <v>2998.5</v>
      </c>
      <c r="CO100" s="18">
        <f t="shared" si="73"/>
        <v>0</v>
      </c>
      <c r="CP100" s="18">
        <f t="shared" si="73"/>
        <v>0</v>
      </c>
      <c r="CQ100" s="18">
        <f t="shared" si="73"/>
        <v>0</v>
      </c>
      <c r="CR100" s="18">
        <f t="shared" si="73"/>
        <v>0</v>
      </c>
      <c r="CS100" s="18">
        <f t="shared" si="73"/>
        <v>0</v>
      </c>
      <c r="CT100" s="18">
        <f t="shared" si="73"/>
        <v>0</v>
      </c>
      <c r="CU100" s="18">
        <f t="shared" si="73"/>
        <v>0</v>
      </c>
      <c r="CV100" s="18">
        <f t="shared" si="73"/>
        <v>0</v>
      </c>
      <c r="CW100" s="18">
        <f t="shared" si="73"/>
        <v>0</v>
      </c>
      <c r="CX100" s="18">
        <f t="shared" si="73"/>
        <v>0</v>
      </c>
      <c r="CY100" s="18">
        <f t="shared" si="73"/>
        <v>0</v>
      </c>
      <c r="CZ100" s="18">
        <f t="shared" si="73"/>
        <v>0</v>
      </c>
      <c r="DA100" s="18">
        <f t="shared" si="73"/>
        <v>0</v>
      </c>
      <c r="DB100" s="18">
        <f t="shared" si="73"/>
        <v>0</v>
      </c>
      <c r="DC100" s="18">
        <f t="shared" si="73"/>
        <v>0</v>
      </c>
      <c r="DD100" s="18">
        <f t="shared" si="73"/>
        <v>0</v>
      </c>
      <c r="DE100" s="18">
        <f t="shared" si="73"/>
        <v>0</v>
      </c>
      <c r="DF100" s="18">
        <f t="shared" si="73"/>
        <v>1353</v>
      </c>
      <c r="DG100" s="18">
        <f t="shared" si="73"/>
        <v>0</v>
      </c>
      <c r="DH100" s="18">
        <f t="shared" si="73"/>
        <v>0</v>
      </c>
      <c r="DI100" s="18">
        <f t="shared" si="73"/>
        <v>48</v>
      </c>
      <c r="DJ100" s="18">
        <f t="shared" si="73"/>
        <v>0</v>
      </c>
      <c r="DK100" s="18">
        <f t="shared" si="73"/>
        <v>0</v>
      </c>
      <c r="DL100" s="18">
        <f t="shared" si="73"/>
        <v>0</v>
      </c>
      <c r="DM100" s="18">
        <f t="shared" si="73"/>
        <v>0</v>
      </c>
      <c r="DN100" s="18">
        <f t="shared" si="73"/>
        <v>0</v>
      </c>
      <c r="DO100" s="18">
        <f t="shared" si="73"/>
        <v>0</v>
      </c>
      <c r="DP100" s="18">
        <f t="shared" si="73"/>
        <v>0</v>
      </c>
      <c r="DQ100" s="18">
        <f t="shared" si="73"/>
        <v>0</v>
      </c>
      <c r="DR100" s="18">
        <f t="shared" si="73"/>
        <v>0</v>
      </c>
      <c r="DS100" s="18">
        <f t="shared" si="73"/>
        <v>0</v>
      </c>
      <c r="DT100" s="18">
        <f t="shared" si="73"/>
        <v>0</v>
      </c>
      <c r="DU100" s="18">
        <f t="shared" si="73"/>
        <v>0</v>
      </c>
      <c r="DV100" s="18">
        <f t="shared" si="73"/>
        <v>0</v>
      </c>
      <c r="DW100" s="18">
        <f t="shared" si="73"/>
        <v>0</v>
      </c>
      <c r="DX100" s="18">
        <f t="shared" si="73"/>
        <v>0</v>
      </c>
      <c r="DY100" s="18">
        <f t="shared" si="73"/>
        <v>0</v>
      </c>
      <c r="DZ100" s="18">
        <f t="shared" si="73"/>
        <v>0</v>
      </c>
      <c r="EA100" s="18">
        <f t="shared" si="73"/>
        <v>0</v>
      </c>
      <c r="EB100" s="18">
        <f t="shared" ref="EB100:FX100" si="74">EB91+EB92+EB97+EB95</f>
        <v>0</v>
      </c>
      <c r="EC100" s="18">
        <f t="shared" si="74"/>
        <v>0</v>
      </c>
      <c r="ED100" s="18">
        <f t="shared" si="74"/>
        <v>0</v>
      </c>
      <c r="EE100" s="18">
        <f t="shared" si="74"/>
        <v>0</v>
      </c>
      <c r="EF100" s="18">
        <f t="shared" si="74"/>
        <v>0</v>
      </c>
      <c r="EG100" s="18">
        <f t="shared" si="74"/>
        <v>0</v>
      </c>
      <c r="EH100" s="18">
        <f t="shared" si="74"/>
        <v>0</v>
      </c>
      <c r="EI100" s="18">
        <f t="shared" si="74"/>
        <v>0</v>
      </c>
      <c r="EJ100" s="18">
        <f t="shared" si="74"/>
        <v>0</v>
      </c>
      <c r="EK100" s="18">
        <f t="shared" si="74"/>
        <v>0</v>
      </c>
      <c r="EL100" s="18">
        <f t="shared" si="74"/>
        <v>0</v>
      </c>
      <c r="EM100" s="18">
        <f t="shared" si="74"/>
        <v>0</v>
      </c>
      <c r="EN100" s="18">
        <f t="shared" si="74"/>
        <v>0</v>
      </c>
      <c r="EO100" s="18">
        <f t="shared" si="74"/>
        <v>0</v>
      </c>
      <c r="EP100" s="18">
        <f t="shared" si="74"/>
        <v>0</v>
      </c>
      <c r="EQ100" s="18">
        <f t="shared" si="74"/>
        <v>119</v>
      </c>
      <c r="ER100" s="18">
        <f t="shared" si="74"/>
        <v>0</v>
      </c>
      <c r="ES100" s="18">
        <f t="shared" si="74"/>
        <v>0</v>
      </c>
      <c r="ET100" s="18">
        <f t="shared" si="74"/>
        <v>0</v>
      </c>
      <c r="EU100" s="18">
        <f t="shared" si="74"/>
        <v>0</v>
      </c>
      <c r="EV100" s="18">
        <f t="shared" si="74"/>
        <v>0</v>
      </c>
      <c r="EW100" s="18">
        <f t="shared" si="74"/>
        <v>0</v>
      </c>
      <c r="EX100" s="18">
        <f t="shared" si="74"/>
        <v>0</v>
      </c>
      <c r="EY100" s="18">
        <f t="shared" si="74"/>
        <v>0</v>
      </c>
      <c r="EZ100" s="18">
        <f t="shared" si="74"/>
        <v>0</v>
      </c>
      <c r="FA100" s="18">
        <f t="shared" si="74"/>
        <v>0</v>
      </c>
      <c r="FB100" s="18">
        <f t="shared" si="74"/>
        <v>0</v>
      </c>
      <c r="FC100" s="18">
        <f t="shared" si="74"/>
        <v>0</v>
      </c>
      <c r="FD100" s="18">
        <f t="shared" si="74"/>
        <v>0</v>
      </c>
      <c r="FE100" s="18">
        <f t="shared" si="74"/>
        <v>0</v>
      </c>
      <c r="FF100" s="18">
        <f t="shared" si="74"/>
        <v>0</v>
      </c>
      <c r="FG100" s="18">
        <f t="shared" si="74"/>
        <v>0</v>
      </c>
      <c r="FH100" s="18">
        <f t="shared" si="74"/>
        <v>0</v>
      </c>
      <c r="FI100" s="18">
        <f t="shared" si="74"/>
        <v>0</v>
      </c>
      <c r="FJ100" s="18">
        <f t="shared" si="74"/>
        <v>0</v>
      </c>
      <c r="FK100" s="18">
        <f t="shared" si="74"/>
        <v>0</v>
      </c>
      <c r="FL100" s="18">
        <f t="shared" si="74"/>
        <v>0</v>
      </c>
      <c r="FM100" s="18">
        <f t="shared" si="74"/>
        <v>0</v>
      </c>
      <c r="FN100" s="18">
        <f t="shared" si="74"/>
        <v>0</v>
      </c>
      <c r="FO100" s="18">
        <f t="shared" si="74"/>
        <v>0</v>
      </c>
      <c r="FP100" s="18">
        <f t="shared" si="74"/>
        <v>0</v>
      </c>
      <c r="FQ100" s="18">
        <f t="shared" si="74"/>
        <v>0</v>
      </c>
      <c r="FR100" s="18">
        <f t="shared" si="74"/>
        <v>0</v>
      </c>
      <c r="FS100" s="18">
        <f t="shared" si="74"/>
        <v>0</v>
      </c>
      <c r="FT100" s="18">
        <f t="shared" si="74"/>
        <v>0</v>
      </c>
      <c r="FU100" s="18">
        <f t="shared" si="74"/>
        <v>0</v>
      </c>
      <c r="FV100" s="18">
        <f t="shared" si="74"/>
        <v>0</v>
      </c>
      <c r="FW100" s="18">
        <f t="shared" si="74"/>
        <v>0</v>
      </c>
      <c r="FX100" s="18">
        <f t="shared" si="74"/>
        <v>0</v>
      </c>
      <c r="FY100" s="20"/>
      <c r="FZ100" s="20">
        <f t="shared" si="51"/>
        <v>19717</v>
      </c>
      <c r="GA100" s="7"/>
      <c r="GB100" s="20"/>
      <c r="GC100" s="20"/>
      <c r="GD100" s="20"/>
      <c r="GE100" s="20"/>
      <c r="GF100" s="20"/>
      <c r="GG100" s="7"/>
      <c r="GH100" s="18"/>
      <c r="GI100" s="18"/>
      <c r="GJ100" s="18"/>
      <c r="GK100" s="18"/>
      <c r="GL100" s="18"/>
      <c r="GM100" s="18"/>
      <c r="GN100" s="23"/>
      <c r="GO100" s="23"/>
    </row>
    <row r="101" spans="1:256" ht="15.75" x14ac:dyDescent="0.25">
      <c r="A101" s="6"/>
      <c r="B101" s="43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20"/>
      <c r="FZ101" s="20"/>
      <c r="GA101" s="7"/>
      <c r="GB101" s="20"/>
      <c r="GC101" s="20"/>
      <c r="GD101" s="20"/>
      <c r="GE101" s="20"/>
      <c r="GF101" s="20"/>
      <c r="GG101" s="7"/>
      <c r="GH101" s="18"/>
      <c r="GI101" s="18"/>
      <c r="GJ101" s="18"/>
      <c r="GK101" s="18"/>
      <c r="GL101" s="18"/>
      <c r="GM101" s="18"/>
      <c r="GN101" s="23"/>
      <c r="GO101" s="23"/>
    </row>
    <row r="102" spans="1:256" ht="15.75" x14ac:dyDescent="0.25">
      <c r="A102" s="6"/>
      <c r="B102" s="43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20"/>
      <c r="FZ102" s="20"/>
      <c r="GA102" s="7"/>
      <c r="GB102" s="20"/>
      <c r="GC102" s="20"/>
      <c r="GD102" s="20"/>
      <c r="GE102" s="20"/>
      <c r="GF102" s="20"/>
      <c r="GG102" s="7"/>
      <c r="GH102" s="18"/>
      <c r="GI102" s="18"/>
      <c r="GJ102" s="18"/>
      <c r="GK102" s="18"/>
      <c r="GL102" s="18"/>
      <c r="GM102" s="18"/>
      <c r="GN102" s="23"/>
      <c r="GO102" s="23"/>
    </row>
    <row r="103" spans="1:256" ht="15.75" x14ac:dyDescent="0.25">
      <c r="A103" s="78"/>
      <c r="B103" s="79" t="s">
        <v>581</v>
      </c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  <c r="BL103" s="78"/>
      <c r="BM103" s="78"/>
      <c r="BN103" s="78"/>
      <c r="BO103" s="78"/>
      <c r="BP103" s="78"/>
      <c r="BQ103" s="78"/>
      <c r="BR103" s="78"/>
      <c r="BS103" s="78"/>
      <c r="BT103" s="78"/>
      <c r="BU103" s="78"/>
      <c r="BV103" s="78"/>
      <c r="BW103" s="78"/>
      <c r="BX103" s="78"/>
      <c r="BY103" s="78"/>
      <c r="BZ103" s="78"/>
      <c r="CA103" s="78"/>
      <c r="CB103" s="78"/>
      <c r="CC103" s="78"/>
      <c r="CD103" s="7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  <c r="FO103" s="78"/>
      <c r="FP103" s="78"/>
      <c r="FQ103" s="78"/>
      <c r="FR103" s="78"/>
      <c r="FS103" s="78"/>
      <c r="FT103" s="78"/>
      <c r="FU103" s="78"/>
      <c r="FV103" s="78"/>
      <c r="FW103" s="78"/>
      <c r="FX103" s="78"/>
      <c r="FY103" s="78"/>
      <c r="FZ103" s="75"/>
      <c r="GA103" s="33"/>
      <c r="GB103" s="78"/>
      <c r="GC103" s="78"/>
      <c r="GD103" s="78"/>
      <c r="GE103" s="78"/>
      <c r="GF103" s="78"/>
      <c r="GG103" s="78"/>
      <c r="GH103" s="78"/>
      <c r="GI103" s="78"/>
      <c r="GJ103" s="78"/>
      <c r="GK103" s="78"/>
      <c r="GL103" s="78"/>
      <c r="GM103" s="78"/>
      <c r="GN103" s="75"/>
      <c r="GO103" s="75"/>
      <c r="GP103" s="75"/>
      <c r="GQ103" s="75"/>
      <c r="GR103" s="75"/>
      <c r="GS103" s="75"/>
      <c r="GT103" s="75"/>
      <c r="GU103" s="75"/>
      <c r="GV103" s="75"/>
      <c r="GW103" s="75"/>
      <c r="GX103" s="75"/>
      <c r="GY103" s="75"/>
      <c r="GZ103" s="75"/>
      <c r="HA103" s="75"/>
      <c r="HB103" s="75"/>
      <c r="HC103" s="75"/>
      <c r="HD103" s="75"/>
      <c r="HE103" s="75"/>
      <c r="HF103" s="75"/>
      <c r="HG103" s="75"/>
      <c r="HH103" s="75"/>
      <c r="HI103" s="75"/>
      <c r="HJ103" s="75"/>
      <c r="HK103" s="75"/>
      <c r="HL103" s="75"/>
      <c r="HM103" s="75"/>
      <c r="HN103" s="75"/>
      <c r="HO103" s="75"/>
      <c r="HP103" s="75"/>
      <c r="HQ103" s="75"/>
      <c r="HR103" s="75"/>
      <c r="HS103" s="75"/>
      <c r="HT103" s="75"/>
      <c r="HU103" s="75"/>
      <c r="HV103" s="75"/>
      <c r="HW103" s="75"/>
      <c r="HX103" s="75"/>
      <c r="HY103" s="75"/>
      <c r="HZ103" s="75"/>
      <c r="IA103" s="75"/>
      <c r="IB103" s="75"/>
      <c r="IC103" s="75"/>
      <c r="ID103" s="75"/>
      <c r="IE103" s="75"/>
      <c r="IF103" s="75"/>
      <c r="IG103" s="75"/>
      <c r="IH103" s="75"/>
      <c r="II103" s="75"/>
      <c r="IJ103" s="75"/>
      <c r="IK103" s="75"/>
      <c r="IL103" s="75"/>
      <c r="IM103" s="75"/>
      <c r="IN103" s="75"/>
      <c r="IO103" s="75"/>
      <c r="IP103" s="75"/>
      <c r="IQ103" s="75"/>
      <c r="IR103" s="75"/>
      <c r="IS103" s="75"/>
      <c r="IT103" s="75"/>
      <c r="IU103" s="75"/>
      <c r="IV103" s="75"/>
    </row>
    <row r="104" spans="1:256" x14ac:dyDescent="0.2">
      <c r="A104" s="6" t="s">
        <v>582</v>
      </c>
      <c r="B104" s="7" t="s">
        <v>583</v>
      </c>
      <c r="C104" s="35">
        <f t="shared" ref="C104:BN104" si="75">IF(AND(C21&gt;0,C98&lt;=500),C98-ROUND((C21*0.65),1),0)</f>
        <v>0</v>
      </c>
      <c r="D104" s="35">
        <f t="shared" si="75"/>
        <v>0</v>
      </c>
      <c r="E104" s="35">
        <f t="shared" si="75"/>
        <v>0</v>
      </c>
      <c r="F104" s="35">
        <f t="shared" si="75"/>
        <v>0</v>
      </c>
      <c r="G104" s="35">
        <f t="shared" si="75"/>
        <v>0</v>
      </c>
      <c r="H104" s="35">
        <f t="shared" si="75"/>
        <v>0</v>
      </c>
      <c r="I104" s="35">
        <f t="shared" si="75"/>
        <v>0</v>
      </c>
      <c r="J104" s="35">
        <f t="shared" si="75"/>
        <v>0</v>
      </c>
      <c r="K104" s="35">
        <f t="shared" si="75"/>
        <v>0</v>
      </c>
      <c r="L104" s="35">
        <f t="shared" si="75"/>
        <v>0</v>
      </c>
      <c r="M104" s="35">
        <f t="shared" si="75"/>
        <v>0</v>
      </c>
      <c r="N104" s="35">
        <f t="shared" si="75"/>
        <v>0</v>
      </c>
      <c r="O104" s="35">
        <f t="shared" si="75"/>
        <v>0</v>
      </c>
      <c r="P104" s="35">
        <f t="shared" si="75"/>
        <v>0</v>
      </c>
      <c r="Q104" s="35">
        <f t="shared" si="75"/>
        <v>0</v>
      </c>
      <c r="R104" s="35">
        <f t="shared" si="75"/>
        <v>0</v>
      </c>
      <c r="S104" s="35">
        <f t="shared" si="75"/>
        <v>0</v>
      </c>
      <c r="T104" s="35">
        <f t="shared" si="75"/>
        <v>0</v>
      </c>
      <c r="U104" s="35">
        <f t="shared" si="75"/>
        <v>0</v>
      </c>
      <c r="V104" s="35">
        <f t="shared" si="75"/>
        <v>0</v>
      </c>
      <c r="W104" s="35">
        <f t="shared" si="75"/>
        <v>0</v>
      </c>
      <c r="X104" s="35">
        <f t="shared" si="75"/>
        <v>0</v>
      </c>
      <c r="Y104" s="35">
        <f t="shared" si="75"/>
        <v>0</v>
      </c>
      <c r="Z104" s="35">
        <f t="shared" si="75"/>
        <v>0</v>
      </c>
      <c r="AA104" s="35">
        <f t="shared" si="75"/>
        <v>0</v>
      </c>
      <c r="AB104" s="35">
        <f t="shared" si="75"/>
        <v>0</v>
      </c>
      <c r="AC104" s="35">
        <f t="shared" si="75"/>
        <v>0</v>
      </c>
      <c r="AD104" s="35">
        <f t="shared" si="75"/>
        <v>0</v>
      </c>
      <c r="AE104" s="35">
        <f t="shared" si="75"/>
        <v>0</v>
      </c>
      <c r="AF104" s="35">
        <f t="shared" si="75"/>
        <v>0</v>
      </c>
      <c r="AG104" s="35">
        <f t="shared" si="75"/>
        <v>0</v>
      </c>
      <c r="AH104" s="35">
        <f t="shared" si="75"/>
        <v>0</v>
      </c>
      <c r="AI104" s="35">
        <f t="shared" si="75"/>
        <v>0</v>
      </c>
      <c r="AJ104" s="35">
        <f t="shared" si="75"/>
        <v>0</v>
      </c>
      <c r="AK104" s="35">
        <f t="shared" si="75"/>
        <v>0</v>
      </c>
      <c r="AL104" s="35">
        <f t="shared" si="75"/>
        <v>0</v>
      </c>
      <c r="AM104" s="35">
        <f t="shared" si="75"/>
        <v>0</v>
      </c>
      <c r="AN104" s="35">
        <f t="shared" si="75"/>
        <v>0</v>
      </c>
      <c r="AO104" s="35">
        <f t="shared" si="75"/>
        <v>0</v>
      </c>
      <c r="AP104" s="35">
        <f t="shared" si="75"/>
        <v>0</v>
      </c>
      <c r="AQ104" s="35">
        <f t="shared" si="75"/>
        <v>0</v>
      </c>
      <c r="AR104" s="35">
        <f t="shared" si="75"/>
        <v>0</v>
      </c>
      <c r="AS104" s="35">
        <f t="shared" si="75"/>
        <v>0</v>
      </c>
      <c r="AT104" s="35">
        <f t="shared" si="75"/>
        <v>0</v>
      </c>
      <c r="AU104" s="35">
        <f t="shared" si="75"/>
        <v>0</v>
      </c>
      <c r="AV104" s="35">
        <f t="shared" si="75"/>
        <v>0</v>
      </c>
      <c r="AW104" s="35">
        <f t="shared" si="75"/>
        <v>0</v>
      </c>
      <c r="AX104" s="35">
        <f t="shared" si="75"/>
        <v>0</v>
      </c>
      <c r="AY104" s="35">
        <f t="shared" si="75"/>
        <v>0</v>
      </c>
      <c r="AZ104" s="35">
        <f t="shared" si="75"/>
        <v>0</v>
      </c>
      <c r="BA104" s="35">
        <f t="shared" si="75"/>
        <v>0</v>
      </c>
      <c r="BB104" s="35">
        <f t="shared" si="75"/>
        <v>0</v>
      </c>
      <c r="BC104" s="35">
        <f t="shared" si="75"/>
        <v>0</v>
      </c>
      <c r="BD104" s="35">
        <f t="shared" si="75"/>
        <v>0</v>
      </c>
      <c r="BE104" s="35">
        <f t="shared" si="75"/>
        <v>0</v>
      </c>
      <c r="BF104" s="35">
        <f t="shared" si="75"/>
        <v>0</v>
      </c>
      <c r="BG104" s="35">
        <f t="shared" si="75"/>
        <v>0</v>
      </c>
      <c r="BH104" s="35">
        <f t="shared" si="75"/>
        <v>0</v>
      </c>
      <c r="BI104" s="35">
        <f t="shared" si="75"/>
        <v>0</v>
      </c>
      <c r="BJ104" s="35">
        <f t="shared" si="75"/>
        <v>0</v>
      </c>
      <c r="BK104" s="35">
        <f t="shared" si="75"/>
        <v>0</v>
      </c>
      <c r="BL104" s="35">
        <f t="shared" si="75"/>
        <v>0</v>
      </c>
      <c r="BM104" s="35">
        <f t="shared" si="75"/>
        <v>0</v>
      </c>
      <c r="BN104" s="35">
        <f t="shared" si="75"/>
        <v>0</v>
      </c>
      <c r="BO104" s="35">
        <f t="shared" ref="BO104:DZ104" si="76">IF(AND(BO21&gt;0,BO98&lt;=500),BO98-ROUND((BO21*0.65),1),0)</f>
        <v>0</v>
      </c>
      <c r="BP104" s="35">
        <f t="shared" si="76"/>
        <v>0</v>
      </c>
      <c r="BQ104" s="35">
        <f t="shared" si="76"/>
        <v>0</v>
      </c>
      <c r="BR104" s="35">
        <f t="shared" si="76"/>
        <v>0</v>
      </c>
      <c r="BS104" s="35">
        <f t="shared" si="76"/>
        <v>0</v>
      </c>
      <c r="BT104" s="35">
        <f t="shared" si="76"/>
        <v>0</v>
      </c>
      <c r="BU104" s="35">
        <f t="shared" si="76"/>
        <v>0</v>
      </c>
      <c r="BV104" s="35">
        <f t="shared" si="76"/>
        <v>0</v>
      </c>
      <c r="BW104" s="35">
        <f t="shared" si="76"/>
        <v>0</v>
      </c>
      <c r="BX104" s="35">
        <f t="shared" si="76"/>
        <v>0</v>
      </c>
      <c r="BY104" s="35">
        <f t="shared" si="76"/>
        <v>429</v>
      </c>
      <c r="BZ104" s="35">
        <f t="shared" si="76"/>
        <v>0</v>
      </c>
      <c r="CA104" s="35">
        <f t="shared" si="76"/>
        <v>0</v>
      </c>
      <c r="CB104" s="35">
        <f t="shared" si="76"/>
        <v>0</v>
      </c>
      <c r="CC104" s="35">
        <f t="shared" si="76"/>
        <v>0</v>
      </c>
      <c r="CD104" s="35">
        <f t="shared" si="76"/>
        <v>0</v>
      </c>
      <c r="CE104" s="35">
        <f t="shared" si="76"/>
        <v>0</v>
      </c>
      <c r="CF104" s="35">
        <f t="shared" si="76"/>
        <v>0</v>
      </c>
      <c r="CG104" s="35">
        <f t="shared" si="76"/>
        <v>0</v>
      </c>
      <c r="CH104" s="35">
        <f t="shared" si="76"/>
        <v>0</v>
      </c>
      <c r="CI104" s="35">
        <f t="shared" si="76"/>
        <v>0</v>
      </c>
      <c r="CJ104" s="35">
        <f t="shared" si="76"/>
        <v>0</v>
      </c>
      <c r="CK104" s="35">
        <f t="shared" si="76"/>
        <v>0</v>
      </c>
      <c r="CL104" s="35">
        <f t="shared" si="76"/>
        <v>0</v>
      </c>
      <c r="CM104" s="35">
        <f t="shared" si="76"/>
        <v>0</v>
      </c>
      <c r="CN104" s="35">
        <f t="shared" si="76"/>
        <v>0</v>
      </c>
      <c r="CO104" s="35">
        <f t="shared" si="76"/>
        <v>0</v>
      </c>
      <c r="CP104" s="35">
        <f t="shared" si="76"/>
        <v>0</v>
      </c>
      <c r="CQ104" s="35">
        <f t="shared" si="76"/>
        <v>0</v>
      </c>
      <c r="CR104" s="35">
        <f t="shared" si="76"/>
        <v>0</v>
      </c>
      <c r="CS104" s="35">
        <f t="shared" si="76"/>
        <v>0</v>
      </c>
      <c r="CT104" s="35">
        <f t="shared" si="76"/>
        <v>0</v>
      </c>
      <c r="CU104" s="35">
        <f t="shared" si="76"/>
        <v>0</v>
      </c>
      <c r="CV104" s="35">
        <f t="shared" si="76"/>
        <v>0</v>
      </c>
      <c r="CW104" s="35">
        <f t="shared" si="76"/>
        <v>0</v>
      </c>
      <c r="CX104" s="35">
        <f t="shared" si="76"/>
        <v>0</v>
      </c>
      <c r="CY104" s="35">
        <f t="shared" si="76"/>
        <v>0</v>
      </c>
      <c r="CZ104" s="35">
        <f t="shared" si="76"/>
        <v>0</v>
      </c>
      <c r="DA104" s="35">
        <f t="shared" si="76"/>
        <v>0</v>
      </c>
      <c r="DB104" s="35">
        <f t="shared" si="76"/>
        <v>0</v>
      </c>
      <c r="DC104" s="35">
        <f t="shared" si="76"/>
        <v>0</v>
      </c>
      <c r="DD104" s="35">
        <f t="shared" si="76"/>
        <v>0</v>
      </c>
      <c r="DE104" s="35">
        <f t="shared" si="76"/>
        <v>0</v>
      </c>
      <c r="DF104" s="35">
        <f t="shared" si="76"/>
        <v>0</v>
      </c>
      <c r="DG104" s="35">
        <f t="shared" si="76"/>
        <v>0</v>
      </c>
      <c r="DH104" s="35">
        <f t="shared" si="76"/>
        <v>0</v>
      </c>
      <c r="DI104" s="35">
        <f t="shared" si="76"/>
        <v>0</v>
      </c>
      <c r="DJ104" s="35">
        <f t="shared" si="76"/>
        <v>0</v>
      </c>
      <c r="DK104" s="35">
        <f t="shared" si="76"/>
        <v>0</v>
      </c>
      <c r="DL104" s="35">
        <f t="shared" si="76"/>
        <v>0</v>
      </c>
      <c r="DM104" s="35">
        <f t="shared" si="76"/>
        <v>232.8</v>
      </c>
      <c r="DN104" s="35">
        <f t="shared" si="76"/>
        <v>0</v>
      </c>
      <c r="DO104" s="35">
        <f t="shared" si="76"/>
        <v>0</v>
      </c>
      <c r="DP104" s="35">
        <f t="shared" si="76"/>
        <v>0</v>
      </c>
      <c r="DQ104" s="35">
        <f t="shared" si="76"/>
        <v>0</v>
      </c>
      <c r="DR104" s="35">
        <f t="shared" si="76"/>
        <v>0</v>
      </c>
      <c r="DS104" s="35">
        <f t="shared" si="76"/>
        <v>0</v>
      </c>
      <c r="DT104" s="35">
        <f t="shared" si="76"/>
        <v>0</v>
      </c>
      <c r="DU104" s="35">
        <f t="shared" si="76"/>
        <v>0</v>
      </c>
      <c r="DV104" s="35">
        <f t="shared" si="76"/>
        <v>0</v>
      </c>
      <c r="DW104" s="35">
        <f t="shared" si="76"/>
        <v>0</v>
      </c>
      <c r="DX104" s="35">
        <f t="shared" si="76"/>
        <v>0</v>
      </c>
      <c r="DY104" s="35">
        <f t="shared" si="76"/>
        <v>0</v>
      </c>
      <c r="DZ104" s="35">
        <f t="shared" si="76"/>
        <v>0</v>
      </c>
      <c r="EA104" s="35">
        <f t="shared" ref="EA104:FX104" si="77">IF(AND(EA21&gt;0,EA98&lt;=500),EA98-ROUND((EA21*0.65),1),0)</f>
        <v>0</v>
      </c>
      <c r="EB104" s="35">
        <f t="shared" si="77"/>
        <v>0</v>
      </c>
      <c r="EC104" s="35">
        <f t="shared" si="77"/>
        <v>0</v>
      </c>
      <c r="ED104" s="35">
        <f t="shared" si="77"/>
        <v>0</v>
      </c>
      <c r="EE104" s="35">
        <f t="shared" si="77"/>
        <v>0</v>
      </c>
      <c r="EF104" s="35">
        <f t="shared" si="77"/>
        <v>0</v>
      </c>
      <c r="EG104" s="35">
        <f t="shared" si="77"/>
        <v>0</v>
      </c>
      <c r="EH104" s="35">
        <f t="shared" si="77"/>
        <v>0</v>
      </c>
      <c r="EI104" s="35">
        <f t="shared" si="77"/>
        <v>0</v>
      </c>
      <c r="EJ104" s="35">
        <f t="shared" si="77"/>
        <v>0</v>
      </c>
      <c r="EK104" s="35">
        <f t="shared" si="77"/>
        <v>0</v>
      </c>
      <c r="EL104" s="35">
        <f t="shared" si="77"/>
        <v>0</v>
      </c>
      <c r="EM104" s="35">
        <f t="shared" si="77"/>
        <v>0</v>
      </c>
      <c r="EN104" s="35">
        <f t="shared" si="77"/>
        <v>0</v>
      </c>
      <c r="EO104" s="35">
        <f t="shared" si="77"/>
        <v>0</v>
      </c>
      <c r="EP104" s="35">
        <f t="shared" si="77"/>
        <v>0</v>
      </c>
      <c r="EQ104" s="35">
        <f t="shared" si="77"/>
        <v>0</v>
      </c>
      <c r="ER104" s="35">
        <f t="shared" si="77"/>
        <v>0</v>
      </c>
      <c r="ES104" s="35">
        <f t="shared" si="77"/>
        <v>0</v>
      </c>
      <c r="ET104" s="35">
        <f t="shared" si="77"/>
        <v>139.69999999999999</v>
      </c>
      <c r="EU104" s="35">
        <f t="shared" si="77"/>
        <v>0</v>
      </c>
      <c r="EV104" s="35">
        <f t="shared" si="77"/>
        <v>0</v>
      </c>
      <c r="EW104" s="35">
        <f t="shared" si="77"/>
        <v>0</v>
      </c>
      <c r="EX104" s="35">
        <f t="shared" si="77"/>
        <v>0</v>
      </c>
      <c r="EY104" s="35">
        <f t="shared" si="77"/>
        <v>0</v>
      </c>
      <c r="EZ104" s="35">
        <f t="shared" si="77"/>
        <v>0</v>
      </c>
      <c r="FA104" s="35">
        <f t="shared" si="77"/>
        <v>0</v>
      </c>
      <c r="FB104" s="35">
        <f t="shared" si="77"/>
        <v>0</v>
      </c>
      <c r="FC104" s="35">
        <f t="shared" si="77"/>
        <v>0</v>
      </c>
      <c r="FD104" s="35">
        <f t="shared" si="77"/>
        <v>0</v>
      </c>
      <c r="FE104" s="35">
        <f t="shared" si="77"/>
        <v>0</v>
      </c>
      <c r="FF104" s="35">
        <f t="shared" si="77"/>
        <v>0</v>
      </c>
      <c r="FG104" s="35">
        <f t="shared" si="77"/>
        <v>0</v>
      </c>
      <c r="FH104" s="35">
        <f t="shared" si="77"/>
        <v>0</v>
      </c>
      <c r="FI104" s="35">
        <f t="shared" si="77"/>
        <v>0</v>
      </c>
      <c r="FJ104" s="35">
        <f t="shared" si="77"/>
        <v>0</v>
      </c>
      <c r="FK104" s="35">
        <f t="shared" si="77"/>
        <v>0</v>
      </c>
      <c r="FL104" s="35">
        <f t="shared" si="77"/>
        <v>0</v>
      </c>
      <c r="FM104" s="35">
        <f t="shared" si="77"/>
        <v>0</v>
      </c>
      <c r="FN104" s="35">
        <f t="shared" si="77"/>
        <v>0</v>
      </c>
      <c r="FO104" s="35">
        <f t="shared" si="77"/>
        <v>0</v>
      </c>
      <c r="FP104" s="35">
        <f t="shared" si="77"/>
        <v>0</v>
      </c>
      <c r="FQ104" s="35">
        <f t="shared" si="77"/>
        <v>0</v>
      </c>
      <c r="FR104" s="35">
        <f t="shared" si="77"/>
        <v>0</v>
      </c>
      <c r="FS104" s="35">
        <f t="shared" si="77"/>
        <v>0</v>
      </c>
      <c r="FT104" s="35">
        <f t="shared" si="77"/>
        <v>0</v>
      </c>
      <c r="FU104" s="35">
        <f t="shared" si="77"/>
        <v>0</v>
      </c>
      <c r="FV104" s="35">
        <f t="shared" si="77"/>
        <v>0</v>
      </c>
      <c r="FW104" s="35">
        <f t="shared" si="77"/>
        <v>0</v>
      </c>
      <c r="FX104" s="35">
        <f t="shared" si="77"/>
        <v>0</v>
      </c>
      <c r="FY104" s="21"/>
      <c r="FZ104" s="20">
        <f>SUM(C104:FY104)</f>
        <v>801.5</v>
      </c>
      <c r="GA104" s="33"/>
      <c r="GB104" s="21"/>
      <c r="GC104" s="20"/>
      <c r="GD104" s="20"/>
      <c r="GE104" s="20"/>
      <c r="GF104" s="20"/>
      <c r="GG104" s="18"/>
      <c r="GH104" s="18"/>
      <c r="GI104" s="18"/>
      <c r="GJ104" s="18"/>
      <c r="GK104" s="18"/>
      <c r="GL104" s="18"/>
      <c r="GM104" s="18"/>
    </row>
    <row r="105" spans="1:256" s="75" customFormat="1" x14ac:dyDescent="0.2">
      <c r="A105" s="7"/>
      <c r="B105" s="7" t="s">
        <v>584</v>
      </c>
      <c r="C105" s="80"/>
      <c r="D105" s="80"/>
      <c r="E105" s="80"/>
      <c r="F105" s="80"/>
      <c r="G105" s="80">
        <v>1.1217999999999999</v>
      </c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  <c r="CA105" s="80"/>
      <c r="CB105" s="80"/>
      <c r="CC105" s="80"/>
      <c r="CD105" s="80"/>
      <c r="CE105" s="80"/>
      <c r="CF105" s="80"/>
      <c r="CG105" s="80"/>
      <c r="CH105" s="80"/>
      <c r="CI105" s="80"/>
      <c r="CJ105" s="80"/>
      <c r="CK105" s="80"/>
      <c r="CL105" s="80"/>
      <c r="CM105" s="80"/>
      <c r="CN105" s="80"/>
      <c r="CO105" s="80"/>
      <c r="CP105" s="80"/>
      <c r="CQ105" s="80"/>
      <c r="CR105" s="80"/>
      <c r="CS105" s="80"/>
      <c r="CT105" s="80"/>
      <c r="CU105" s="80"/>
      <c r="CV105" s="80"/>
      <c r="CW105" s="80"/>
      <c r="CX105" s="80"/>
      <c r="CY105" s="80"/>
      <c r="CZ105" s="80"/>
      <c r="DA105" s="80"/>
      <c r="DB105" s="80"/>
      <c r="DC105" s="80"/>
      <c r="DD105" s="80"/>
      <c r="DE105" s="80"/>
      <c r="DF105" s="80"/>
      <c r="DG105" s="80"/>
      <c r="DH105" s="80"/>
      <c r="DI105" s="80"/>
      <c r="DJ105" s="80"/>
      <c r="DK105" s="80"/>
      <c r="DL105" s="80"/>
      <c r="DM105" s="80"/>
      <c r="DN105" s="80"/>
      <c r="DO105" s="80"/>
      <c r="DP105" s="80"/>
      <c r="DQ105" s="80"/>
      <c r="DR105" s="80"/>
      <c r="DS105" s="80"/>
      <c r="DT105" s="80"/>
      <c r="DU105" s="80"/>
      <c r="DV105" s="80"/>
      <c r="DW105" s="80"/>
      <c r="DX105" s="80"/>
      <c r="DY105" s="80"/>
      <c r="DZ105" s="80"/>
      <c r="EA105" s="80"/>
      <c r="EB105" s="80"/>
      <c r="EC105" s="80"/>
      <c r="ED105" s="80"/>
      <c r="EE105" s="80"/>
      <c r="EF105" s="80"/>
      <c r="EG105" s="80"/>
      <c r="EH105" s="80"/>
      <c r="EI105" s="80"/>
      <c r="EJ105" s="80"/>
      <c r="EK105" s="80"/>
      <c r="EL105" s="80"/>
      <c r="EM105" s="80"/>
      <c r="EN105" s="80"/>
      <c r="EO105" s="80"/>
      <c r="EP105" s="80"/>
      <c r="EQ105" s="80"/>
      <c r="ER105" s="80"/>
      <c r="ES105" s="80"/>
      <c r="ET105" s="35"/>
      <c r="EU105" s="80"/>
      <c r="EV105" s="80"/>
      <c r="EW105" s="80"/>
      <c r="EX105" s="80"/>
      <c r="EY105" s="80"/>
      <c r="EZ105" s="80"/>
      <c r="FA105" s="80"/>
      <c r="FB105" s="80"/>
      <c r="FC105" s="80"/>
      <c r="FD105" s="80"/>
      <c r="FE105" s="80"/>
      <c r="FF105" s="80"/>
      <c r="FG105" s="80"/>
      <c r="FH105" s="80"/>
      <c r="FI105" s="80"/>
      <c r="FJ105" s="80"/>
      <c r="FK105" s="80"/>
      <c r="FL105" s="80"/>
      <c r="FM105" s="80"/>
      <c r="FN105" s="80"/>
      <c r="FO105" s="80"/>
      <c r="FP105" s="80"/>
      <c r="FQ105" s="80"/>
      <c r="FR105" s="80"/>
      <c r="FS105" s="80"/>
      <c r="FT105" s="80"/>
      <c r="FU105" s="80"/>
      <c r="FV105" s="80"/>
      <c r="FW105" s="80"/>
      <c r="FX105" s="80"/>
      <c r="FY105" s="21"/>
      <c r="FZ105" s="20"/>
      <c r="GA105" s="33"/>
      <c r="GB105" s="21"/>
      <c r="GC105" s="20"/>
      <c r="GD105" s="20"/>
      <c r="GE105" s="20"/>
      <c r="GF105" s="20"/>
      <c r="GG105" s="18"/>
      <c r="GH105" s="18"/>
      <c r="GI105" s="18"/>
      <c r="GJ105" s="18"/>
      <c r="GK105" s="18"/>
      <c r="GL105" s="18"/>
      <c r="GM105" s="18"/>
      <c r="GN105" s="27"/>
      <c r="GO105" s="27"/>
      <c r="GP105" s="27"/>
      <c r="GQ105" s="27"/>
      <c r="GR105" s="27"/>
      <c r="GS105" s="27"/>
      <c r="GT105" s="27"/>
      <c r="GU105" s="27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x14ac:dyDescent="0.2">
      <c r="A106" s="6" t="s">
        <v>585</v>
      </c>
      <c r="B106" s="7" t="s">
        <v>586</v>
      </c>
      <c r="C106" s="33">
        <f t="shared" ref="C106:BN106" si="78">IF(C104&gt;0,ROUND(IF(C104&lt;276,((276-C104)*0.00376159)+1.5457,IF(C104&lt;459,((459-C104)*0.00167869)+1.2385,IF(C104&lt;1027,((1027-C104)*0.00020599)+1.1215,0))),4),0)</f>
        <v>0</v>
      </c>
      <c r="D106" s="33">
        <f t="shared" si="78"/>
        <v>0</v>
      </c>
      <c r="E106" s="33">
        <f t="shared" si="78"/>
        <v>0</v>
      </c>
      <c r="F106" s="33">
        <f t="shared" si="78"/>
        <v>0</v>
      </c>
      <c r="G106" s="33">
        <f t="shared" si="78"/>
        <v>0</v>
      </c>
      <c r="H106" s="33">
        <f t="shared" si="78"/>
        <v>0</v>
      </c>
      <c r="I106" s="33">
        <f t="shared" si="78"/>
        <v>0</v>
      </c>
      <c r="J106" s="33">
        <f t="shared" si="78"/>
        <v>0</v>
      </c>
      <c r="K106" s="33">
        <f t="shared" si="78"/>
        <v>0</v>
      </c>
      <c r="L106" s="33">
        <f t="shared" si="78"/>
        <v>0</v>
      </c>
      <c r="M106" s="33">
        <f t="shared" si="78"/>
        <v>0</v>
      </c>
      <c r="N106" s="33">
        <f t="shared" si="78"/>
        <v>0</v>
      </c>
      <c r="O106" s="33">
        <f t="shared" si="78"/>
        <v>0</v>
      </c>
      <c r="P106" s="33">
        <f t="shared" si="78"/>
        <v>0</v>
      </c>
      <c r="Q106" s="33">
        <f t="shared" si="78"/>
        <v>0</v>
      </c>
      <c r="R106" s="33">
        <f t="shared" si="78"/>
        <v>0</v>
      </c>
      <c r="S106" s="33">
        <f t="shared" si="78"/>
        <v>0</v>
      </c>
      <c r="T106" s="33">
        <f t="shared" si="78"/>
        <v>0</v>
      </c>
      <c r="U106" s="33">
        <f t="shared" si="78"/>
        <v>0</v>
      </c>
      <c r="V106" s="33">
        <f t="shared" si="78"/>
        <v>0</v>
      </c>
      <c r="W106" s="33">
        <f t="shared" si="78"/>
        <v>0</v>
      </c>
      <c r="X106" s="33">
        <f t="shared" si="78"/>
        <v>0</v>
      </c>
      <c r="Y106" s="33">
        <f t="shared" si="78"/>
        <v>0</v>
      </c>
      <c r="Z106" s="33">
        <f t="shared" si="78"/>
        <v>0</v>
      </c>
      <c r="AA106" s="33">
        <f t="shared" si="78"/>
        <v>0</v>
      </c>
      <c r="AB106" s="33">
        <f t="shared" si="78"/>
        <v>0</v>
      </c>
      <c r="AC106" s="33">
        <f t="shared" si="78"/>
        <v>0</v>
      </c>
      <c r="AD106" s="33">
        <f t="shared" si="78"/>
        <v>0</v>
      </c>
      <c r="AE106" s="33">
        <f t="shared" si="78"/>
        <v>0</v>
      </c>
      <c r="AF106" s="33">
        <f t="shared" si="78"/>
        <v>0</v>
      </c>
      <c r="AG106" s="33">
        <f t="shared" si="78"/>
        <v>0</v>
      </c>
      <c r="AH106" s="33">
        <f t="shared" si="78"/>
        <v>0</v>
      </c>
      <c r="AI106" s="33">
        <f t="shared" si="78"/>
        <v>0</v>
      </c>
      <c r="AJ106" s="33">
        <f t="shared" si="78"/>
        <v>0</v>
      </c>
      <c r="AK106" s="33">
        <f t="shared" si="78"/>
        <v>0</v>
      </c>
      <c r="AL106" s="33">
        <f t="shared" si="78"/>
        <v>0</v>
      </c>
      <c r="AM106" s="33">
        <f t="shared" si="78"/>
        <v>0</v>
      </c>
      <c r="AN106" s="33">
        <f t="shared" si="78"/>
        <v>0</v>
      </c>
      <c r="AO106" s="33">
        <f t="shared" si="78"/>
        <v>0</v>
      </c>
      <c r="AP106" s="33">
        <f t="shared" si="78"/>
        <v>0</v>
      </c>
      <c r="AQ106" s="33">
        <f t="shared" si="78"/>
        <v>0</v>
      </c>
      <c r="AR106" s="33">
        <f t="shared" si="78"/>
        <v>0</v>
      </c>
      <c r="AS106" s="33">
        <f t="shared" si="78"/>
        <v>0</v>
      </c>
      <c r="AT106" s="33">
        <f t="shared" si="78"/>
        <v>0</v>
      </c>
      <c r="AU106" s="33">
        <f t="shared" si="78"/>
        <v>0</v>
      </c>
      <c r="AV106" s="33">
        <f t="shared" si="78"/>
        <v>0</v>
      </c>
      <c r="AW106" s="33">
        <f t="shared" si="78"/>
        <v>0</v>
      </c>
      <c r="AX106" s="33">
        <f t="shared" si="78"/>
        <v>0</v>
      </c>
      <c r="AY106" s="33">
        <f t="shared" si="78"/>
        <v>0</v>
      </c>
      <c r="AZ106" s="33">
        <f t="shared" si="78"/>
        <v>0</v>
      </c>
      <c r="BA106" s="33">
        <f t="shared" si="78"/>
        <v>0</v>
      </c>
      <c r="BB106" s="33">
        <f t="shared" si="78"/>
        <v>0</v>
      </c>
      <c r="BC106" s="33">
        <f t="shared" si="78"/>
        <v>0</v>
      </c>
      <c r="BD106" s="33">
        <f t="shared" si="78"/>
        <v>0</v>
      </c>
      <c r="BE106" s="33">
        <f t="shared" si="78"/>
        <v>0</v>
      </c>
      <c r="BF106" s="33">
        <f t="shared" si="78"/>
        <v>0</v>
      </c>
      <c r="BG106" s="33">
        <f t="shared" si="78"/>
        <v>0</v>
      </c>
      <c r="BH106" s="33">
        <f t="shared" si="78"/>
        <v>0</v>
      </c>
      <c r="BI106" s="33">
        <f t="shared" si="78"/>
        <v>0</v>
      </c>
      <c r="BJ106" s="33">
        <f t="shared" si="78"/>
        <v>0</v>
      </c>
      <c r="BK106" s="33">
        <f t="shared" si="78"/>
        <v>0</v>
      </c>
      <c r="BL106" s="33">
        <f t="shared" si="78"/>
        <v>0</v>
      </c>
      <c r="BM106" s="33">
        <f t="shared" si="78"/>
        <v>0</v>
      </c>
      <c r="BN106" s="33">
        <f t="shared" si="78"/>
        <v>0</v>
      </c>
      <c r="BO106" s="33">
        <f t="shared" ref="BO106:DZ106" si="79">IF(BO104&gt;0,ROUND(IF(BO104&lt;276,((276-BO104)*0.00376159)+1.5457,IF(BO104&lt;459,((459-BO104)*0.00167869)+1.2385,IF(BO104&lt;1027,((1027-BO104)*0.00020599)+1.1215,0))),4),0)</f>
        <v>0</v>
      </c>
      <c r="BP106" s="33">
        <f t="shared" si="79"/>
        <v>0</v>
      </c>
      <c r="BQ106" s="33">
        <f t="shared" si="79"/>
        <v>0</v>
      </c>
      <c r="BR106" s="33">
        <f t="shared" si="79"/>
        <v>0</v>
      </c>
      <c r="BS106" s="33">
        <f t="shared" si="79"/>
        <v>0</v>
      </c>
      <c r="BT106" s="33">
        <f t="shared" si="79"/>
        <v>0</v>
      </c>
      <c r="BU106" s="33">
        <f t="shared" si="79"/>
        <v>0</v>
      </c>
      <c r="BV106" s="33">
        <f t="shared" si="79"/>
        <v>0</v>
      </c>
      <c r="BW106" s="33">
        <f t="shared" si="79"/>
        <v>0</v>
      </c>
      <c r="BX106" s="33">
        <f t="shared" si="79"/>
        <v>0</v>
      </c>
      <c r="BY106" s="33">
        <f t="shared" si="79"/>
        <v>1.2888999999999999</v>
      </c>
      <c r="BZ106" s="33">
        <f t="shared" si="79"/>
        <v>0</v>
      </c>
      <c r="CA106" s="33">
        <f t="shared" si="79"/>
        <v>0</v>
      </c>
      <c r="CB106" s="33">
        <f t="shared" si="79"/>
        <v>0</v>
      </c>
      <c r="CC106" s="33">
        <f t="shared" si="79"/>
        <v>0</v>
      </c>
      <c r="CD106" s="33">
        <f t="shared" si="79"/>
        <v>0</v>
      </c>
      <c r="CE106" s="33">
        <f t="shared" si="79"/>
        <v>0</v>
      </c>
      <c r="CF106" s="33">
        <f t="shared" si="79"/>
        <v>0</v>
      </c>
      <c r="CG106" s="33">
        <f t="shared" si="79"/>
        <v>0</v>
      </c>
      <c r="CH106" s="33">
        <f t="shared" si="79"/>
        <v>0</v>
      </c>
      <c r="CI106" s="33">
        <f t="shared" si="79"/>
        <v>0</v>
      </c>
      <c r="CJ106" s="33">
        <f t="shared" si="79"/>
        <v>0</v>
      </c>
      <c r="CK106" s="33">
        <f t="shared" si="79"/>
        <v>0</v>
      </c>
      <c r="CL106" s="33">
        <f t="shared" si="79"/>
        <v>0</v>
      </c>
      <c r="CM106" s="33">
        <f t="shared" si="79"/>
        <v>0</v>
      </c>
      <c r="CN106" s="33">
        <f t="shared" si="79"/>
        <v>0</v>
      </c>
      <c r="CO106" s="33">
        <f t="shared" si="79"/>
        <v>0</v>
      </c>
      <c r="CP106" s="33">
        <f t="shared" si="79"/>
        <v>0</v>
      </c>
      <c r="CQ106" s="33">
        <f t="shared" si="79"/>
        <v>0</v>
      </c>
      <c r="CR106" s="33">
        <f t="shared" si="79"/>
        <v>0</v>
      </c>
      <c r="CS106" s="33">
        <f t="shared" si="79"/>
        <v>0</v>
      </c>
      <c r="CT106" s="33">
        <f t="shared" si="79"/>
        <v>0</v>
      </c>
      <c r="CU106" s="33">
        <f t="shared" si="79"/>
        <v>0</v>
      </c>
      <c r="CV106" s="33">
        <f t="shared" si="79"/>
        <v>0</v>
      </c>
      <c r="CW106" s="33">
        <f t="shared" si="79"/>
        <v>0</v>
      </c>
      <c r="CX106" s="33">
        <f t="shared" si="79"/>
        <v>0</v>
      </c>
      <c r="CY106" s="33">
        <f t="shared" si="79"/>
        <v>0</v>
      </c>
      <c r="CZ106" s="33">
        <f t="shared" si="79"/>
        <v>0</v>
      </c>
      <c r="DA106" s="33">
        <f t="shared" si="79"/>
        <v>0</v>
      </c>
      <c r="DB106" s="33">
        <f t="shared" si="79"/>
        <v>0</v>
      </c>
      <c r="DC106" s="33">
        <f t="shared" si="79"/>
        <v>0</v>
      </c>
      <c r="DD106" s="33">
        <f t="shared" si="79"/>
        <v>0</v>
      </c>
      <c r="DE106" s="33">
        <f t="shared" si="79"/>
        <v>0</v>
      </c>
      <c r="DF106" s="33">
        <f t="shared" si="79"/>
        <v>0</v>
      </c>
      <c r="DG106" s="33">
        <f t="shared" si="79"/>
        <v>0</v>
      </c>
      <c r="DH106" s="33">
        <f t="shared" si="79"/>
        <v>0</v>
      </c>
      <c r="DI106" s="33">
        <f t="shared" si="79"/>
        <v>0</v>
      </c>
      <c r="DJ106" s="33">
        <f t="shared" si="79"/>
        <v>0</v>
      </c>
      <c r="DK106" s="33">
        <f t="shared" si="79"/>
        <v>0</v>
      </c>
      <c r="DL106" s="33">
        <f t="shared" si="79"/>
        <v>0</v>
      </c>
      <c r="DM106" s="33">
        <f t="shared" si="79"/>
        <v>1.7081999999999999</v>
      </c>
      <c r="DN106" s="33">
        <f t="shared" si="79"/>
        <v>0</v>
      </c>
      <c r="DO106" s="33">
        <f t="shared" si="79"/>
        <v>0</v>
      </c>
      <c r="DP106" s="33">
        <f t="shared" si="79"/>
        <v>0</v>
      </c>
      <c r="DQ106" s="33">
        <f t="shared" si="79"/>
        <v>0</v>
      </c>
      <c r="DR106" s="33">
        <f t="shared" si="79"/>
        <v>0</v>
      </c>
      <c r="DS106" s="33">
        <f t="shared" si="79"/>
        <v>0</v>
      </c>
      <c r="DT106" s="33">
        <f t="shared" si="79"/>
        <v>0</v>
      </c>
      <c r="DU106" s="33">
        <f t="shared" si="79"/>
        <v>0</v>
      </c>
      <c r="DV106" s="33">
        <f t="shared" si="79"/>
        <v>0</v>
      </c>
      <c r="DW106" s="33">
        <f t="shared" si="79"/>
        <v>0</v>
      </c>
      <c r="DX106" s="33">
        <f t="shared" si="79"/>
        <v>0</v>
      </c>
      <c r="DY106" s="33">
        <f t="shared" si="79"/>
        <v>0</v>
      </c>
      <c r="DZ106" s="33">
        <f t="shared" si="79"/>
        <v>0</v>
      </c>
      <c r="EA106" s="33">
        <f t="shared" ref="EA106:FX106" si="80">IF(EA104&gt;0,ROUND(IF(EA104&lt;276,((276-EA104)*0.00376159)+1.5457,IF(EA104&lt;459,((459-EA104)*0.00167869)+1.2385,IF(EA104&lt;1027,((1027-EA104)*0.00020599)+1.1215,0))),4),0)</f>
        <v>0</v>
      </c>
      <c r="EB106" s="33">
        <f t="shared" si="80"/>
        <v>0</v>
      </c>
      <c r="EC106" s="33">
        <f t="shared" si="80"/>
        <v>0</v>
      </c>
      <c r="ED106" s="33">
        <f t="shared" si="80"/>
        <v>0</v>
      </c>
      <c r="EE106" s="33">
        <f t="shared" si="80"/>
        <v>0</v>
      </c>
      <c r="EF106" s="33">
        <f t="shared" si="80"/>
        <v>0</v>
      </c>
      <c r="EG106" s="33">
        <f t="shared" si="80"/>
        <v>0</v>
      </c>
      <c r="EH106" s="33">
        <f t="shared" si="80"/>
        <v>0</v>
      </c>
      <c r="EI106" s="33">
        <f t="shared" si="80"/>
        <v>0</v>
      </c>
      <c r="EJ106" s="33">
        <f t="shared" si="80"/>
        <v>0</v>
      </c>
      <c r="EK106" s="33">
        <f t="shared" si="80"/>
        <v>0</v>
      </c>
      <c r="EL106" s="33">
        <f t="shared" si="80"/>
        <v>0</v>
      </c>
      <c r="EM106" s="33">
        <f t="shared" si="80"/>
        <v>0</v>
      </c>
      <c r="EN106" s="33">
        <f t="shared" si="80"/>
        <v>0</v>
      </c>
      <c r="EO106" s="33">
        <f t="shared" si="80"/>
        <v>0</v>
      </c>
      <c r="EP106" s="33">
        <f t="shared" si="80"/>
        <v>0</v>
      </c>
      <c r="EQ106" s="33">
        <f t="shared" si="80"/>
        <v>0</v>
      </c>
      <c r="ER106" s="33">
        <f t="shared" si="80"/>
        <v>0</v>
      </c>
      <c r="ES106" s="33">
        <f t="shared" si="80"/>
        <v>0</v>
      </c>
      <c r="ET106" s="33">
        <f t="shared" si="80"/>
        <v>2.0583999999999998</v>
      </c>
      <c r="EU106" s="33">
        <f t="shared" si="80"/>
        <v>0</v>
      </c>
      <c r="EV106" s="33">
        <f t="shared" si="80"/>
        <v>0</v>
      </c>
      <c r="EW106" s="33">
        <f t="shared" si="80"/>
        <v>0</v>
      </c>
      <c r="EX106" s="33">
        <f t="shared" si="80"/>
        <v>0</v>
      </c>
      <c r="EY106" s="33">
        <f t="shared" si="80"/>
        <v>0</v>
      </c>
      <c r="EZ106" s="33">
        <f t="shared" si="80"/>
        <v>0</v>
      </c>
      <c r="FA106" s="33">
        <f t="shared" si="80"/>
        <v>0</v>
      </c>
      <c r="FB106" s="33">
        <f t="shared" si="80"/>
        <v>0</v>
      </c>
      <c r="FC106" s="33">
        <f t="shared" si="80"/>
        <v>0</v>
      </c>
      <c r="FD106" s="33">
        <f t="shared" si="80"/>
        <v>0</v>
      </c>
      <c r="FE106" s="33">
        <f t="shared" si="80"/>
        <v>0</v>
      </c>
      <c r="FF106" s="33">
        <f t="shared" si="80"/>
        <v>0</v>
      </c>
      <c r="FG106" s="33">
        <f t="shared" si="80"/>
        <v>0</v>
      </c>
      <c r="FH106" s="33">
        <f t="shared" si="80"/>
        <v>0</v>
      </c>
      <c r="FI106" s="33">
        <f t="shared" si="80"/>
        <v>0</v>
      </c>
      <c r="FJ106" s="33">
        <f t="shared" si="80"/>
        <v>0</v>
      </c>
      <c r="FK106" s="33">
        <f t="shared" si="80"/>
        <v>0</v>
      </c>
      <c r="FL106" s="33">
        <f t="shared" si="80"/>
        <v>0</v>
      </c>
      <c r="FM106" s="33">
        <f t="shared" si="80"/>
        <v>0</v>
      </c>
      <c r="FN106" s="33">
        <f t="shared" si="80"/>
        <v>0</v>
      </c>
      <c r="FO106" s="33">
        <f t="shared" si="80"/>
        <v>0</v>
      </c>
      <c r="FP106" s="33">
        <f t="shared" si="80"/>
        <v>0</v>
      </c>
      <c r="FQ106" s="33">
        <f t="shared" si="80"/>
        <v>0</v>
      </c>
      <c r="FR106" s="33">
        <f t="shared" si="80"/>
        <v>0</v>
      </c>
      <c r="FS106" s="33">
        <f t="shared" si="80"/>
        <v>0</v>
      </c>
      <c r="FT106" s="33">
        <f t="shared" si="80"/>
        <v>0</v>
      </c>
      <c r="FU106" s="33">
        <f t="shared" si="80"/>
        <v>0</v>
      </c>
      <c r="FV106" s="33">
        <f t="shared" si="80"/>
        <v>0</v>
      </c>
      <c r="FW106" s="33">
        <f t="shared" si="80"/>
        <v>0</v>
      </c>
      <c r="FX106" s="33">
        <f t="shared" si="80"/>
        <v>0</v>
      </c>
      <c r="FY106" s="81"/>
      <c r="FZ106" s="7"/>
      <c r="GA106" s="7"/>
      <c r="GB106" s="21"/>
      <c r="GC106" s="20"/>
      <c r="GD106" s="20"/>
      <c r="GE106" s="20"/>
      <c r="GF106" s="20"/>
      <c r="GG106" s="18"/>
      <c r="GH106" s="18"/>
      <c r="GI106" s="18"/>
      <c r="GJ106" s="18"/>
      <c r="GK106" s="18"/>
      <c r="GL106" s="18"/>
      <c r="GM106" s="18"/>
    </row>
    <row r="107" spans="1:256" x14ac:dyDescent="0.2">
      <c r="A107" s="6" t="s">
        <v>587</v>
      </c>
      <c r="B107" s="7" t="s">
        <v>588</v>
      </c>
      <c r="C107" s="33">
        <f t="shared" ref="C107:BN107" si="81">ROUND(IF(C98&lt;276,((276-C98)*0.00376159)+1.5457,IF(C98&lt;459,((459-C98)*0.00167869)+1.2385,IF(C98&lt;1027,((1027-C98)*0.00020599)+1.1215,IF(C98&lt;2293,((2293-C98)*0.00005387)+1.0533,IF(C98&lt;3500,((3500-C98)*0.00001367)+1.0368,IF(C98&lt;5000,((5000-C98)*0.00000473)+1.0297,IF(C98&gt;=5000,1.0297))))))),4)</f>
        <v>1.0297000000000001</v>
      </c>
      <c r="D107" s="33">
        <f t="shared" si="81"/>
        <v>1.0297000000000001</v>
      </c>
      <c r="E107" s="33">
        <f t="shared" si="81"/>
        <v>1.0297000000000001</v>
      </c>
      <c r="F107" s="33">
        <f t="shared" si="81"/>
        <v>1.0297000000000001</v>
      </c>
      <c r="G107" s="33">
        <f t="shared" si="81"/>
        <v>1.1060000000000001</v>
      </c>
      <c r="H107" s="33">
        <f t="shared" si="81"/>
        <v>1.1153999999999999</v>
      </c>
      <c r="I107" s="33">
        <f t="shared" si="81"/>
        <v>1.0297000000000001</v>
      </c>
      <c r="J107" s="33">
        <f t="shared" si="81"/>
        <v>1.0599000000000001</v>
      </c>
      <c r="K107" s="33">
        <f t="shared" si="81"/>
        <v>1.6145</v>
      </c>
      <c r="L107" s="33">
        <f t="shared" si="81"/>
        <v>1.0556000000000001</v>
      </c>
      <c r="M107" s="33">
        <f t="shared" si="81"/>
        <v>1.1193</v>
      </c>
      <c r="N107" s="33">
        <f t="shared" si="81"/>
        <v>1.0297000000000001</v>
      </c>
      <c r="O107" s="33">
        <f t="shared" si="81"/>
        <v>1.0297000000000001</v>
      </c>
      <c r="P107" s="33">
        <f t="shared" si="81"/>
        <v>1.4853000000000001</v>
      </c>
      <c r="Q107" s="33">
        <f t="shared" si="81"/>
        <v>1.0297000000000001</v>
      </c>
      <c r="R107" s="33">
        <f t="shared" si="81"/>
        <v>1.0297000000000001</v>
      </c>
      <c r="S107" s="33">
        <f t="shared" si="81"/>
        <v>1.0881000000000001</v>
      </c>
      <c r="T107" s="33">
        <f t="shared" si="81"/>
        <v>1.9772000000000001</v>
      </c>
      <c r="U107" s="33">
        <f t="shared" si="81"/>
        <v>2.3864000000000001</v>
      </c>
      <c r="V107" s="33">
        <f t="shared" si="81"/>
        <v>1.5874999999999999</v>
      </c>
      <c r="W107" s="33">
        <f t="shared" si="81"/>
        <v>2.0851000000000002</v>
      </c>
      <c r="X107" s="33">
        <f t="shared" si="81"/>
        <v>2.3957999999999999</v>
      </c>
      <c r="Y107" s="33">
        <f t="shared" si="81"/>
        <v>1.1724000000000001</v>
      </c>
      <c r="Z107" s="33">
        <f t="shared" si="81"/>
        <v>1.7421</v>
      </c>
      <c r="AA107" s="33">
        <f t="shared" si="81"/>
        <v>1.0297000000000001</v>
      </c>
      <c r="AB107" s="33">
        <f t="shared" si="81"/>
        <v>1.0297000000000001</v>
      </c>
      <c r="AC107" s="33">
        <f t="shared" si="81"/>
        <v>1.1377999999999999</v>
      </c>
      <c r="AD107" s="33">
        <f t="shared" si="81"/>
        <v>1.1027</v>
      </c>
      <c r="AE107" s="33">
        <f t="shared" si="81"/>
        <v>2.2288000000000001</v>
      </c>
      <c r="AF107" s="33">
        <f t="shared" si="81"/>
        <v>1.9180999999999999</v>
      </c>
      <c r="AG107" s="33">
        <f t="shared" si="81"/>
        <v>1.2024999999999999</v>
      </c>
      <c r="AH107" s="33">
        <f t="shared" si="81"/>
        <v>1.1256999999999999</v>
      </c>
      <c r="AI107" s="33">
        <f t="shared" si="81"/>
        <v>1.3946000000000001</v>
      </c>
      <c r="AJ107" s="33">
        <f t="shared" si="81"/>
        <v>2.0139999999999998</v>
      </c>
      <c r="AK107" s="33">
        <f t="shared" si="81"/>
        <v>1.9064000000000001</v>
      </c>
      <c r="AL107" s="33">
        <f t="shared" si="81"/>
        <v>1.5607</v>
      </c>
      <c r="AM107" s="33">
        <f t="shared" si="81"/>
        <v>1.3572</v>
      </c>
      <c r="AN107" s="33">
        <f t="shared" si="81"/>
        <v>1.4534</v>
      </c>
      <c r="AO107" s="33">
        <f t="shared" si="81"/>
        <v>1.0321</v>
      </c>
      <c r="AP107" s="33">
        <f t="shared" si="81"/>
        <v>1.0297000000000001</v>
      </c>
      <c r="AQ107" s="33">
        <f t="shared" si="81"/>
        <v>1.651</v>
      </c>
      <c r="AR107" s="33">
        <f t="shared" si="81"/>
        <v>1.0297000000000001</v>
      </c>
      <c r="AS107" s="33">
        <f t="shared" si="81"/>
        <v>1.0297000000000001</v>
      </c>
      <c r="AT107" s="33">
        <f t="shared" si="81"/>
        <v>1.052</v>
      </c>
      <c r="AU107" s="33">
        <f t="shared" si="81"/>
        <v>1.5373000000000001</v>
      </c>
      <c r="AV107" s="33">
        <f t="shared" si="81"/>
        <v>1.45</v>
      </c>
      <c r="AW107" s="33">
        <f t="shared" si="81"/>
        <v>1.6405000000000001</v>
      </c>
      <c r="AX107" s="33">
        <f t="shared" si="81"/>
        <v>2.3197999999999999</v>
      </c>
      <c r="AY107" s="33">
        <f t="shared" si="81"/>
        <v>1.2871999999999999</v>
      </c>
      <c r="AZ107" s="33">
        <f t="shared" si="81"/>
        <v>1.0297000000000001</v>
      </c>
      <c r="BA107" s="33">
        <f t="shared" si="81"/>
        <v>1.0297000000000001</v>
      </c>
      <c r="BB107" s="33">
        <f t="shared" si="81"/>
        <v>1.0297000000000001</v>
      </c>
      <c r="BC107" s="33">
        <f t="shared" si="81"/>
        <v>1.0297000000000001</v>
      </c>
      <c r="BD107" s="33">
        <f t="shared" si="81"/>
        <v>1.0362</v>
      </c>
      <c r="BE107" s="33">
        <f t="shared" si="81"/>
        <v>1.1061000000000001</v>
      </c>
      <c r="BF107" s="33">
        <f t="shared" si="81"/>
        <v>1.0297000000000001</v>
      </c>
      <c r="BG107" s="33">
        <f t="shared" si="81"/>
        <v>1.1400999999999999</v>
      </c>
      <c r="BH107" s="33">
        <f t="shared" si="81"/>
        <v>1.2061999999999999</v>
      </c>
      <c r="BI107" s="33">
        <f t="shared" si="81"/>
        <v>1.5664</v>
      </c>
      <c r="BJ107" s="33">
        <f t="shared" si="81"/>
        <v>1.0297000000000001</v>
      </c>
      <c r="BK107" s="33">
        <f t="shared" si="81"/>
        <v>1.0297000000000001</v>
      </c>
      <c r="BL107" s="33">
        <f t="shared" si="81"/>
        <v>2.1017000000000001</v>
      </c>
      <c r="BM107" s="33">
        <f t="shared" si="81"/>
        <v>1.4769000000000001</v>
      </c>
      <c r="BN107" s="33">
        <f t="shared" si="81"/>
        <v>1.0390999999999999</v>
      </c>
      <c r="BO107" s="33">
        <f t="shared" ref="BO107:DZ107" si="82">ROUND(IF(BO98&lt;276,((276-BO98)*0.00376159)+1.5457,IF(BO98&lt;459,((459-BO98)*0.00167869)+1.2385,IF(BO98&lt;1027,((1027-BO98)*0.00020599)+1.1215,IF(BO98&lt;2293,((2293-BO98)*0.00005387)+1.0533,IF(BO98&lt;3500,((3500-BO98)*0.00001367)+1.0368,IF(BO98&lt;5000,((5000-BO98)*0.00000473)+1.0297,IF(BO98&gt;=5000,1.0297))))))),4)</f>
        <v>1.1062000000000001</v>
      </c>
      <c r="BP107" s="33">
        <f t="shared" si="82"/>
        <v>1.8903000000000001</v>
      </c>
      <c r="BQ107" s="33">
        <f t="shared" si="82"/>
        <v>1.0297000000000001</v>
      </c>
      <c r="BR107" s="33">
        <f t="shared" si="82"/>
        <v>1.0319</v>
      </c>
      <c r="BS107" s="33">
        <f t="shared" si="82"/>
        <v>1.1156999999999999</v>
      </c>
      <c r="BT107" s="33">
        <f t="shared" si="82"/>
        <v>1.3272999999999999</v>
      </c>
      <c r="BU107" s="33">
        <f t="shared" si="82"/>
        <v>1.3323</v>
      </c>
      <c r="BV107" s="33">
        <f t="shared" si="82"/>
        <v>1.1093999999999999</v>
      </c>
      <c r="BW107" s="33">
        <f t="shared" si="82"/>
        <v>1.0690999999999999</v>
      </c>
      <c r="BX107" s="33">
        <f t="shared" si="82"/>
        <v>2.2905000000000002</v>
      </c>
      <c r="BY107" s="33">
        <f t="shared" si="82"/>
        <v>1.2354000000000001</v>
      </c>
      <c r="BZ107" s="33">
        <f t="shared" si="82"/>
        <v>1.7665</v>
      </c>
      <c r="CA107" s="33">
        <f t="shared" si="82"/>
        <v>1.9636</v>
      </c>
      <c r="CB107" s="33">
        <f t="shared" si="82"/>
        <v>1.0297000000000001</v>
      </c>
      <c r="CC107" s="33">
        <f t="shared" si="82"/>
        <v>1.8653999999999999</v>
      </c>
      <c r="CD107" s="33">
        <f t="shared" si="82"/>
        <v>1.7145999999999999</v>
      </c>
      <c r="CE107" s="33">
        <f t="shared" si="82"/>
        <v>2.0061</v>
      </c>
      <c r="CF107" s="33">
        <f t="shared" si="82"/>
        <v>2.1034999999999999</v>
      </c>
      <c r="CG107" s="33">
        <f t="shared" si="82"/>
        <v>1.8218000000000001</v>
      </c>
      <c r="CH107" s="33">
        <f t="shared" si="82"/>
        <v>2.1814</v>
      </c>
      <c r="CI107" s="33">
        <f t="shared" si="82"/>
        <v>1.1870000000000001</v>
      </c>
      <c r="CJ107" s="33">
        <f t="shared" si="82"/>
        <v>1.1415</v>
      </c>
      <c r="CK107" s="33">
        <f t="shared" si="82"/>
        <v>1.0297000000000001</v>
      </c>
      <c r="CL107" s="33">
        <f t="shared" si="82"/>
        <v>1.1056999999999999</v>
      </c>
      <c r="CM107" s="33">
        <f t="shared" si="82"/>
        <v>1.1797</v>
      </c>
      <c r="CN107" s="33">
        <f t="shared" si="82"/>
        <v>1.0297000000000001</v>
      </c>
      <c r="CO107" s="33">
        <f t="shared" si="82"/>
        <v>1.0297000000000001</v>
      </c>
      <c r="CP107" s="33">
        <f t="shared" si="82"/>
        <v>1.1243000000000001</v>
      </c>
      <c r="CQ107" s="33">
        <f t="shared" si="82"/>
        <v>1.1651</v>
      </c>
      <c r="CR107" s="33">
        <f t="shared" si="82"/>
        <v>1.6736</v>
      </c>
      <c r="CS107" s="33">
        <f t="shared" si="82"/>
        <v>1.4708000000000001</v>
      </c>
      <c r="CT107" s="33">
        <f t="shared" si="82"/>
        <v>2.1859000000000002</v>
      </c>
      <c r="CU107" s="33">
        <f t="shared" si="82"/>
        <v>1.2565</v>
      </c>
      <c r="CV107" s="33">
        <f t="shared" si="82"/>
        <v>2.3957999999999999</v>
      </c>
      <c r="CW107" s="33">
        <f t="shared" si="82"/>
        <v>1.8579000000000001</v>
      </c>
      <c r="CX107" s="33">
        <f t="shared" si="82"/>
        <v>1.2372000000000001</v>
      </c>
      <c r="CY107" s="33">
        <f t="shared" si="82"/>
        <v>2.3957999999999999</v>
      </c>
      <c r="CZ107" s="33">
        <f t="shared" si="82"/>
        <v>1.0730999999999999</v>
      </c>
      <c r="DA107" s="33">
        <f t="shared" si="82"/>
        <v>1.8273999999999999</v>
      </c>
      <c r="DB107" s="33">
        <f t="shared" si="82"/>
        <v>1.4785999999999999</v>
      </c>
      <c r="DC107" s="33">
        <f t="shared" si="82"/>
        <v>1.9331</v>
      </c>
      <c r="DD107" s="33">
        <f t="shared" si="82"/>
        <v>2.0129000000000001</v>
      </c>
      <c r="DE107" s="33">
        <f t="shared" si="82"/>
        <v>1.4757</v>
      </c>
      <c r="DF107" s="33">
        <f t="shared" si="82"/>
        <v>1.0297000000000001</v>
      </c>
      <c r="DG107" s="33">
        <f t="shared" si="82"/>
        <v>2.2528999999999999</v>
      </c>
      <c r="DH107" s="33">
        <f t="shared" si="82"/>
        <v>1.0719000000000001</v>
      </c>
      <c r="DI107" s="33">
        <f t="shared" si="82"/>
        <v>1.0502</v>
      </c>
      <c r="DJ107" s="33">
        <f t="shared" si="82"/>
        <v>1.2010000000000001</v>
      </c>
      <c r="DK107" s="33">
        <f t="shared" si="82"/>
        <v>1.2367999999999999</v>
      </c>
      <c r="DL107" s="33">
        <f t="shared" si="82"/>
        <v>1.0297000000000001</v>
      </c>
      <c r="DM107" s="33">
        <f t="shared" si="82"/>
        <v>1.6641999999999999</v>
      </c>
      <c r="DN107" s="33">
        <f t="shared" si="82"/>
        <v>1.1062000000000001</v>
      </c>
      <c r="DO107" s="33">
        <f t="shared" si="82"/>
        <v>1.0407999999999999</v>
      </c>
      <c r="DP107" s="33">
        <f t="shared" si="82"/>
        <v>1.7977000000000001</v>
      </c>
      <c r="DQ107" s="33">
        <f t="shared" si="82"/>
        <v>1.1612</v>
      </c>
      <c r="DR107" s="33">
        <f t="shared" si="82"/>
        <v>1.103</v>
      </c>
      <c r="DS107" s="33">
        <f t="shared" si="82"/>
        <v>1.1932</v>
      </c>
      <c r="DT107" s="33">
        <f t="shared" si="82"/>
        <v>1.9331</v>
      </c>
      <c r="DU107" s="33">
        <f t="shared" si="82"/>
        <v>1.4096</v>
      </c>
      <c r="DV107" s="33">
        <f t="shared" si="82"/>
        <v>1.7714000000000001</v>
      </c>
      <c r="DW107" s="33">
        <f t="shared" si="82"/>
        <v>1.4812000000000001</v>
      </c>
      <c r="DX107" s="33">
        <f t="shared" si="82"/>
        <v>1.9535</v>
      </c>
      <c r="DY107" s="33">
        <f t="shared" si="82"/>
        <v>1.4794</v>
      </c>
      <c r="DZ107" s="33">
        <f t="shared" si="82"/>
        <v>1.1793</v>
      </c>
      <c r="EA107" s="33">
        <f t="shared" ref="EA107:FX107" si="83">ROUND(IF(EA98&lt;276,((276-EA98)*0.00376159)+1.5457,IF(EA98&lt;459,((459-EA98)*0.00167869)+1.2385,IF(EA98&lt;1027,((1027-EA98)*0.00020599)+1.1215,IF(EA98&lt;2293,((2293-EA98)*0.00005387)+1.0533,IF(EA98&lt;3500,((3500-EA98)*0.00001367)+1.0368,IF(EA98&lt;5000,((5000-EA98)*0.00000473)+1.0297,IF(EA98&gt;=5000,1.0297))))))),4)</f>
        <v>1.2183999999999999</v>
      </c>
      <c r="EB107" s="33">
        <f t="shared" si="83"/>
        <v>1.2148000000000001</v>
      </c>
      <c r="EC107" s="33">
        <f t="shared" si="83"/>
        <v>1.4975000000000001</v>
      </c>
      <c r="ED107" s="33">
        <f t="shared" si="83"/>
        <v>1.0911999999999999</v>
      </c>
      <c r="EE107" s="33">
        <f t="shared" si="83"/>
        <v>1.8203</v>
      </c>
      <c r="EF107" s="33">
        <f t="shared" si="83"/>
        <v>1.0988</v>
      </c>
      <c r="EG107" s="33">
        <f t="shared" si="83"/>
        <v>1.6172</v>
      </c>
      <c r="EH107" s="33">
        <f t="shared" si="83"/>
        <v>1.6409</v>
      </c>
      <c r="EI107" s="33">
        <f t="shared" si="83"/>
        <v>1.0297000000000001</v>
      </c>
      <c r="EJ107" s="33">
        <f t="shared" si="83"/>
        <v>1.0297000000000001</v>
      </c>
      <c r="EK107" s="33">
        <f t="shared" si="83"/>
        <v>1.1942999999999999</v>
      </c>
      <c r="EL107" s="33">
        <f t="shared" si="83"/>
        <v>1.2376</v>
      </c>
      <c r="EM107" s="33">
        <f t="shared" si="83"/>
        <v>1.3406</v>
      </c>
      <c r="EN107" s="33">
        <f t="shared" si="83"/>
        <v>1.1214999999999999</v>
      </c>
      <c r="EO107" s="33">
        <f t="shared" si="83"/>
        <v>1.4517</v>
      </c>
      <c r="EP107" s="33">
        <f t="shared" si="83"/>
        <v>1.2964</v>
      </c>
      <c r="EQ107" s="33">
        <f t="shared" si="83"/>
        <v>1.0475000000000001</v>
      </c>
      <c r="ER107" s="33">
        <f t="shared" si="83"/>
        <v>1.4792000000000001</v>
      </c>
      <c r="ES107" s="33">
        <f t="shared" si="83"/>
        <v>1.9313</v>
      </c>
      <c r="ET107" s="33">
        <f t="shared" si="83"/>
        <v>1.8579000000000001</v>
      </c>
      <c r="EU107" s="33">
        <f t="shared" si="83"/>
        <v>1.2133</v>
      </c>
      <c r="EV107" s="33">
        <f t="shared" si="83"/>
        <v>2.2879</v>
      </c>
      <c r="EW107" s="33">
        <f t="shared" si="83"/>
        <v>1.1527000000000001</v>
      </c>
      <c r="EX107" s="33">
        <f t="shared" si="83"/>
        <v>1.9331</v>
      </c>
      <c r="EY107" s="33">
        <f t="shared" si="83"/>
        <v>1.2119</v>
      </c>
      <c r="EZ107" s="33">
        <f t="shared" si="83"/>
        <v>2.1076999999999999</v>
      </c>
      <c r="FA107" s="33">
        <f t="shared" si="83"/>
        <v>1.0367999999999999</v>
      </c>
      <c r="FB107" s="33">
        <f t="shared" si="83"/>
        <v>1.4823999999999999</v>
      </c>
      <c r="FC107" s="33">
        <f t="shared" si="83"/>
        <v>1.0628</v>
      </c>
      <c r="FD107" s="33">
        <f t="shared" si="83"/>
        <v>1.2956000000000001</v>
      </c>
      <c r="FE107" s="33">
        <f t="shared" si="83"/>
        <v>2.2627000000000002</v>
      </c>
      <c r="FF107" s="33">
        <f t="shared" si="83"/>
        <v>1.8308</v>
      </c>
      <c r="FG107" s="33">
        <f t="shared" si="83"/>
        <v>2.1092</v>
      </c>
      <c r="FH107" s="33">
        <f t="shared" si="83"/>
        <v>2.3054999999999999</v>
      </c>
      <c r="FI107" s="33">
        <f t="shared" si="83"/>
        <v>1.0806</v>
      </c>
      <c r="FJ107" s="33">
        <f t="shared" si="83"/>
        <v>1.0666</v>
      </c>
      <c r="FK107" s="33">
        <f t="shared" si="83"/>
        <v>1.0490999999999999</v>
      </c>
      <c r="FL107" s="33">
        <f t="shared" si="83"/>
        <v>1.0297000000000001</v>
      </c>
      <c r="FM107" s="33">
        <f t="shared" si="83"/>
        <v>1.0351999999999999</v>
      </c>
      <c r="FN107" s="33">
        <f t="shared" si="83"/>
        <v>1.0297000000000001</v>
      </c>
      <c r="FO107" s="33">
        <f t="shared" si="83"/>
        <v>1.1173999999999999</v>
      </c>
      <c r="FP107" s="33">
        <f t="shared" si="83"/>
        <v>1.0523</v>
      </c>
      <c r="FQ107" s="33">
        <f t="shared" si="83"/>
        <v>1.1266</v>
      </c>
      <c r="FR107" s="33">
        <f t="shared" si="83"/>
        <v>1.9259999999999999</v>
      </c>
      <c r="FS107" s="33">
        <f t="shared" si="83"/>
        <v>1.8635999999999999</v>
      </c>
      <c r="FT107" s="33">
        <f t="shared" si="83"/>
        <v>2.3578000000000001</v>
      </c>
      <c r="FU107" s="33">
        <f t="shared" si="83"/>
        <v>1.1613</v>
      </c>
      <c r="FV107" s="33">
        <f t="shared" si="83"/>
        <v>1.1894</v>
      </c>
      <c r="FW107" s="33">
        <f t="shared" si="83"/>
        <v>1.9481999999999999</v>
      </c>
      <c r="FX107" s="33">
        <f t="shared" si="83"/>
        <v>2.3536999999999999</v>
      </c>
      <c r="FY107" s="35"/>
      <c r="FZ107" s="7"/>
      <c r="GA107" s="7"/>
      <c r="GB107" s="21"/>
      <c r="GC107" s="20"/>
      <c r="GD107" s="20"/>
      <c r="GE107" s="20"/>
      <c r="GF107" s="20"/>
      <c r="GG107" s="7"/>
      <c r="GH107" s="7"/>
      <c r="GI107" s="7"/>
      <c r="GJ107" s="7"/>
      <c r="GK107" s="7"/>
      <c r="GL107" s="7"/>
      <c r="GM107" s="7"/>
    </row>
    <row r="108" spans="1:256" x14ac:dyDescent="0.2">
      <c r="A108" s="6" t="s">
        <v>589</v>
      </c>
      <c r="B108" s="7" t="s">
        <v>590</v>
      </c>
      <c r="C108" s="33">
        <f t="shared" ref="C108:BN108" si="84">MAX(C106,C107)</f>
        <v>1.0297000000000001</v>
      </c>
      <c r="D108" s="33">
        <f t="shared" si="84"/>
        <v>1.0297000000000001</v>
      </c>
      <c r="E108" s="33">
        <f t="shared" si="84"/>
        <v>1.0297000000000001</v>
      </c>
      <c r="F108" s="33">
        <f t="shared" si="84"/>
        <v>1.0297000000000001</v>
      </c>
      <c r="G108" s="33">
        <f t="shared" si="84"/>
        <v>1.1060000000000001</v>
      </c>
      <c r="H108" s="33">
        <f t="shared" si="84"/>
        <v>1.1153999999999999</v>
      </c>
      <c r="I108" s="33">
        <f t="shared" si="84"/>
        <v>1.0297000000000001</v>
      </c>
      <c r="J108" s="33">
        <f t="shared" si="84"/>
        <v>1.0599000000000001</v>
      </c>
      <c r="K108" s="33">
        <f t="shared" si="84"/>
        <v>1.6145</v>
      </c>
      <c r="L108" s="33">
        <f t="shared" si="84"/>
        <v>1.0556000000000001</v>
      </c>
      <c r="M108" s="33">
        <f t="shared" si="84"/>
        <v>1.1193</v>
      </c>
      <c r="N108" s="33">
        <f t="shared" si="84"/>
        <v>1.0297000000000001</v>
      </c>
      <c r="O108" s="33">
        <f t="shared" si="84"/>
        <v>1.0297000000000001</v>
      </c>
      <c r="P108" s="33">
        <f t="shared" si="84"/>
        <v>1.4853000000000001</v>
      </c>
      <c r="Q108" s="33">
        <f t="shared" si="84"/>
        <v>1.0297000000000001</v>
      </c>
      <c r="R108" s="33">
        <f t="shared" si="84"/>
        <v>1.0297000000000001</v>
      </c>
      <c r="S108" s="33">
        <f t="shared" si="84"/>
        <v>1.0881000000000001</v>
      </c>
      <c r="T108" s="33">
        <f t="shared" si="84"/>
        <v>1.9772000000000001</v>
      </c>
      <c r="U108" s="33">
        <f t="shared" si="84"/>
        <v>2.3864000000000001</v>
      </c>
      <c r="V108" s="33">
        <f t="shared" si="84"/>
        <v>1.5874999999999999</v>
      </c>
      <c r="W108" s="33">
        <f t="shared" si="84"/>
        <v>2.0851000000000002</v>
      </c>
      <c r="X108" s="33">
        <f t="shared" si="84"/>
        <v>2.3957999999999999</v>
      </c>
      <c r="Y108" s="33">
        <f t="shared" si="84"/>
        <v>1.1724000000000001</v>
      </c>
      <c r="Z108" s="33">
        <f t="shared" si="84"/>
        <v>1.7421</v>
      </c>
      <c r="AA108" s="33">
        <f t="shared" si="84"/>
        <v>1.0297000000000001</v>
      </c>
      <c r="AB108" s="33">
        <f t="shared" si="84"/>
        <v>1.0297000000000001</v>
      </c>
      <c r="AC108" s="33">
        <f t="shared" si="84"/>
        <v>1.1377999999999999</v>
      </c>
      <c r="AD108" s="33">
        <f t="shared" si="84"/>
        <v>1.1027</v>
      </c>
      <c r="AE108" s="33">
        <f t="shared" si="84"/>
        <v>2.2288000000000001</v>
      </c>
      <c r="AF108" s="33">
        <f t="shared" si="84"/>
        <v>1.9180999999999999</v>
      </c>
      <c r="AG108" s="33">
        <f t="shared" si="84"/>
        <v>1.2024999999999999</v>
      </c>
      <c r="AH108" s="33">
        <f t="shared" si="84"/>
        <v>1.1256999999999999</v>
      </c>
      <c r="AI108" s="33">
        <f t="shared" si="84"/>
        <v>1.3946000000000001</v>
      </c>
      <c r="AJ108" s="33">
        <f t="shared" si="84"/>
        <v>2.0139999999999998</v>
      </c>
      <c r="AK108" s="33">
        <f t="shared" si="84"/>
        <v>1.9064000000000001</v>
      </c>
      <c r="AL108" s="33">
        <f t="shared" si="84"/>
        <v>1.5607</v>
      </c>
      <c r="AM108" s="33">
        <f t="shared" si="84"/>
        <v>1.3572</v>
      </c>
      <c r="AN108" s="33">
        <f t="shared" si="84"/>
        <v>1.4534</v>
      </c>
      <c r="AO108" s="33">
        <f t="shared" si="84"/>
        <v>1.0321</v>
      </c>
      <c r="AP108" s="33">
        <f t="shared" si="84"/>
        <v>1.0297000000000001</v>
      </c>
      <c r="AQ108" s="33">
        <f t="shared" si="84"/>
        <v>1.651</v>
      </c>
      <c r="AR108" s="33">
        <f t="shared" si="84"/>
        <v>1.0297000000000001</v>
      </c>
      <c r="AS108" s="33">
        <f t="shared" si="84"/>
        <v>1.0297000000000001</v>
      </c>
      <c r="AT108" s="33">
        <f t="shared" si="84"/>
        <v>1.052</v>
      </c>
      <c r="AU108" s="33">
        <f t="shared" si="84"/>
        <v>1.5373000000000001</v>
      </c>
      <c r="AV108" s="33">
        <f t="shared" si="84"/>
        <v>1.45</v>
      </c>
      <c r="AW108" s="33">
        <f t="shared" si="84"/>
        <v>1.6405000000000001</v>
      </c>
      <c r="AX108" s="33">
        <f t="shared" si="84"/>
        <v>2.3197999999999999</v>
      </c>
      <c r="AY108" s="33">
        <f t="shared" si="84"/>
        <v>1.2871999999999999</v>
      </c>
      <c r="AZ108" s="33">
        <f t="shared" si="84"/>
        <v>1.0297000000000001</v>
      </c>
      <c r="BA108" s="33">
        <f t="shared" si="84"/>
        <v>1.0297000000000001</v>
      </c>
      <c r="BB108" s="33">
        <f t="shared" si="84"/>
        <v>1.0297000000000001</v>
      </c>
      <c r="BC108" s="33">
        <f t="shared" si="84"/>
        <v>1.0297000000000001</v>
      </c>
      <c r="BD108" s="33">
        <f t="shared" si="84"/>
        <v>1.0362</v>
      </c>
      <c r="BE108" s="33">
        <f t="shared" si="84"/>
        <v>1.1061000000000001</v>
      </c>
      <c r="BF108" s="33">
        <f t="shared" si="84"/>
        <v>1.0297000000000001</v>
      </c>
      <c r="BG108" s="33">
        <f t="shared" si="84"/>
        <v>1.1400999999999999</v>
      </c>
      <c r="BH108" s="33">
        <f t="shared" si="84"/>
        <v>1.2061999999999999</v>
      </c>
      <c r="BI108" s="33">
        <f t="shared" si="84"/>
        <v>1.5664</v>
      </c>
      <c r="BJ108" s="33">
        <f t="shared" si="84"/>
        <v>1.0297000000000001</v>
      </c>
      <c r="BK108" s="33">
        <f t="shared" si="84"/>
        <v>1.0297000000000001</v>
      </c>
      <c r="BL108" s="33">
        <f t="shared" si="84"/>
        <v>2.1017000000000001</v>
      </c>
      <c r="BM108" s="33">
        <f t="shared" si="84"/>
        <v>1.4769000000000001</v>
      </c>
      <c r="BN108" s="33">
        <f t="shared" si="84"/>
        <v>1.0390999999999999</v>
      </c>
      <c r="BO108" s="33">
        <f t="shared" ref="BO108:DZ108" si="85">MAX(BO106,BO107)</f>
        <v>1.1062000000000001</v>
      </c>
      <c r="BP108" s="33">
        <f t="shared" si="85"/>
        <v>1.8903000000000001</v>
      </c>
      <c r="BQ108" s="33">
        <f t="shared" si="85"/>
        <v>1.0297000000000001</v>
      </c>
      <c r="BR108" s="33">
        <f t="shared" si="85"/>
        <v>1.0319</v>
      </c>
      <c r="BS108" s="33">
        <f t="shared" si="85"/>
        <v>1.1156999999999999</v>
      </c>
      <c r="BT108" s="33">
        <f t="shared" si="85"/>
        <v>1.3272999999999999</v>
      </c>
      <c r="BU108" s="33">
        <f t="shared" si="85"/>
        <v>1.3323</v>
      </c>
      <c r="BV108" s="33">
        <f t="shared" si="85"/>
        <v>1.1093999999999999</v>
      </c>
      <c r="BW108" s="33">
        <f t="shared" si="85"/>
        <v>1.0690999999999999</v>
      </c>
      <c r="BX108" s="33">
        <f t="shared" si="85"/>
        <v>2.2905000000000002</v>
      </c>
      <c r="BY108" s="33">
        <f t="shared" si="85"/>
        <v>1.2888999999999999</v>
      </c>
      <c r="BZ108" s="33">
        <f t="shared" si="85"/>
        <v>1.7665</v>
      </c>
      <c r="CA108" s="33">
        <f t="shared" si="85"/>
        <v>1.9636</v>
      </c>
      <c r="CB108" s="33">
        <f t="shared" si="85"/>
        <v>1.0297000000000001</v>
      </c>
      <c r="CC108" s="33">
        <f t="shared" si="85"/>
        <v>1.8653999999999999</v>
      </c>
      <c r="CD108" s="33">
        <f t="shared" si="85"/>
        <v>1.7145999999999999</v>
      </c>
      <c r="CE108" s="33">
        <f t="shared" si="85"/>
        <v>2.0061</v>
      </c>
      <c r="CF108" s="33">
        <f t="shared" si="85"/>
        <v>2.1034999999999999</v>
      </c>
      <c r="CG108" s="33">
        <f t="shared" si="85"/>
        <v>1.8218000000000001</v>
      </c>
      <c r="CH108" s="33">
        <f t="shared" si="85"/>
        <v>2.1814</v>
      </c>
      <c r="CI108" s="33">
        <f t="shared" si="85"/>
        <v>1.1870000000000001</v>
      </c>
      <c r="CJ108" s="33">
        <f t="shared" si="85"/>
        <v>1.1415</v>
      </c>
      <c r="CK108" s="33">
        <f t="shared" si="85"/>
        <v>1.0297000000000001</v>
      </c>
      <c r="CL108" s="33">
        <f t="shared" si="85"/>
        <v>1.1056999999999999</v>
      </c>
      <c r="CM108" s="33">
        <f t="shared" si="85"/>
        <v>1.1797</v>
      </c>
      <c r="CN108" s="33">
        <f t="shared" si="85"/>
        <v>1.0297000000000001</v>
      </c>
      <c r="CO108" s="33">
        <f t="shared" si="85"/>
        <v>1.0297000000000001</v>
      </c>
      <c r="CP108" s="33">
        <f t="shared" si="85"/>
        <v>1.1243000000000001</v>
      </c>
      <c r="CQ108" s="33">
        <f t="shared" si="85"/>
        <v>1.1651</v>
      </c>
      <c r="CR108" s="33">
        <f t="shared" si="85"/>
        <v>1.6736</v>
      </c>
      <c r="CS108" s="33">
        <f t="shared" si="85"/>
        <v>1.4708000000000001</v>
      </c>
      <c r="CT108" s="33">
        <f t="shared" si="85"/>
        <v>2.1859000000000002</v>
      </c>
      <c r="CU108" s="33">
        <f t="shared" si="85"/>
        <v>1.2565</v>
      </c>
      <c r="CV108" s="33">
        <f t="shared" si="85"/>
        <v>2.3957999999999999</v>
      </c>
      <c r="CW108" s="33">
        <f t="shared" si="85"/>
        <v>1.8579000000000001</v>
      </c>
      <c r="CX108" s="33">
        <f t="shared" si="85"/>
        <v>1.2372000000000001</v>
      </c>
      <c r="CY108" s="33">
        <f t="shared" si="85"/>
        <v>2.3957999999999999</v>
      </c>
      <c r="CZ108" s="33">
        <f t="shared" si="85"/>
        <v>1.0730999999999999</v>
      </c>
      <c r="DA108" s="33">
        <f t="shared" si="85"/>
        <v>1.8273999999999999</v>
      </c>
      <c r="DB108" s="33">
        <f t="shared" si="85"/>
        <v>1.4785999999999999</v>
      </c>
      <c r="DC108" s="33">
        <f t="shared" si="85"/>
        <v>1.9331</v>
      </c>
      <c r="DD108" s="33">
        <f t="shared" si="85"/>
        <v>2.0129000000000001</v>
      </c>
      <c r="DE108" s="33">
        <f t="shared" si="85"/>
        <v>1.4757</v>
      </c>
      <c r="DF108" s="33">
        <f t="shared" si="85"/>
        <v>1.0297000000000001</v>
      </c>
      <c r="DG108" s="33">
        <f t="shared" si="85"/>
        <v>2.2528999999999999</v>
      </c>
      <c r="DH108" s="33">
        <f t="shared" si="85"/>
        <v>1.0719000000000001</v>
      </c>
      <c r="DI108" s="33">
        <f t="shared" si="85"/>
        <v>1.0502</v>
      </c>
      <c r="DJ108" s="33">
        <f t="shared" si="85"/>
        <v>1.2010000000000001</v>
      </c>
      <c r="DK108" s="33">
        <f t="shared" si="85"/>
        <v>1.2367999999999999</v>
      </c>
      <c r="DL108" s="33">
        <f t="shared" si="85"/>
        <v>1.0297000000000001</v>
      </c>
      <c r="DM108" s="33">
        <f t="shared" si="85"/>
        <v>1.7081999999999999</v>
      </c>
      <c r="DN108" s="33">
        <f t="shared" si="85"/>
        <v>1.1062000000000001</v>
      </c>
      <c r="DO108" s="33">
        <f t="shared" si="85"/>
        <v>1.0407999999999999</v>
      </c>
      <c r="DP108" s="33">
        <f t="shared" si="85"/>
        <v>1.7977000000000001</v>
      </c>
      <c r="DQ108" s="33">
        <f t="shared" si="85"/>
        <v>1.1612</v>
      </c>
      <c r="DR108" s="33">
        <f t="shared" si="85"/>
        <v>1.103</v>
      </c>
      <c r="DS108" s="33">
        <f t="shared" si="85"/>
        <v>1.1932</v>
      </c>
      <c r="DT108" s="33">
        <f t="shared" si="85"/>
        <v>1.9331</v>
      </c>
      <c r="DU108" s="33">
        <f t="shared" si="85"/>
        <v>1.4096</v>
      </c>
      <c r="DV108" s="33">
        <f t="shared" si="85"/>
        <v>1.7714000000000001</v>
      </c>
      <c r="DW108" s="33">
        <f t="shared" si="85"/>
        <v>1.4812000000000001</v>
      </c>
      <c r="DX108" s="33">
        <f t="shared" si="85"/>
        <v>1.9535</v>
      </c>
      <c r="DY108" s="33">
        <f t="shared" si="85"/>
        <v>1.4794</v>
      </c>
      <c r="DZ108" s="33">
        <f t="shared" si="85"/>
        <v>1.1793</v>
      </c>
      <c r="EA108" s="33">
        <f t="shared" ref="EA108:FX108" si="86">MAX(EA106,EA107)</f>
        <v>1.2183999999999999</v>
      </c>
      <c r="EB108" s="33">
        <f t="shared" si="86"/>
        <v>1.2148000000000001</v>
      </c>
      <c r="EC108" s="33">
        <f t="shared" si="86"/>
        <v>1.4975000000000001</v>
      </c>
      <c r="ED108" s="33">
        <f t="shared" si="86"/>
        <v>1.0911999999999999</v>
      </c>
      <c r="EE108" s="33">
        <f t="shared" si="86"/>
        <v>1.8203</v>
      </c>
      <c r="EF108" s="33">
        <f t="shared" si="86"/>
        <v>1.0988</v>
      </c>
      <c r="EG108" s="33">
        <f t="shared" si="86"/>
        <v>1.6172</v>
      </c>
      <c r="EH108" s="33">
        <f t="shared" si="86"/>
        <v>1.6409</v>
      </c>
      <c r="EI108" s="33">
        <f t="shared" si="86"/>
        <v>1.0297000000000001</v>
      </c>
      <c r="EJ108" s="33">
        <f t="shared" si="86"/>
        <v>1.0297000000000001</v>
      </c>
      <c r="EK108" s="33">
        <f t="shared" si="86"/>
        <v>1.1942999999999999</v>
      </c>
      <c r="EL108" s="33">
        <f t="shared" si="86"/>
        <v>1.2376</v>
      </c>
      <c r="EM108" s="33">
        <f t="shared" si="86"/>
        <v>1.3406</v>
      </c>
      <c r="EN108" s="33">
        <f t="shared" si="86"/>
        <v>1.1214999999999999</v>
      </c>
      <c r="EO108" s="33">
        <f t="shared" si="86"/>
        <v>1.4517</v>
      </c>
      <c r="EP108" s="33">
        <f t="shared" si="86"/>
        <v>1.2964</v>
      </c>
      <c r="EQ108" s="33">
        <f t="shared" si="86"/>
        <v>1.0475000000000001</v>
      </c>
      <c r="ER108" s="33">
        <f t="shared" si="86"/>
        <v>1.4792000000000001</v>
      </c>
      <c r="ES108" s="33">
        <f t="shared" si="86"/>
        <v>1.9313</v>
      </c>
      <c r="ET108" s="33">
        <f t="shared" si="86"/>
        <v>2.0583999999999998</v>
      </c>
      <c r="EU108" s="33">
        <f t="shared" si="86"/>
        <v>1.2133</v>
      </c>
      <c r="EV108" s="33">
        <f t="shared" si="86"/>
        <v>2.2879</v>
      </c>
      <c r="EW108" s="33">
        <f t="shared" si="86"/>
        <v>1.1527000000000001</v>
      </c>
      <c r="EX108" s="33">
        <f t="shared" si="86"/>
        <v>1.9331</v>
      </c>
      <c r="EY108" s="33">
        <f t="shared" si="86"/>
        <v>1.2119</v>
      </c>
      <c r="EZ108" s="33">
        <f t="shared" si="86"/>
        <v>2.1076999999999999</v>
      </c>
      <c r="FA108" s="33">
        <f t="shared" si="86"/>
        <v>1.0367999999999999</v>
      </c>
      <c r="FB108" s="33">
        <f t="shared" si="86"/>
        <v>1.4823999999999999</v>
      </c>
      <c r="FC108" s="33">
        <f t="shared" si="86"/>
        <v>1.0628</v>
      </c>
      <c r="FD108" s="33">
        <f t="shared" si="86"/>
        <v>1.2956000000000001</v>
      </c>
      <c r="FE108" s="33">
        <f t="shared" si="86"/>
        <v>2.2627000000000002</v>
      </c>
      <c r="FF108" s="33">
        <f t="shared" si="86"/>
        <v>1.8308</v>
      </c>
      <c r="FG108" s="33">
        <f t="shared" si="86"/>
        <v>2.1092</v>
      </c>
      <c r="FH108" s="33">
        <f t="shared" si="86"/>
        <v>2.3054999999999999</v>
      </c>
      <c r="FI108" s="33">
        <f t="shared" si="86"/>
        <v>1.0806</v>
      </c>
      <c r="FJ108" s="33">
        <f t="shared" si="86"/>
        <v>1.0666</v>
      </c>
      <c r="FK108" s="33">
        <f t="shared" si="86"/>
        <v>1.0490999999999999</v>
      </c>
      <c r="FL108" s="33">
        <f t="shared" si="86"/>
        <v>1.0297000000000001</v>
      </c>
      <c r="FM108" s="33">
        <f t="shared" si="86"/>
        <v>1.0351999999999999</v>
      </c>
      <c r="FN108" s="33">
        <f t="shared" si="86"/>
        <v>1.0297000000000001</v>
      </c>
      <c r="FO108" s="33">
        <f t="shared" si="86"/>
        <v>1.1173999999999999</v>
      </c>
      <c r="FP108" s="33">
        <f t="shared" si="86"/>
        <v>1.0523</v>
      </c>
      <c r="FQ108" s="33">
        <f t="shared" si="86"/>
        <v>1.1266</v>
      </c>
      <c r="FR108" s="33">
        <f t="shared" si="86"/>
        <v>1.9259999999999999</v>
      </c>
      <c r="FS108" s="33">
        <f t="shared" si="86"/>
        <v>1.8635999999999999</v>
      </c>
      <c r="FT108" s="33">
        <f t="shared" si="86"/>
        <v>2.3578000000000001</v>
      </c>
      <c r="FU108" s="33">
        <f t="shared" si="86"/>
        <v>1.1613</v>
      </c>
      <c r="FV108" s="33">
        <f t="shared" si="86"/>
        <v>1.1894</v>
      </c>
      <c r="FW108" s="33">
        <f t="shared" si="86"/>
        <v>1.9481999999999999</v>
      </c>
      <c r="FX108" s="33">
        <f t="shared" si="86"/>
        <v>2.3536999999999999</v>
      </c>
      <c r="FY108" s="80"/>
      <c r="FZ108" s="80">
        <f>SUM(C108:FX108)</f>
        <v>253.25599999999997</v>
      </c>
      <c r="GA108" s="7"/>
      <c r="GB108" s="20"/>
      <c r="GC108" s="20"/>
      <c r="GD108" s="20"/>
      <c r="GE108" s="20"/>
      <c r="GF108" s="20"/>
      <c r="GG108" s="7"/>
      <c r="GH108" s="7"/>
      <c r="GI108" s="7"/>
      <c r="GJ108" s="7"/>
      <c r="GK108" s="7"/>
      <c r="GL108" s="7"/>
      <c r="GM108" s="7"/>
    </row>
    <row r="109" spans="1:256" x14ac:dyDescent="0.2">
      <c r="A109" s="7"/>
      <c r="B109" s="7" t="s">
        <v>591</v>
      </c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33"/>
      <c r="FZ109" s="33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</row>
    <row r="110" spans="1:256" ht="15.75" x14ac:dyDescent="0.25">
      <c r="A110" s="6" t="s">
        <v>592</v>
      </c>
      <c r="B110" s="43" t="s">
        <v>593</v>
      </c>
      <c r="C110" s="33">
        <f t="shared" ref="C110:BN110" si="87">ROUND(IF(C98&lt;453.5,0.825-(0.0000639*(453.5-C98)),IF(C98&lt;1567.5,0.8595-(0.000031*(1567.5-C98)),IF(C98&lt;6682,0.885-(0.000005*(6682-C98)),IF(C98&lt;30000,0.905-(0.0000009*(30000-C98)),0.905)))),4)</f>
        <v>0.88439999999999996</v>
      </c>
      <c r="D110" s="33">
        <f t="shared" si="87"/>
        <v>0.90500000000000003</v>
      </c>
      <c r="E110" s="33">
        <f t="shared" si="87"/>
        <v>0.8821</v>
      </c>
      <c r="F110" s="33">
        <f t="shared" si="87"/>
        <v>0.89880000000000004</v>
      </c>
      <c r="G110" s="33">
        <f t="shared" si="87"/>
        <v>0.85170000000000001</v>
      </c>
      <c r="H110" s="33">
        <f t="shared" si="87"/>
        <v>0.84630000000000005</v>
      </c>
      <c r="I110" s="33">
        <f t="shared" si="87"/>
        <v>0.88580000000000003</v>
      </c>
      <c r="J110" s="33">
        <f t="shared" si="87"/>
        <v>0.86240000000000006</v>
      </c>
      <c r="K110" s="33">
        <f t="shared" si="87"/>
        <v>0.8125</v>
      </c>
      <c r="L110" s="33">
        <f t="shared" si="87"/>
        <v>0.86280000000000001</v>
      </c>
      <c r="M110" s="33">
        <f t="shared" si="87"/>
        <v>0.84399999999999997</v>
      </c>
      <c r="N110" s="33">
        <f t="shared" si="87"/>
        <v>0.90500000000000003</v>
      </c>
      <c r="O110" s="33">
        <f t="shared" si="87"/>
        <v>0.89019999999999999</v>
      </c>
      <c r="P110" s="33">
        <f t="shared" si="87"/>
        <v>0.81599999999999995</v>
      </c>
      <c r="Q110" s="33">
        <f t="shared" si="87"/>
        <v>0.90500000000000003</v>
      </c>
      <c r="R110" s="33">
        <f t="shared" si="87"/>
        <v>0.87829999999999997</v>
      </c>
      <c r="S110" s="33">
        <f t="shared" si="87"/>
        <v>0.85980000000000001</v>
      </c>
      <c r="T110" s="33">
        <f t="shared" si="87"/>
        <v>0.80630000000000002</v>
      </c>
      <c r="U110" s="33">
        <f t="shared" si="87"/>
        <v>0.7994</v>
      </c>
      <c r="V110" s="33">
        <f t="shared" si="87"/>
        <v>0.81289999999999996</v>
      </c>
      <c r="W110" s="33">
        <f t="shared" si="87"/>
        <v>0.80449999999999999</v>
      </c>
      <c r="X110" s="33">
        <f t="shared" si="87"/>
        <v>0.79920000000000002</v>
      </c>
      <c r="Y110" s="33">
        <f t="shared" si="87"/>
        <v>0.83509999999999995</v>
      </c>
      <c r="Z110" s="33">
        <f t="shared" si="87"/>
        <v>0.81030000000000002</v>
      </c>
      <c r="AA110" s="33">
        <f t="shared" si="87"/>
        <v>0.90500000000000003</v>
      </c>
      <c r="AB110" s="33">
        <f t="shared" si="87"/>
        <v>0.90310000000000001</v>
      </c>
      <c r="AC110" s="33">
        <f t="shared" si="87"/>
        <v>0.84030000000000005</v>
      </c>
      <c r="AD110" s="33">
        <f t="shared" si="87"/>
        <v>0.85350000000000004</v>
      </c>
      <c r="AE110" s="33">
        <f t="shared" si="87"/>
        <v>0.80210000000000004</v>
      </c>
      <c r="AF110" s="33">
        <f t="shared" si="87"/>
        <v>0.80730000000000002</v>
      </c>
      <c r="AG110" s="33">
        <f t="shared" si="87"/>
        <v>0.8306</v>
      </c>
      <c r="AH110" s="33">
        <f t="shared" si="87"/>
        <v>0.84209999999999996</v>
      </c>
      <c r="AI110" s="33">
        <f t="shared" si="87"/>
        <v>0.81940000000000002</v>
      </c>
      <c r="AJ110" s="33">
        <f t="shared" si="87"/>
        <v>0.80569999999999997</v>
      </c>
      <c r="AK110" s="33">
        <f t="shared" si="87"/>
        <v>0.8075</v>
      </c>
      <c r="AL110" s="33">
        <f t="shared" si="87"/>
        <v>0.81340000000000001</v>
      </c>
      <c r="AM110" s="33">
        <f t="shared" si="87"/>
        <v>0.82079999999999997</v>
      </c>
      <c r="AN110" s="33">
        <f t="shared" si="87"/>
        <v>0.81720000000000004</v>
      </c>
      <c r="AO110" s="33">
        <f t="shared" si="87"/>
        <v>0.87409999999999999</v>
      </c>
      <c r="AP110" s="33">
        <f t="shared" si="87"/>
        <v>0.90500000000000003</v>
      </c>
      <c r="AQ110" s="33">
        <f t="shared" si="87"/>
        <v>0.81189999999999996</v>
      </c>
      <c r="AR110" s="33">
        <f t="shared" si="87"/>
        <v>0.90500000000000003</v>
      </c>
      <c r="AS110" s="33">
        <f t="shared" si="87"/>
        <v>0.88400000000000001</v>
      </c>
      <c r="AT110" s="33">
        <f t="shared" si="87"/>
        <v>0.86350000000000005</v>
      </c>
      <c r="AU110" s="33">
        <f t="shared" si="87"/>
        <v>0.81399999999999995</v>
      </c>
      <c r="AV110" s="33">
        <f t="shared" si="87"/>
        <v>0.81730000000000003</v>
      </c>
      <c r="AW110" s="33">
        <f t="shared" si="87"/>
        <v>0.81200000000000006</v>
      </c>
      <c r="AX110" s="33">
        <f t="shared" si="87"/>
        <v>0.80049999999999999</v>
      </c>
      <c r="AY110" s="33">
        <f t="shared" si="87"/>
        <v>0.82350000000000001</v>
      </c>
      <c r="AZ110" s="33">
        <f t="shared" si="87"/>
        <v>0.88939999999999997</v>
      </c>
      <c r="BA110" s="33">
        <f t="shared" si="87"/>
        <v>0.88639999999999997</v>
      </c>
      <c r="BB110" s="33">
        <f t="shared" si="87"/>
        <v>0.8851</v>
      </c>
      <c r="BC110" s="33">
        <f t="shared" si="87"/>
        <v>0.90139999999999998</v>
      </c>
      <c r="BD110" s="33">
        <f t="shared" si="87"/>
        <v>0.86970000000000003</v>
      </c>
      <c r="BE110" s="33">
        <f t="shared" si="87"/>
        <v>0.85160000000000002</v>
      </c>
      <c r="BF110" s="33">
        <f t="shared" si="87"/>
        <v>0.90110000000000001</v>
      </c>
      <c r="BG110" s="33">
        <f t="shared" si="87"/>
        <v>0.84</v>
      </c>
      <c r="BH110" s="33">
        <f t="shared" si="87"/>
        <v>0.83</v>
      </c>
      <c r="BI110" s="33">
        <f t="shared" si="87"/>
        <v>0.81330000000000002</v>
      </c>
      <c r="BJ110" s="33">
        <f t="shared" si="87"/>
        <v>0.88319999999999999</v>
      </c>
      <c r="BK110" s="33">
        <f t="shared" si="87"/>
        <v>0.90439999999999998</v>
      </c>
      <c r="BL110" s="33">
        <f t="shared" si="87"/>
        <v>0.80420000000000003</v>
      </c>
      <c r="BM110" s="33">
        <f t="shared" si="87"/>
        <v>0.81630000000000003</v>
      </c>
      <c r="BN110" s="33">
        <f t="shared" si="87"/>
        <v>0.86819999999999997</v>
      </c>
      <c r="BO110" s="33">
        <f t="shared" ref="BO110:DZ110" si="88">ROUND(IF(BO98&lt;453.5,0.825-(0.0000639*(453.5-BO98)),IF(BO98&lt;1567.5,0.8595-(0.000031*(1567.5-BO98)),IF(BO98&lt;6682,0.885-(0.000005*(6682-BO98)),IF(BO98&lt;30000,0.905-(0.0000009*(30000-BO98)),0.905)))),4)</f>
        <v>0.85150000000000003</v>
      </c>
      <c r="BP110" s="33">
        <f t="shared" si="88"/>
        <v>0.80779999999999996</v>
      </c>
      <c r="BQ110" s="33">
        <f t="shared" si="88"/>
        <v>0.88129999999999997</v>
      </c>
      <c r="BR110" s="33">
        <f t="shared" si="88"/>
        <v>0.87429999999999997</v>
      </c>
      <c r="BS110" s="33">
        <f t="shared" si="88"/>
        <v>0.84609999999999996</v>
      </c>
      <c r="BT110" s="33">
        <f t="shared" si="88"/>
        <v>0.82199999999999995</v>
      </c>
      <c r="BU110" s="33">
        <f t="shared" si="88"/>
        <v>0.82179999999999997</v>
      </c>
      <c r="BV110" s="33">
        <f t="shared" si="88"/>
        <v>0.84970000000000001</v>
      </c>
      <c r="BW110" s="33">
        <f t="shared" si="88"/>
        <v>0.86160000000000003</v>
      </c>
      <c r="BX110" s="33">
        <f t="shared" si="88"/>
        <v>0.80100000000000005</v>
      </c>
      <c r="BY110" s="33">
        <f t="shared" si="88"/>
        <v>0.8256</v>
      </c>
      <c r="BZ110" s="33">
        <f t="shared" si="88"/>
        <v>0.80989999999999995</v>
      </c>
      <c r="CA110" s="33">
        <f t="shared" si="88"/>
        <v>0.80659999999999998</v>
      </c>
      <c r="CB110" s="33">
        <f t="shared" si="88"/>
        <v>0.90500000000000003</v>
      </c>
      <c r="CC110" s="33">
        <f t="shared" si="88"/>
        <v>0.80820000000000003</v>
      </c>
      <c r="CD110" s="33">
        <f t="shared" si="88"/>
        <v>0.81079999999999997</v>
      </c>
      <c r="CE110" s="33">
        <f t="shared" si="88"/>
        <v>0.80579999999999996</v>
      </c>
      <c r="CF110" s="33">
        <f t="shared" si="88"/>
        <v>0.80420000000000003</v>
      </c>
      <c r="CG110" s="33">
        <f t="shared" si="88"/>
        <v>0.80900000000000005</v>
      </c>
      <c r="CH110" s="33">
        <f t="shared" si="88"/>
        <v>0.80289999999999995</v>
      </c>
      <c r="CI110" s="33">
        <f t="shared" si="88"/>
        <v>0.83289999999999997</v>
      </c>
      <c r="CJ110" s="33">
        <f t="shared" si="88"/>
        <v>0.8397</v>
      </c>
      <c r="CK110" s="33">
        <f t="shared" si="88"/>
        <v>0.88119999999999998</v>
      </c>
      <c r="CL110" s="33">
        <f t="shared" si="88"/>
        <v>0.8518</v>
      </c>
      <c r="CM110" s="33">
        <f t="shared" si="88"/>
        <v>0.83399999999999996</v>
      </c>
      <c r="CN110" s="33">
        <f t="shared" si="88"/>
        <v>0.90500000000000003</v>
      </c>
      <c r="CO110" s="33">
        <f t="shared" si="88"/>
        <v>0.89129999999999998</v>
      </c>
      <c r="CP110" s="33">
        <f t="shared" si="88"/>
        <v>0.84230000000000005</v>
      </c>
      <c r="CQ110" s="33">
        <f t="shared" si="88"/>
        <v>0.83620000000000005</v>
      </c>
      <c r="CR110" s="33">
        <f t="shared" si="88"/>
        <v>0.8115</v>
      </c>
      <c r="CS110" s="33">
        <f t="shared" si="88"/>
        <v>0.8165</v>
      </c>
      <c r="CT110" s="33">
        <f t="shared" si="88"/>
        <v>0.80279999999999996</v>
      </c>
      <c r="CU110" s="33">
        <f t="shared" si="88"/>
        <v>0.82469999999999999</v>
      </c>
      <c r="CV110" s="33">
        <f t="shared" si="88"/>
        <v>0.79920000000000002</v>
      </c>
      <c r="CW110" s="33">
        <f t="shared" si="88"/>
        <v>0.80840000000000001</v>
      </c>
      <c r="CX110" s="33">
        <f t="shared" si="88"/>
        <v>0.82530000000000003</v>
      </c>
      <c r="CY110" s="33">
        <f t="shared" si="88"/>
        <v>0.79920000000000002</v>
      </c>
      <c r="CZ110" s="33">
        <f t="shared" si="88"/>
        <v>0.86119999999999997</v>
      </c>
      <c r="DA110" s="33">
        <f t="shared" si="88"/>
        <v>0.80889999999999995</v>
      </c>
      <c r="DB110" s="33">
        <f t="shared" si="88"/>
        <v>0.81620000000000004</v>
      </c>
      <c r="DC110" s="33">
        <f t="shared" si="88"/>
        <v>0.80710000000000004</v>
      </c>
      <c r="DD110" s="33">
        <f t="shared" si="88"/>
        <v>0.80569999999999997</v>
      </c>
      <c r="DE110" s="33">
        <f t="shared" si="88"/>
        <v>0.81630000000000003</v>
      </c>
      <c r="DF110" s="33">
        <f t="shared" si="88"/>
        <v>0.89749999999999996</v>
      </c>
      <c r="DG110" s="33">
        <f t="shared" si="88"/>
        <v>0.80159999999999998</v>
      </c>
      <c r="DH110" s="33">
        <f t="shared" si="88"/>
        <v>0.86129999999999995</v>
      </c>
      <c r="DI110" s="33">
        <f t="shared" si="88"/>
        <v>0.86419999999999997</v>
      </c>
      <c r="DJ110" s="33">
        <f t="shared" si="88"/>
        <v>0.83079999999999998</v>
      </c>
      <c r="DK110" s="33">
        <f t="shared" si="88"/>
        <v>0.82540000000000002</v>
      </c>
      <c r="DL110" s="33">
        <f t="shared" si="88"/>
        <v>0.88029999999999997</v>
      </c>
      <c r="DM110" s="33">
        <f t="shared" si="88"/>
        <v>0.81159999999999999</v>
      </c>
      <c r="DN110" s="33">
        <f t="shared" si="88"/>
        <v>0.85160000000000002</v>
      </c>
      <c r="DO110" s="33">
        <f t="shared" si="88"/>
        <v>0.86760000000000004</v>
      </c>
      <c r="DP110" s="33">
        <f t="shared" si="88"/>
        <v>0.80940000000000001</v>
      </c>
      <c r="DQ110" s="33">
        <f t="shared" si="88"/>
        <v>0.83679999999999999</v>
      </c>
      <c r="DR110" s="33">
        <f t="shared" si="88"/>
        <v>0.85340000000000005</v>
      </c>
      <c r="DS110" s="33">
        <f t="shared" si="88"/>
        <v>0.83199999999999996</v>
      </c>
      <c r="DT110" s="33">
        <f t="shared" si="88"/>
        <v>0.80710000000000004</v>
      </c>
      <c r="DU110" s="33">
        <f t="shared" si="88"/>
        <v>0.81879999999999997</v>
      </c>
      <c r="DV110" s="33">
        <f t="shared" si="88"/>
        <v>0.80979999999999996</v>
      </c>
      <c r="DW110" s="33">
        <f t="shared" si="88"/>
        <v>0.81610000000000005</v>
      </c>
      <c r="DX110" s="33">
        <f t="shared" si="88"/>
        <v>0.80669999999999997</v>
      </c>
      <c r="DY110" s="33">
        <f t="shared" si="88"/>
        <v>0.81620000000000004</v>
      </c>
      <c r="DZ110" s="33">
        <f t="shared" si="88"/>
        <v>0.83409999999999995</v>
      </c>
      <c r="EA110" s="33">
        <f t="shared" ref="EA110:FX110" si="89">ROUND(IF(EA98&lt;453.5,0.825-(0.0000639*(453.5-EA98)),IF(EA98&lt;1567.5,0.8595-(0.000031*(1567.5-EA98)),IF(EA98&lt;6682,0.885-(0.000005*(6682-EA98)),IF(EA98&lt;30000,0.905-(0.0000009*(30000-EA98)),0.905)))),4)</f>
        <v>0.82820000000000005</v>
      </c>
      <c r="EB110" s="33">
        <f t="shared" si="89"/>
        <v>0.82869999999999999</v>
      </c>
      <c r="EC110" s="33">
        <f t="shared" si="89"/>
        <v>0.8155</v>
      </c>
      <c r="ED110" s="33">
        <f t="shared" si="89"/>
        <v>0.85950000000000004</v>
      </c>
      <c r="EE110" s="33">
        <f t="shared" si="89"/>
        <v>0.80900000000000005</v>
      </c>
      <c r="EF110" s="33">
        <f t="shared" si="89"/>
        <v>0.85580000000000001</v>
      </c>
      <c r="EG110" s="33">
        <f t="shared" si="89"/>
        <v>0.81240000000000001</v>
      </c>
      <c r="EH110" s="33">
        <f t="shared" si="89"/>
        <v>0.81200000000000006</v>
      </c>
      <c r="EI110" s="33">
        <f t="shared" si="89"/>
        <v>0.8911</v>
      </c>
      <c r="EJ110" s="33">
        <f t="shared" si="89"/>
        <v>0.88729999999999998</v>
      </c>
      <c r="EK110" s="33">
        <f t="shared" si="89"/>
        <v>0.83179999999999998</v>
      </c>
      <c r="EL110" s="33">
        <f t="shared" si="89"/>
        <v>0.82530000000000003</v>
      </c>
      <c r="EM110" s="33">
        <f t="shared" si="89"/>
        <v>0.82150000000000001</v>
      </c>
      <c r="EN110" s="33">
        <f t="shared" si="89"/>
        <v>0.84279999999999999</v>
      </c>
      <c r="EO110" s="33">
        <f t="shared" si="89"/>
        <v>0.81720000000000004</v>
      </c>
      <c r="EP110" s="33">
        <f t="shared" si="89"/>
        <v>0.82310000000000005</v>
      </c>
      <c r="EQ110" s="33">
        <f t="shared" si="89"/>
        <v>0.86519999999999997</v>
      </c>
      <c r="ER110" s="33">
        <f t="shared" si="89"/>
        <v>0.81620000000000004</v>
      </c>
      <c r="ES110" s="33">
        <f t="shared" si="89"/>
        <v>0.80710000000000004</v>
      </c>
      <c r="ET110" s="33">
        <f t="shared" si="89"/>
        <v>0.80840000000000001</v>
      </c>
      <c r="EU110" s="33">
        <f t="shared" si="89"/>
        <v>0.82889999999999997</v>
      </c>
      <c r="EV110" s="33">
        <f t="shared" si="89"/>
        <v>0.80110000000000003</v>
      </c>
      <c r="EW110" s="33">
        <f t="shared" si="89"/>
        <v>0.83809999999999996</v>
      </c>
      <c r="EX110" s="33">
        <f t="shared" si="89"/>
        <v>0.80710000000000004</v>
      </c>
      <c r="EY110" s="33">
        <f t="shared" si="89"/>
        <v>0.82909999999999995</v>
      </c>
      <c r="EZ110" s="33">
        <f t="shared" si="89"/>
        <v>0.80410000000000004</v>
      </c>
      <c r="FA110" s="33">
        <f t="shared" si="89"/>
        <v>0.86909999999999998</v>
      </c>
      <c r="FB110" s="33">
        <f t="shared" si="89"/>
        <v>0.81610000000000005</v>
      </c>
      <c r="FC110" s="33">
        <f t="shared" si="89"/>
        <v>0.86219999999999997</v>
      </c>
      <c r="FD110" s="33">
        <f t="shared" si="89"/>
        <v>0.82320000000000004</v>
      </c>
      <c r="FE110" s="33">
        <f t="shared" si="89"/>
        <v>0.80149999999999999</v>
      </c>
      <c r="FF110" s="33">
        <f t="shared" si="89"/>
        <v>0.80879999999999996</v>
      </c>
      <c r="FG110" s="33">
        <f t="shared" si="89"/>
        <v>0.80410000000000004</v>
      </c>
      <c r="FH110" s="33">
        <f t="shared" si="89"/>
        <v>0.80069999999999997</v>
      </c>
      <c r="FI110" s="33">
        <f t="shared" si="89"/>
        <v>0.86050000000000004</v>
      </c>
      <c r="FJ110" s="33">
        <f t="shared" si="89"/>
        <v>0.86180000000000001</v>
      </c>
      <c r="FK110" s="33">
        <f t="shared" si="89"/>
        <v>0.86460000000000004</v>
      </c>
      <c r="FL110" s="33">
        <f t="shared" si="89"/>
        <v>0.88539999999999996</v>
      </c>
      <c r="FM110" s="33">
        <f t="shared" si="89"/>
        <v>0.87070000000000003</v>
      </c>
      <c r="FN110" s="33">
        <f t="shared" si="89"/>
        <v>0.89780000000000004</v>
      </c>
      <c r="FO110" s="33">
        <f t="shared" si="89"/>
        <v>0.84509999999999996</v>
      </c>
      <c r="FP110" s="33">
        <f t="shared" si="89"/>
        <v>0.86339999999999995</v>
      </c>
      <c r="FQ110" s="33">
        <f t="shared" si="89"/>
        <v>0.84199999999999997</v>
      </c>
      <c r="FR110" s="33">
        <f t="shared" si="89"/>
        <v>0.80720000000000003</v>
      </c>
      <c r="FS110" s="33">
        <f t="shared" si="89"/>
        <v>0.80830000000000002</v>
      </c>
      <c r="FT110" s="33">
        <f t="shared" si="89"/>
        <v>0.79990000000000006</v>
      </c>
      <c r="FU110" s="33">
        <f t="shared" si="89"/>
        <v>0.83679999999999999</v>
      </c>
      <c r="FV110" s="33">
        <f t="shared" si="89"/>
        <v>0.83250000000000002</v>
      </c>
      <c r="FW110" s="33">
        <f t="shared" si="89"/>
        <v>0.80679999999999996</v>
      </c>
      <c r="FX110" s="33">
        <f t="shared" si="89"/>
        <v>0.79990000000000006</v>
      </c>
      <c r="FY110" s="33"/>
      <c r="FZ110" s="33" t="s">
        <v>2</v>
      </c>
      <c r="GA110" s="33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</row>
    <row r="111" spans="1:256" x14ac:dyDescent="0.2">
      <c r="A111" s="7"/>
      <c r="B111" s="7" t="s">
        <v>591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33"/>
      <c r="FZ111" s="7"/>
      <c r="GA111" s="7"/>
      <c r="GB111" s="33"/>
      <c r="GC111" s="33"/>
      <c r="GD111" s="33"/>
      <c r="GE111" s="33"/>
      <c r="GF111" s="33"/>
      <c r="GG111" s="33"/>
      <c r="GH111" s="33"/>
      <c r="GI111" s="33"/>
      <c r="GJ111" s="33"/>
      <c r="GK111" s="7"/>
      <c r="GL111" s="7"/>
      <c r="GM111" s="7"/>
    </row>
    <row r="112" spans="1:256" ht="15.75" x14ac:dyDescent="0.25">
      <c r="A112" s="6" t="s">
        <v>591</v>
      </c>
      <c r="B112" s="43" t="s">
        <v>594</v>
      </c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  <c r="CA112" s="80"/>
      <c r="CB112" s="80"/>
      <c r="CC112" s="80"/>
      <c r="CD112" s="80"/>
      <c r="CE112" s="80"/>
      <c r="CF112" s="80"/>
      <c r="CG112" s="80"/>
      <c r="CH112" s="80"/>
      <c r="CI112" s="80"/>
      <c r="CJ112" s="80"/>
      <c r="CK112" s="80"/>
      <c r="CL112" s="80"/>
      <c r="CM112" s="80"/>
      <c r="CN112" s="80"/>
      <c r="CO112" s="80"/>
      <c r="CP112" s="80"/>
      <c r="CQ112" s="80"/>
      <c r="CR112" s="80"/>
      <c r="CS112" s="80"/>
      <c r="CT112" s="80"/>
      <c r="CU112" s="80"/>
      <c r="CV112" s="80"/>
      <c r="CW112" s="80"/>
      <c r="CX112" s="80"/>
      <c r="CY112" s="80"/>
      <c r="CZ112" s="80"/>
      <c r="DA112" s="80"/>
      <c r="DB112" s="80"/>
      <c r="DC112" s="80"/>
      <c r="DD112" s="80"/>
      <c r="DE112" s="80"/>
      <c r="DF112" s="80"/>
      <c r="DG112" s="80"/>
      <c r="DH112" s="80"/>
      <c r="DI112" s="80"/>
      <c r="DJ112" s="80"/>
      <c r="DK112" s="80"/>
      <c r="DL112" s="80"/>
      <c r="DM112" s="80"/>
      <c r="DN112" s="80"/>
      <c r="DO112" s="80"/>
      <c r="DP112" s="80"/>
      <c r="DQ112" s="80"/>
      <c r="DR112" s="80"/>
      <c r="DS112" s="80"/>
      <c r="DT112" s="80"/>
      <c r="DU112" s="80"/>
      <c r="DV112" s="80"/>
      <c r="DW112" s="80"/>
      <c r="DX112" s="80"/>
      <c r="DY112" s="80"/>
      <c r="DZ112" s="80"/>
      <c r="EA112" s="80"/>
      <c r="EB112" s="80"/>
      <c r="EC112" s="80"/>
      <c r="ED112" s="80"/>
      <c r="EE112" s="80"/>
      <c r="EF112" s="80"/>
      <c r="EG112" s="80"/>
      <c r="EH112" s="80"/>
      <c r="EI112" s="80"/>
      <c r="EJ112" s="80"/>
      <c r="EK112" s="80"/>
      <c r="EL112" s="80"/>
      <c r="EM112" s="80"/>
      <c r="EN112" s="80"/>
      <c r="EO112" s="80"/>
      <c r="EP112" s="80"/>
      <c r="EQ112" s="80"/>
      <c r="ER112" s="80"/>
      <c r="ES112" s="80"/>
      <c r="ET112" s="80"/>
      <c r="EU112" s="80"/>
      <c r="EV112" s="80"/>
      <c r="EW112" s="80"/>
      <c r="EX112" s="80"/>
      <c r="EY112" s="80"/>
      <c r="EZ112" s="80"/>
      <c r="FA112" s="80"/>
      <c r="FB112" s="80"/>
      <c r="FC112" s="80"/>
      <c r="FD112" s="80"/>
      <c r="FE112" s="80"/>
      <c r="FF112" s="80"/>
      <c r="FG112" s="80"/>
      <c r="FH112" s="80"/>
      <c r="FI112" s="80"/>
      <c r="FJ112" s="80"/>
      <c r="FK112" s="80"/>
      <c r="FL112" s="80"/>
      <c r="FM112" s="80"/>
      <c r="FN112" s="80"/>
      <c r="FO112" s="80"/>
      <c r="FP112" s="80"/>
      <c r="FQ112" s="80"/>
      <c r="FR112" s="80"/>
      <c r="FS112" s="80"/>
      <c r="FT112" s="80"/>
      <c r="FU112" s="80"/>
      <c r="FV112" s="80"/>
      <c r="FW112" s="80"/>
      <c r="FX112" s="80"/>
      <c r="FY112" s="33"/>
      <c r="FZ112" s="7"/>
      <c r="GA112" s="7"/>
      <c r="GB112" s="33"/>
      <c r="GC112" s="33"/>
      <c r="GD112" s="33"/>
      <c r="GE112" s="33"/>
      <c r="GF112" s="33"/>
      <c r="GG112" s="33"/>
      <c r="GH112" s="33"/>
      <c r="GI112" s="33"/>
      <c r="GJ112" s="33"/>
      <c r="GK112" s="33"/>
      <c r="GL112" s="33"/>
      <c r="GM112" s="33"/>
    </row>
    <row r="113" spans="1:204" x14ac:dyDescent="0.2">
      <c r="A113" s="6" t="s">
        <v>595</v>
      </c>
      <c r="B113" s="7" t="s">
        <v>596</v>
      </c>
      <c r="C113" s="7">
        <f t="shared" ref="C113:BN113" si="90">+C36</f>
        <v>8076.41</v>
      </c>
      <c r="D113" s="7">
        <f t="shared" si="90"/>
        <v>8076.41</v>
      </c>
      <c r="E113" s="7">
        <f t="shared" si="90"/>
        <v>8076.41</v>
      </c>
      <c r="F113" s="7">
        <f t="shared" si="90"/>
        <v>8076.41</v>
      </c>
      <c r="G113" s="7">
        <f t="shared" si="90"/>
        <v>8076.41</v>
      </c>
      <c r="H113" s="7">
        <f t="shared" si="90"/>
        <v>8076.41</v>
      </c>
      <c r="I113" s="7">
        <f t="shared" si="90"/>
        <v>8076.41</v>
      </c>
      <c r="J113" s="7">
        <f t="shared" si="90"/>
        <v>8076.41</v>
      </c>
      <c r="K113" s="7">
        <f t="shared" si="90"/>
        <v>8076.41</v>
      </c>
      <c r="L113" s="7">
        <f t="shared" si="90"/>
        <v>8076.41</v>
      </c>
      <c r="M113" s="7">
        <f t="shared" si="90"/>
        <v>8076.41</v>
      </c>
      <c r="N113" s="7">
        <f t="shared" si="90"/>
        <v>8076.41</v>
      </c>
      <c r="O113" s="7">
        <f t="shared" si="90"/>
        <v>8076.41</v>
      </c>
      <c r="P113" s="7">
        <f t="shared" si="90"/>
        <v>8076.41</v>
      </c>
      <c r="Q113" s="7">
        <f t="shared" si="90"/>
        <v>8076.41</v>
      </c>
      <c r="R113" s="7">
        <f t="shared" si="90"/>
        <v>8076.41</v>
      </c>
      <c r="S113" s="7">
        <f t="shared" si="90"/>
        <v>8076.41</v>
      </c>
      <c r="T113" s="7">
        <f t="shared" si="90"/>
        <v>8076.41</v>
      </c>
      <c r="U113" s="7">
        <f t="shared" si="90"/>
        <v>8076.41</v>
      </c>
      <c r="V113" s="7">
        <f t="shared" si="90"/>
        <v>8076.41</v>
      </c>
      <c r="W113" s="7">
        <f t="shared" si="90"/>
        <v>8076.41</v>
      </c>
      <c r="X113" s="7">
        <f t="shared" si="90"/>
        <v>8076.41</v>
      </c>
      <c r="Y113" s="7">
        <f t="shared" si="90"/>
        <v>8076.41</v>
      </c>
      <c r="Z113" s="7">
        <f t="shared" si="90"/>
        <v>8076.41</v>
      </c>
      <c r="AA113" s="7">
        <f t="shared" si="90"/>
        <v>8076.41</v>
      </c>
      <c r="AB113" s="7">
        <f t="shared" si="90"/>
        <v>8076.41</v>
      </c>
      <c r="AC113" s="7">
        <f t="shared" si="90"/>
        <v>8076.41</v>
      </c>
      <c r="AD113" s="7">
        <f t="shared" si="90"/>
        <v>8076.41</v>
      </c>
      <c r="AE113" s="7">
        <f t="shared" si="90"/>
        <v>8076.41</v>
      </c>
      <c r="AF113" s="7">
        <f t="shared" si="90"/>
        <v>8076.41</v>
      </c>
      <c r="AG113" s="7">
        <f t="shared" si="90"/>
        <v>8076.41</v>
      </c>
      <c r="AH113" s="7">
        <f t="shared" si="90"/>
        <v>8076.41</v>
      </c>
      <c r="AI113" s="7">
        <f t="shared" si="90"/>
        <v>8076.41</v>
      </c>
      <c r="AJ113" s="7">
        <f t="shared" si="90"/>
        <v>8076.41</v>
      </c>
      <c r="AK113" s="7">
        <f t="shared" si="90"/>
        <v>8076.41</v>
      </c>
      <c r="AL113" s="7">
        <f t="shared" si="90"/>
        <v>8076.41</v>
      </c>
      <c r="AM113" s="7">
        <f t="shared" si="90"/>
        <v>8076.41</v>
      </c>
      <c r="AN113" s="7">
        <f t="shared" si="90"/>
        <v>8076.41</v>
      </c>
      <c r="AO113" s="7">
        <f t="shared" si="90"/>
        <v>8076.41</v>
      </c>
      <c r="AP113" s="7">
        <f t="shared" si="90"/>
        <v>8076.41</v>
      </c>
      <c r="AQ113" s="7">
        <f t="shared" si="90"/>
        <v>8076.41</v>
      </c>
      <c r="AR113" s="7">
        <f t="shared" si="90"/>
        <v>8076.41</v>
      </c>
      <c r="AS113" s="7">
        <f t="shared" si="90"/>
        <v>8076.41</v>
      </c>
      <c r="AT113" s="7">
        <f t="shared" si="90"/>
        <v>8076.41</v>
      </c>
      <c r="AU113" s="7">
        <f t="shared" si="90"/>
        <v>8076.41</v>
      </c>
      <c r="AV113" s="7">
        <f t="shared" si="90"/>
        <v>8076.41</v>
      </c>
      <c r="AW113" s="7">
        <f t="shared" si="90"/>
        <v>8076.41</v>
      </c>
      <c r="AX113" s="7">
        <f t="shared" si="90"/>
        <v>8076.41</v>
      </c>
      <c r="AY113" s="7">
        <f t="shared" si="90"/>
        <v>8076.41</v>
      </c>
      <c r="AZ113" s="7">
        <f t="shared" si="90"/>
        <v>8076.41</v>
      </c>
      <c r="BA113" s="7">
        <f t="shared" si="90"/>
        <v>8076.41</v>
      </c>
      <c r="BB113" s="7">
        <f t="shared" si="90"/>
        <v>8076.41</v>
      </c>
      <c r="BC113" s="7">
        <f t="shared" si="90"/>
        <v>8076.41</v>
      </c>
      <c r="BD113" s="7">
        <f t="shared" si="90"/>
        <v>8076.41</v>
      </c>
      <c r="BE113" s="7">
        <f t="shared" si="90"/>
        <v>8076.41</v>
      </c>
      <c r="BF113" s="7">
        <f t="shared" si="90"/>
        <v>8076.41</v>
      </c>
      <c r="BG113" s="7">
        <f t="shared" si="90"/>
        <v>8076.41</v>
      </c>
      <c r="BH113" s="7">
        <f t="shared" si="90"/>
        <v>8076.41</v>
      </c>
      <c r="BI113" s="7">
        <f t="shared" si="90"/>
        <v>8076.41</v>
      </c>
      <c r="BJ113" s="7">
        <f t="shared" si="90"/>
        <v>8076.41</v>
      </c>
      <c r="BK113" s="7">
        <f t="shared" si="90"/>
        <v>8076.41</v>
      </c>
      <c r="BL113" s="7">
        <f t="shared" si="90"/>
        <v>8076.41</v>
      </c>
      <c r="BM113" s="7">
        <f t="shared" si="90"/>
        <v>8076.41</v>
      </c>
      <c r="BN113" s="7">
        <f t="shared" si="90"/>
        <v>8076.41</v>
      </c>
      <c r="BO113" s="7">
        <f t="shared" ref="BO113:DZ113" si="91">+BO36</f>
        <v>8076.41</v>
      </c>
      <c r="BP113" s="7">
        <f t="shared" si="91"/>
        <v>8076.41</v>
      </c>
      <c r="BQ113" s="7">
        <f t="shared" si="91"/>
        <v>8076.41</v>
      </c>
      <c r="BR113" s="7">
        <f t="shared" si="91"/>
        <v>8076.41</v>
      </c>
      <c r="BS113" s="7">
        <f t="shared" si="91"/>
        <v>8076.41</v>
      </c>
      <c r="BT113" s="7">
        <f t="shared" si="91"/>
        <v>8076.41</v>
      </c>
      <c r="BU113" s="7">
        <f t="shared" si="91"/>
        <v>8076.41</v>
      </c>
      <c r="BV113" s="7">
        <f t="shared" si="91"/>
        <v>8076.41</v>
      </c>
      <c r="BW113" s="7">
        <f t="shared" si="91"/>
        <v>8076.41</v>
      </c>
      <c r="BX113" s="7">
        <f t="shared" si="91"/>
        <v>8076.41</v>
      </c>
      <c r="BY113" s="7">
        <f t="shared" si="91"/>
        <v>8076.41</v>
      </c>
      <c r="BZ113" s="7">
        <f t="shared" si="91"/>
        <v>8076.41</v>
      </c>
      <c r="CA113" s="7">
        <f t="shared" si="91"/>
        <v>8076.41</v>
      </c>
      <c r="CB113" s="7">
        <f t="shared" si="91"/>
        <v>8076.41</v>
      </c>
      <c r="CC113" s="7">
        <f t="shared" si="91"/>
        <v>8076.41</v>
      </c>
      <c r="CD113" s="7">
        <f t="shared" si="91"/>
        <v>8076.41</v>
      </c>
      <c r="CE113" s="7">
        <f t="shared" si="91"/>
        <v>8076.41</v>
      </c>
      <c r="CF113" s="7">
        <f t="shared" si="91"/>
        <v>8076.41</v>
      </c>
      <c r="CG113" s="7">
        <f t="shared" si="91"/>
        <v>8076.41</v>
      </c>
      <c r="CH113" s="7">
        <f t="shared" si="91"/>
        <v>8076.41</v>
      </c>
      <c r="CI113" s="7">
        <f t="shared" si="91"/>
        <v>8076.41</v>
      </c>
      <c r="CJ113" s="7">
        <f t="shared" si="91"/>
        <v>8076.41</v>
      </c>
      <c r="CK113" s="7">
        <f t="shared" si="91"/>
        <v>8076.41</v>
      </c>
      <c r="CL113" s="7">
        <f t="shared" si="91"/>
        <v>8076.41</v>
      </c>
      <c r="CM113" s="7">
        <f t="shared" si="91"/>
        <v>8076.41</v>
      </c>
      <c r="CN113" s="7">
        <f t="shared" si="91"/>
        <v>8076.41</v>
      </c>
      <c r="CO113" s="7">
        <f t="shared" si="91"/>
        <v>8076.41</v>
      </c>
      <c r="CP113" s="7">
        <f t="shared" si="91"/>
        <v>8076.41</v>
      </c>
      <c r="CQ113" s="7">
        <f t="shared" si="91"/>
        <v>8076.41</v>
      </c>
      <c r="CR113" s="7">
        <f t="shared" si="91"/>
        <v>8076.41</v>
      </c>
      <c r="CS113" s="7">
        <f t="shared" si="91"/>
        <v>8076.41</v>
      </c>
      <c r="CT113" s="7">
        <f t="shared" si="91"/>
        <v>8076.41</v>
      </c>
      <c r="CU113" s="7">
        <f t="shared" si="91"/>
        <v>8076.41</v>
      </c>
      <c r="CV113" s="7">
        <f t="shared" si="91"/>
        <v>8076.41</v>
      </c>
      <c r="CW113" s="7">
        <f t="shared" si="91"/>
        <v>8076.41</v>
      </c>
      <c r="CX113" s="7">
        <f t="shared" si="91"/>
        <v>8076.41</v>
      </c>
      <c r="CY113" s="7">
        <f t="shared" si="91"/>
        <v>8076.41</v>
      </c>
      <c r="CZ113" s="7">
        <f t="shared" si="91"/>
        <v>8076.41</v>
      </c>
      <c r="DA113" s="7">
        <f t="shared" si="91"/>
        <v>8076.41</v>
      </c>
      <c r="DB113" s="7">
        <f t="shared" si="91"/>
        <v>8076.41</v>
      </c>
      <c r="DC113" s="7">
        <f t="shared" si="91"/>
        <v>8076.41</v>
      </c>
      <c r="DD113" s="7">
        <f t="shared" si="91"/>
        <v>8076.41</v>
      </c>
      <c r="DE113" s="7">
        <f t="shared" si="91"/>
        <v>8076.41</v>
      </c>
      <c r="DF113" s="7">
        <f t="shared" si="91"/>
        <v>8076.41</v>
      </c>
      <c r="DG113" s="7">
        <f t="shared" si="91"/>
        <v>8076.41</v>
      </c>
      <c r="DH113" s="7">
        <f t="shared" si="91"/>
        <v>8076.41</v>
      </c>
      <c r="DI113" s="7">
        <f t="shared" si="91"/>
        <v>8076.41</v>
      </c>
      <c r="DJ113" s="7">
        <f t="shared" si="91"/>
        <v>8076.41</v>
      </c>
      <c r="DK113" s="7">
        <f t="shared" si="91"/>
        <v>8076.41</v>
      </c>
      <c r="DL113" s="7">
        <f t="shared" si="91"/>
        <v>8076.41</v>
      </c>
      <c r="DM113" s="7">
        <f t="shared" si="91"/>
        <v>8076.41</v>
      </c>
      <c r="DN113" s="7">
        <f t="shared" si="91"/>
        <v>8076.41</v>
      </c>
      <c r="DO113" s="7">
        <f t="shared" si="91"/>
        <v>8076.41</v>
      </c>
      <c r="DP113" s="7">
        <f t="shared" si="91"/>
        <v>8076.41</v>
      </c>
      <c r="DQ113" s="7">
        <f t="shared" si="91"/>
        <v>8076.41</v>
      </c>
      <c r="DR113" s="7">
        <f t="shared" si="91"/>
        <v>8076.41</v>
      </c>
      <c r="DS113" s="7">
        <f t="shared" si="91"/>
        <v>8076.41</v>
      </c>
      <c r="DT113" s="7">
        <f t="shared" si="91"/>
        <v>8076.41</v>
      </c>
      <c r="DU113" s="7">
        <f t="shared" si="91"/>
        <v>8076.41</v>
      </c>
      <c r="DV113" s="7">
        <f t="shared" si="91"/>
        <v>8076.41</v>
      </c>
      <c r="DW113" s="7">
        <f t="shared" si="91"/>
        <v>8076.41</v>
      </c>
      <c r="DX113" s="7">
        <f t="shared" si="91"/>
        <v>8076.41</v>
      </c>
      <c r="DY113" s="7">
        <f t="shared" si="91"/>
        <v>8076.41</v>
      </c>
      <c r="DZ113" s="7">
        <f t="shared" si="91"/>
        <v>8076.41</v>
      </c>
      <c r="EA113" s="7">
        <f t="shared" ref="EA113:FX113" si="92">+EA36</f>
        <v>8076.41</v>
      </c>
      <c r="EB113" s="7">
        <f t="shared" si="92"/>
        <v>8076.41</v>
      </c>
      <c r="EC113" s="7">
        <f t="shared" si="92"/>
        <v>8076.41</v>
      </c>
      <c r="ED113" s="7">
        <f t="shared" si="92"/>
        <v>8076.41</v>
      </c>
      <c r="EE113" s="7">
        <f t="shared" si="92"/>
        <v>8076.41</v>
      </c>
      <c r="EF113" s="7">
        <f t="shared" si="92"/>
        <v>8076.41</v>
      </c>
      <c r="EG113" s="7">
        <f t="shared" si="92"/>
        <v>8076.41</v>
      </c>
      <c r="EH113" s="7">
        <f t="shared" si="92"/>
        <v>8076.41</v>
      </c>
      <c r="EI113" s="7">
        <f t="shared" si="92"/>
        <v>8076.41</v>
      </c>
      <c r="EJ113" s="7">
        <f t="shared" si="92"/>
        <v>8076.41</v>
      </c>
      <c r="EK113" s="7">
        <f t="shared" si="92"/>
        <v>8076.41</v>
      </c>
      <c r="EL113" s="7">
        <f t="shared" si="92"/>
        <v>8076.41</v>
      </c>
      <c r="EM113" s="7">
        <f t="shared" si="92"/>
        <v>8076.41</v>
      </c>
      <c r="EN113" s="7">
        <f t="shared" si="92"/>
        <v>8076.41</v>
      </c>
      <c r="EO113" s="7">
        <f t="shared" si="92"/>
        <v>8076.41</v>
      </c>
      <c r="EP113" s="7">
        <f t="shared" si="92"/>
        <v>8076.41</v>
      </c>
      <c r="EQ113" s="7">
        <f t="shared" si="92"/>
        <v>8076.41</v>
      </c>
      <c r="ER113" s="7">
        <f t="shared" si="92"/>
        <v>8076.41</v>
      </c>
      <c r="ES113" s="7">
        <f t="shared" si="92"/>
        <v>8076.41</v>
      </c>
      <c r="ET113" s="7">
        <f t="shared" si="92"/>
        <v>8076.41</v>
      </c>
      <c r="EU113" s="7">
        <f t="shared" si="92"/>
        <v>8076.41</v>
      </c>
      <c r="EV113" s="7">
        <f t="shared" si="92"/>
        <v>8076.41</v>
      </c>
      <c r="EW113" s="7">
        <f t="shared" si="92"/>
        <v>8076.41</v>
      </c>
      <c r="EX113" s="7">
        <f t="shared" si="92"/>
        <v>8076.41</v>
      </c>
      <c r="EY113" s="7">
        <f t="shared" si="92"/>
        <v>8076.41</v>
      </c>
      <c r="EZ113" s="7">
        <f t="shared" si="92"/>
        <v>8076.41</v>
      </c>
      <c r="FA113" s="7">
        <f t="shared" si="92"/>
        <v>8076.41</v>
      </c>
      <c r="FB113" s="7">
        <f t="shared" si="92"/>
        <v>8076.41</v>
      </c>
      <c r="FC113" s="7">
        <f t="shared" si="92"/>
        <v>8076.41</v>
      </c>
      <c r="FD113" s="7">
        <f t="shared" si="92"/>
        <v>8076.41</v>
      </c>
      <c r="FE113" s="7">
        <f t="shared" si="92"/>
        <v>8076.41</v>
      </c>
      <c r="FF113" s="7">
        <f t="shared" si="92"/>
        <v>8076.41</v>
      </c>
      <c r="FG113" s="7">
        <f t="shared" si="92"/>
        <v>8076.41</v>
      </c>
      <c r="FH113" s="7">
        <f t="shared" si="92"/>
        <v>8076.41</v>
      </c>
      <c r="FI113" s="7">
        <f t="shared" si="92"/>
        <v>8076.41</v>
      </c>
      <c r="FJ113" s="7">
        <f t="shared" si="92"/>
        <v>8076.41</v>
      </c>
      <c r="FK113" s="7">
        <f t="shared" si="92"/>
        <v>8076.41</v>
      </c>
      <c r="FL113" s="7">
        <f t="shared" si="92"/>
        <v>8076.41</v>
      </c>
      <c r="FM113" s="7">
        <f t="shared" si="92"/>
        <v>8076.41</v>
      </c>
      <c r="FN113" s="7">
        <f t="shared" si="92"/>
        <v>8076.41</v>
      </c>
      <c r="FO113" s="7">
        <f t="shared" si="92"/>
        <v>8076.41</v>
      </c>
      <c r="FP113" s="7">
        <f t="shared" si="92"/>
        <v>8076.41</v>
      </c>
      <c r="FQ113" s="7">
        <f t="shared" si="92"/>
        <v>8076.41</v>
      </c>
      <c r="FR113" s="7">
        <f t="shared" si="92"/>
        <v>8076.41</v>
      </c>
      <c r="FS113" s="7">
        <f t="shared" si="92"/>
        <v>8076.41</v>
      </c>
      <c r="FT113" s="7">
        <f t="shared" si="92"/>
        <v>8076.41</v>
      </c>
      <c r="FU113" s="7">
        <f t="shared" si="92"/>
        <v>8076.41</v>
      </c>
      <c r="FV113" s="7">
        <f t="shared" si="92"/>
        <v>8076.41</v>
      </c>
      <c r="FW113" s="7">
        <f t="shared" si="92"/>
        <v>8076.41</v>
      </c>
      <c r="FX113" s="7">
        <f t="shared" si="92"/>
        <v>8076.41</v>
      </c>
      <c r="FY113" s="33"/>
      <c r="FZ113" s="7"/>
      <c r="GA113" s="33"/>
      <c r="GB113" s="33"/>
      <c r="GC113" s="33"/>
      <c r="GD113" s="33"/>
      <c r="GE113" s="33"/>
      <c r="GF113" s="33"/>
      <c r="GG113" s="7"/>
      <c r="GH113" s="7"/>
      <c r="GI113" s="7"/>
      <c r="GJ113" s="7"/>
      <c r="GK113" s="7"/>
      <c r="GL113" s="7"/>
      <c r="GM113" s="7"/>
    </row>
    <row r="114" spans="1:204" x14ac:dyDescent="0.2">
      <c r="A114" s="6" t="s">
        <v>597</v>
      </c>
      <c r="B114" s="7" t="s">
        <v>598</v>
      </c>
      <c r="C114" s="33">
        <f t="shared" ref="C114:BN114" si="93">+C110</f>
        <v>0.88439999999999996</v>
      </c>
      <c r="D114" s="33">
        <f t="shared" si="93"/>
        <v>0.90500000000000003</v>
      </c>
      <c r="E114" s="33">
        <f t="shared" si="93"/>
        <v>0.8821</v>
      </c>
      <c r="F114" s="33">
        <f t="shared" si="93"/>
        <v>0.89880000000000004</v>
      </c>
      <c r="G114" s="33">
        <f t="shared" si="93"/>
        <v>0.85170000000000001</v>
      </c>
      <c r="H114" s="33">
        <f t="shared" si="93"/>
        <v>0.84630000000000005</v>
      </c>
      <c r="I114" s="33">
        <f t="shared" si="93"/>
        <v>0.88580000000000003</v>
      </c>
      <c r="J114" s="33">
        <f t="shared" si="93"/>
        <v>0.86240000000000006</v>
      </c>
      <c r="K114" s="33">
        <f t="shared" si="93"/>
        <v>0.8125</v>
      </c>
      <c r="L114" s="33">
        <f t="shared" si="93"/>
        <v>0.86280000000000001</v>
      </c>
      <c r="M114" s="33">
        <f t="shared" si="93"/>
        <v>0.84399999999999997</v>
      </c>
      <c r="N114" s="33">
        <f t="shared" si="93"/>
        <v>0.90500000000000003</v>
      </c>
      <c r="O114" s="33">
        <f t="shared" si="93"/>
        <v>0.89019999999999999</v>
      </c>
      <c r="P114" s="33">
        <f t="shared" si="93"/>
        <v>0.81599999999999995</v>
      </c>
      <c r="Q114" s="33">
        <f t="shared" si="93"/>
        <v>0.90500000000000003</v>
      </c>
      <c r="R114" s="33">
        <f t="shared" si="93"/>
        <v>0.87829999999999997</v>
      </c>
      <c r="S114" s="33">
        <f t="shared" si="93"/>
        <v>0.85980000000000001</v>
      </c>
      <c r="T114" s="33">
        <f t="shared" si="93"/>
        <v>0.80630000000000002</v>
      </c>
      <c r="U114" s="33">
        <f t="shared" si="93"/>
        <v>0.7994</v>
      </c>
      <c r="V114" s="33">
        <f t="shared" si="93"/>
        <v>0.81289999999999996</v>
      </c>
      <c r="W114" s="33">
        <f t="shared" si="93"/>
        <v>0.80449999999999999</v>
      </c>
      <c r="X114" s="33">
        <f t="shared" si="93"/>
        <v>0.79920000000000002</v>
      </c>
      <c r="Y114" s="33">
        <f t="shared" si="93"/>
        <v>0.83509999999999995</v>
      </c>
      <c r="Z114" s="33">
        <f t="shared" si="93"/>
        <v>0.81030000000000002</v>
      </c>
      <c r="AA114" s="33">
        <f t="shared" si="93"/>
        <v>0.90500000000000003</v>
      </c>
      <c r="AB114" s="33">
        <f t="shared" si="93"/>
        <v>0.90310000000000001</v>
      </c>
      <c r="AC114" s="33">
        <f t="shared" si="93"/>
        <v>0.84030000000000005</v>
      </c>
      <c r="AD114" s="33">
        <f t="shared" si="93"/>
        <v>0.85350000000000004</v>
      </c>
      <c r="AE114" s="33">
        <f t="shared" si="93"/>
        <v>0.80210000000000004</v>
      </c>
      <c r="AF114" s="33">
        <f t="shared" si="93"/>
        <v>0.80730000000000002</v>
      </c>
      <c r="AG114" s="33">
        <f t="shared" si="93"/>
        <v>0.8306</v>
      </c>
      <c r="AH114" s="33">
        <f t="shared" si="93"/>
        <v>0.84209999999999996</v>
      </c>
      <c r="AI114" s="33">
        <f t="shared" si="93"/>
        <v>0.81940000000000002</v>
      </c>
      <c r="AJ114" s="33">
        <f t="shared" si="93"/>
        <v>0.80569999999999997</v>
      </c>
      <c r="AK114" s="33">
        <f t="shared" si="93"/>
        <v>0.8075</v>
      </c>
      <c r="AL114" s="33">
        <f t="shared" si="93"/>
        <v>0.81340000000000001</v>
      </c>
      <c r="AM114" s="33">
        <f t="shared" si="93"/>
        <v>0.82079999999999997</v>
      </c>
      <c r="AN114" s="33">
        <f t="shared" si="93"/>
        <v>0.81720000000000004</v>
      </c>
      <c r="AO114" s="33">
        <f t="shared" si="93"/>
        <v>0.87409999999999999</v>
      </c>
      <c r="AP114" s="33">
        <f t="shared" si="93"/>
        <v>0.90500000000000003</v>
      </c>
      <c r="AQ114" s="33">
        <f t="shared" si="93"/>
        <v>0.81189999999999996</v>
      </c>
      <c r="AR114" s="33">
        <f t="shared" si="93"/>
        <v>0.90500000000000003</v>
      </c>
      <c r="AS114" s="33">
        <f t="shared" si="93"/>
        <v>0.88400000000000001</v>
      </c>
      <c r="AT114" s="33">
        <f t="shared" si="93"/>
        <v>0.86350000000000005</v>
      </c>
      <c r="AU114" s="33">
        <f t="shared" si="93"/>
        <v>0.81399999999999995</v>
      </c>
      <c r="AV114" s="33">
        <f t="shared" si="93"/>
        <v>0.81730000000000003</v>
      </c>
      <c r="AW114" s="33">
        <f t="shared" si="93"/>
        <v>0.81200000000000006</v>
      </c>
      <c r="AX114" s="33">
        <f t="shared" si="93"/>
        <v>0.80049999999999999</v>
      </c>
      <c r="AY114" s="33">
        <f t="shared" si="93"/>
        <v>0.82350000000000001</v>
      </c>
      <c r="AZ114" s="33">
        <f t="shared" si="93"/>
        <v>0.88939999999999997</v>
      </c>
      <c r="BA114" s="33">
        <f t="shared" si="93"/>
        <v>0.88639999999999997</v>
      </c>
      <c r="BB114" s="33">
        <f t="shared" si="93"/>
        <v>0.8851</v>
      </c>
      <c r="BC114" s="33">
        <f t="shared" si="93"/>
        <v>0.90139999999999998</v>
      </c>
      <c r="BD114" s="33">
        <f t="shared" si="93"/>
        <v>0.86970000000000003</v>
      </c>
      <c r="BE114" s="33">
        <f t="shared" si="93"/>
        <v>0.85160000000000002</v>
      </c>
      <c r="BF114" s="33">
        <f t="shared" si="93"/>
        <v>0.90110000000000001</v>
      </c>
      <c r="BG114" s="33">
        <f t="shared" si="93"/>
        <v>0.84</v>
      </c>
      <c r="BH114" s="33">
        <f t="shared" si="93"/>
        <v>0.83</v>
      </c>
      <c r="BI114" s="33">
        <f t="shared" si="93"/>
        <v>0.81330000000000002</v>
      </c>
      <c r="BJ114" s="33">
        <f t="shared" si="93"/>
        <v>0.88319999999999999</v>
      </c>
      <c r="BK114" s="33">
        <f t="shared" si="93"/>
        <v>0.90439999999999998</v>
      </c>
      <c r="BL114" s="33">
        <f t="shared" si="93"/>
        <v>0.80420000000000003</v>
      </c>
      <c r="BM114" s="33">
        <f t="shared" si="93"/>
        <v>0.81630000000000003</v>
      </c>
      <c r="BN114" s="33">
        <f t="shared" si="93"/>
        <v>0.86819999999999997</v>
      </c>
      <c r="BO114" s="33">
        <f t="shared" ref="BO114:DZ114" si="94">+BO110</f>
        <v>0.85150000000000003</v>
      </c>
      <c r="BP114" s="33">
        <f t="shared" si="94"/>
        <v>0.80779999999999996</v>
      </c>
      <c r="BQ114" s="33">
        <f t="shared" si="94"/>
        <v>0.88129999999999997</v>
      </c>
      <c r="BR114" s="33">
        <f t="shared" si="94"/>
        <v>0.87429999999999997</v>
      </c>
      <c r="BS114" s="33">
        <f t="shared" si="94"/>
        <v>0.84609999999999996</v>
      </c>
      <c r="BT114" s="33">
        <f t="shared" si="94"/>
        <v>0.82199999999999995</v>
      </c>
      <c r="BU114" s="33">
        <f t="shared" si="94"/>
        <v>0.82179999999999997</v>
      </c>
      <c r="BV114" s="33">
        <f t="shared" si="94"/>
        <v>0.84970000000000001</v>
      </c>
      <c r="BW114" s="33">
        <f t="shared" si="94"/>
        <v>0.86160000000000003</v>
      </c>
      <c r="BX114" s="33">
        <f t="shared" si="94"/>
        <v>0.80100000000000005</v>
      </c>
      <c r="BY114" s="33">
        <f t="shared" si="94"/>
        <v>0.8256</v>
      </c>
      <c r="BZ114" s="33">
        <f t="shared" si="94"/>
        <v>0.80989999999999995</v>
      </c>
      <c r="CA114" s="33">
        <f t="shared" si="94"/>
        <v>0.80659999999999998</v>
      </c>
      <c r="CB114" s="33">
        <f t="shared" si="94"/>
        <v>0.90500000000000003</v>
      </c>
      <c r="CC114" s="33">
        <f t="shared" si="94"/>
        <v>0.80820000000000003</v>
      </c>
      <c r="CD114" s="33">
        <f t="shared" si="94"/>
        <v>0.81079999999999997</v>
      </c>
      <c r="CE114" s="33">
        <f t="shared" si="94"/>
        <v>0.80579999999999996</v>
      </c>
      <c r="CF114" s="33">
        <f t="shared" si="94"/>
        <v>0.80420000000000003</v>
      </c>
      <c r="CG114" s="33">
        <f t="shared" si="94"/>
        <v>0.80900000000000005</v>
      </c>
      <c r="CH114" s="33">
        <f t="shared" si="94"/>
        <v>0.80289999999999995</v>
      </c>
      <c r="CI114" s="33">
        <f t="shared" si="94"/>
        <v>0.83289999999999997</v>
      </c>
      <c r="CJ114" s="33">
        <f t="shared" si="94"/>
        <v>0.8397</v>
      </c>
      <c r="CK114" s="33">
        <f t="shared" si="94"/>
        <v>0.88119999999999998</v>
      </c>
      <c r="CL114" s="33">
        <f t="shared" si="94"/>
        <v>0.8518</v>
      </c>
      <c r="CM114" s="33">
        <f t="shared" si="94"/>
        <v>0.83399999999999996</v>
      </c>
      <c r="CN114" s="33">
        <f t="shared" si="94"/>
        <v>0.90500000000000003</v>
      </c>
      <c r="CO114" s="33">
        <f t="shared" si="94"/>
        <v>0.89129999999999998</v>
      </c>
      <c r="CP114" s="33">
        <f t="shared" si="94"/>
        <v>0.84230000000000005</v>
      </c>
      <c r="CQ114" s="33">
        <f t="shared" si="94"/>
        <v>0.83620000000000005</v>
      </c>
      <c r="CR114" s="33">
        <f t="shared" si="94"/>
        <v>0.8115</v>
      </c>
      <c r="CS114" s="33">
        <f t="shared" si="94"/>
        <v>0.8165</v>
      </c>
      <c r="CT114" s="33">
        <f t="shared" si="94"/>
        <v>0.80279999999999996</v>
      </c>
      <c r="CU114" s="33">
        <f t="shared" si="94"/>
        <v>0.82469999999999999</v>
      </c>
      <c r="CV114" s="33">
        <f t="shared" si="94"/>
        <v>0.79920000000000002</v>
      </c>
      <c r="CW114" s="33">
        <f t="shared" si="94"/>
        <v>0.80840000000000001</v>
      </c>
      <c r="CX114" s="33">
        <f t="shared" si="94"/>
        <v>0.82530000000000003</v>
      </c>
      <c r="CY114" s="33">
        <f t="shared" si="94"/>
        <v>0.79920000000000002</v>
      </c>
      <c r="CZ114" s="33">
        <f t="shared" si="94"/>
        <v>0.86119999999999997</v>
      </c>
      <c r="DA114" s="33">
        <f t="shared" si="94"/>
        <v>0.80889999999999995</v>
      </c>
      <c r="DB114" s="33">
        <f t="shared" si="94"/>
        <v>0.81620000000000004</v>
      </c>
      <c r="DC114" s="33">
        <f t="shared" si="94"/>
        <v>0.80710000000000004</v>
      </c>
      <c r="DD114" s="33">
        <f t="shared" si="94"/>
        <v>0.80569999999999997</v>
      </c>
      <c r="DE114" s="33">
        <f t="shared" si="94"/>
        <v>0.81630000000000003</v>
      </c>
      <c r="DF114" s="33">
        <f t="shared" si="94"/>
        <v>0.89749999999999996</v>
      </c>
      <c r="DG114" s="33">
        <f t="shared" si="94"/>
        <v>0.80159999999999998</v>
      </c>
      <c r="DH114" s="33">
        <f t="shared" si="94"/>
        <v>0.86129999999999995</v>
      </c>
      <c r="DI114" s="33">
        <f t="shared" si="94"/>
        <v>0.86419999999999997</v>
      </c>
      <c r="DJ114" s="33">
        <f t="shared" si="94"/>
        <v>0.83079999999999998</v>
      </c>
      <c r="DK114" s="33">
        <f t="shared" si="94"/>
        <v>0.82540000000000002</v>
      </c>
      <c r="DL114" s="33">
        <f t="shared" si="94"/>
        <v>0.88029999999999997</v>
      </c>
      <c r="DM114" s="33">
        <f t="shared" si="94"/>
        <v>0.81159999999999999</v>
      </c>
      <c r="DN114" s="33">
        <f t="shared" si="94"/>
        <v>0.85160000000000002</v>
      </c>
      <c r="DO114" s="33">
        <f t="shared" si="94"/>
        <v>0.86760000000000004</v>
      </c>
      <c r="DP114" s="33">
        <f t="shared" si="94"/>
        <v>0.80940000000000001</v>
      </c>
      <c r="DQ114" s="33">
        <f t="shared" si="94"/>
        <v>0.83679999999999999</v>
      </c>
      <c r="DR114" s="33">
        <f t="shared" si="94"/>
        <v>0.85340000000000005</v>
      </c>
      <c r="DS114" s="33">
        <f t="shared" si="94"/>
        <v>0.83199999999999996</v>
      </c>
      <c r="DT114" s="33">
        <f t="shared" si="94"/>
        <v>0.80710000000000004</v>
      </c>
      <c r="DU114" s="33">
        <f t="shared" si="94"/>
        <v>0.81879999999999997</v>
      </c>
      <c r="DV114" s="33">
        <f t="shared" si="94"/>
        <v>0.80979999999999996</v>
      </c>
      <c r="DW114" s="33">
        <f t="shared" si="94"/>
        <v>0.81610000000000005</v>
      </c>
      <c r="DX114" s="33">
        <f t="shared" si="94"/>
        <v>0.80669999999999997</v>
      </c>
      <c r="DY114" s="33">
        <f t="shared" si="94"/>
        <v>0.81620000000000004</v>
      </c>
      <c r="DZ114" s="33">
        <f t="shared" si="94"/>
        <v>0.83409999999999995</v>
      </c>
      <c r="EA114" s="33">
        <f t="shared" ref="EA114:FX114" si="95">+EA110</f>
        <v>0.82820000000000005</v>
      </c>
      <c r="EB114" s="33">
        <f t="shared" si="95"/>
        <v>0.82869999999999999</v>
      </c>
      <c r="EC114" s="33">
        <f t="shared" si="95"/>
        <v>0.8155</v>
      </c>
      <c r="ED114" s="33">
        <f t="shared" si="95"/>
        <v>0.85950000000000004</v>
      </c>
      <c r="EE114" s="33">
        <f t="shared" si="95"/>
        <v>0.80900000000000005</v>
      </c>
      <c r="EF114" s="33">
        <f t="shared" si="95"/>
        <v>0.85580000000000001</v>
      </c>
      <c r="EG114" s="33">
        <f t="shared" si="95"/>
        <v>0.81240000000000001</v>
      </c>
      <c r="EH114" s="33">
        <f t="shared" si="95"/>
        <v>0.81200000000000006</v>
      </c>
      <c r="EI114" s="33">
        <f t="shared" si="95"/>
        <v>0.8911</v>
      </c>
      <c r="EJ114" s="33">
        <f t="shared" si="95"/>
        <v>0.88729999999999998</v>
      </c>
      <c r="EK114" s="33">
        <f t="shared" si="95"/>
        <v>0.83179999999999998</v>
      </c>
      <c r="EL114" s="33">
        <f t="shared" si="95"/>
        <v>0.82530000000000003</v>
      </c>
      <c r="EM114" s="33">
        <f t="shared" si="95"/>
        <v>0.82150000000000001</v>
      </c>
      <c r="EN114" s="33">
        <f t="shared" si="95"/>
        <v>0.84279999999999999</v>
      </c>
      <c r="EO114" s="33">
        <f t="shared" si="95"/>
        <v>0.81720000000000004</v>
      </c>
      <c r="EP114" s="33">
        <f t="shared" si="95"/>
        <v>0.82310000000000005</v>
      </c>
      <c r="EQ114" s="33">
        <f t="shared" si="95"/>
        <v>0.86519999999999997</v>
      </c>
      <c r="ER114" s="33">
        <f t="shared" si="95"/>
        <v>0.81620000000000004</v>
      </c>
      <c r="ES114" s="33">
        <f t="shared" si="95"/>
        <v>0.80710000000000004</v>
      </c>
      <c r="ET114" s="33">
        <f t="shared" si="95"/>
        <v>0.80840000000000001</v>
      </c>
      <c r="EU114" s="33">
        <f t="shared" si="95"/>
        <v>0.82889999999999997</v>
      </c>
      <c r="EV114" s="33">
        <f t="shared" si="95"/>
        <v>0.80110000000000003</v>
      </c>
      <c r="EW114" s="33">
        <f t="shared" si="95"/>
        <v>0.83809999999999996</v>
      </c>
      <c r="EX114" s="33">
        <f t="shared" si="95"/>
        <v>0.80710000000000004</v>
      </c>
      <c r="EY114" s="33">
        <f t="shared" si="95"/>
        <v>0.82909999999999995</v>
      </c>
      <c r="EZ114" s="33">
        <f t="shared" si="95"/>
        <v>0.80410000000000004</v>
      </c>
      <c r="FA114" s="33">
        <f t="shared" si="95"/>
        <v>0.86909999999999998</v>
      </c>
      <c r="FB114" s="33">
        <f t="shared" si="95"/>
        <v>0.81610000000000005</v>
      </c>
      <c r="FC114" s="33">
        <f t="shared" si="95"/>
        <v>0.86219999999999997</v>
      </c>
      <c r="FD114" s="33">
        <f t="shared" si="95"/>
        <v>0.82320000000000004</v>
      </c>
      <c r="FE114" s="33">
        <f t="shared" si="95"/>
        <v>0.80149999999999999</v>
      </c>
      <c r="FF114" s="33">
        <f t="shared" si="95"/>
        <v>0.80879999999999996</v>
      </c>
      <c r="FG114" s="33">
        <f t="shared" si="95"/>
        <v>0.80410000000000004</v>
      </c>
      <c r="FH114" s="33">
        <f t="shared" si="95"/>
        <v>0.80069999999999997</v>
      </c>
      <c r="FI114" s="33">
        <f t="shared" si="95"/>
        <v>0.86050000000000004</v>
      </c>
      <c r="FJ114" s="33">
        <f t="shared" si="95"/>
        <v>0.86180000000000001</v>
      </c>
      <c r="FK114" s="33">
        <f t="shared" si="95"/>
        <v>0.86460000000000004</v>
      </c>
      <c r="FL114" s="33">
        <f t="shared" si="95"/>
        <v>0.88539999999999996</v>
      </c>
      <c r="FM114" s="33">
        <f t="shared" si="95"/>
        <v>0.87070000000000003</v>
      </c>
      <c r="FN114" s="33">
        <f t="shared" si="95"/>
        <v>0.89780000000000004</v>
      </c>
      <c r="FO114" s="33">
        <f t="shared" si="95"/>
        <v>0.84509999999999996</v>
      </c>
      <c r="FP114" s="33">
        <f t="shared" si="95"/>
        <v>0.86339999999999995</v>
      </c>
      <c r="FQ114" s="33">
        <f t="shared" si="95"/>
        <v>0.84199999999999997</v>
      </c>
      <c r="FR114" s="33">
        <f t="shared" si="95"/>
        <v>0.80720000000000003</v>
      </c>
      <c r="FS114" s="33">
        <f t="shared" si="95"/>
        <v>0.80830000000000002</v>
      </c>
      <c r="FT114" s="33">
        <f t="shared" si="95"/>
        <v>0.79990000000000006</v>
      </c>
      <c r="FU114" s="33">
        <f t="shared" si="95"/>
        <v>0.83679999999999999</v>
      </c>
      <c r="FV114" s="33">
        <f t="shared" si="95"/>
        <v>0.83250000000000002</v>
      </c>
      <c r="FW114" s="33">
        <f t="shared" si="95"/>
        <v>0.80679999999999996</v>
      </c>
      <c r="FX114" s="33">
        <f t="shared" si="95"/>
        <v>0.79990000000000006</v>
      </c>
      <c r="FY114" s="7"/>
      <c r="FZ114" s="33">
        <f>SUM(C114:FX114)</f>
        <v>149.27060000000009</v>
      </c>
      <c r="GA114" s="33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</row>
    <row r="115" spans="1:204" x14ac:dyDescent="0.2">
      <c r="A115" s="6" t="s">
        <v>599</v>
      </c>
      <c r="B115" s="7" t="s">
        <v>600</v>
      </c>
      <c r="C115" s="45">
        <f t="shared" ref="C115:BN115" si="96">C39</f>
        <v>1.2250000000000001</v>
      </c>
      <c r="D115" s="45">
        <f t="shared" si="96"/>
        <v>1.226</v>
      </c>
      <c r="E115" s="45">
        <f t="shared" si="96"/>
        <v>1.214</v>
      </c>
      <c r="F115" s="45">
        <f t="shared" si="96"/>
        <v>1.216</v>
      </c>
      <c r="G115" s="45">
        <f t="shared" si="96"/>
        <v>1.2170000000000001</v>
      </c>
      <c r="H115" s="45">
        <f t="shared" si="96"/>
        <v>1.208</v>
      </c>
      <c r="I115" s="45">
        <f t="shared" si="96"/>
        <v>1.216</v>
      </c>
      <c r="J115" s="45">
        <f t="shared" si="96"/>
        <v>1.1319999999999999</v>
      </c>
      <c r="K115" s="45">
        <f t="shared" si="96"/>
        <v>1.111</v>
      </c>
      <c r="L115" s="45">
        <f t="shared" si="96"/>
        <v>1.2430000000000001</v>
      </c>
      <c r="M115" s="45">
        <f t="shared" si="96"/>
        <v>1.2430000000000001</v>
      </c>
      <c r="N115" s="45">
        <f t="shared" si="96"/>
        <v>1.2649999999999999</v>
      </c>
      <c r="O115" s="45">
        <f t="shared" si="96"/>
        <v>1.2350000000000001</v>
      </c>
      <c r="P115" s="45">
        <f t="shared" si="96"/>
        <v>1.216</v>
      </c>
      <c r="Q115" s="45">
        <f t="shared" si="96"/>
        <v>1.244</v>
      </c>
      <c r="R115" s="45">
        <f t="shared" si="96"/>
        <v>1.216</v>
      </c>
      <c r="S115" s="45">
        <f t="shared" si="96"/>
        <v>1.1839999999999999</v>
      </c>
      <c r="T115" s="45">
        <f t="shared" si="96"/>
        <v>1.0840000000000001</v>
      </c>
      <c r="U115" s="45">
        <f t="shared" si="96"/>
        <v>1.075</v>
      </c>
      <c r="V115" s="45">
        <f t="shared" si="96"/>
        <v>1.083</v>
      </c>
      <c r="W115" s="45">
        <f t="shared" si="96"/>
        <v>1.075</v>
      </c>
      <c r="X115" s="45">
        <f t="shared" si="96"/>
        <v>1.0740000000000001</v>
      </c>
      <c r="Y115" s="45">
        <f t="shared" si="96"/>
        <v>1.0720000000000001</v>
      </c>
      <c r="Z115" s="45">
        <f t="shared" si="96"/>
        <v>1.054</v>
      </c>
      <c r="AA115" s="45">
        <f t="shared" si="96"/>
        <v>1.2350000000000001</v>
      </c>
      <c r="AB115" s="45">
        <f t="shared" si="96"/>
        <v>1.2649999999999999</v>
      </c>
      <c r="AC115" s="45">
        <f t="shared" si="96"/>
        <v>1.1759999999999999</v>
      </c>
      <c r="AD115" s="45">
        <f t="shared" si="96"/>
        <v>1.1559999999999999</v>
      </c>
      <c r="AE115" s="45">
        <f t="shared" si="96"/>
        <v>1.0669999999999999</v>
      </c>
      <c r="AF115" s="45">
        <f t="shared" si="96"/>
        <v>1.121</v>
      </c>
      <c r="AG115" s="45">
        <f t="shared" si="96"/>
        <v>1.2150000000000001</v>
      </c>
      <c r="AH115" s="45">
        <f t="shared" si="96"/>
        <v>1.111</v>
      </c>
      <c r="AI115" s="45">
        <f t="shared" si="96"/>
        <v>1.1020000000000001</v>
      </c>
      <c r="AJ115" s="45">
        <f t="shared" si="96"/>
        <v>1.115</v>
      </c>
      <c r="AK115" s="45">
        <f t="shared" si="96"/>
        <v>1.091</v>
      </c>
      <c r="AL115" s="45">
        <f t="shared" si="96"/>
        <v>1.103</v>
      </c>
      <c r="AM115" s="45">
        <f t="shared" si="96"/>
        <v>1.1120000000000001</v>
      </c>
      <c r="AN115" s="45">
        <f t="shared" si="96"/>
        <v>1.145</v>
      </c>
      <c r="AO115" s="45">
        <f t="shared" si="96"/>
        <v>1.194</v>
      </c>
      <c r="AP115" s="45">
        <f t="shared" si="96"/>
        <v>1.2450000000000001</v>
      </c>
      <c r="AQ115" s="45">
        <f t="shared" si="96"/>
        <v>1.169</v>
      </c>
      <c r="AR115" s="45">
        <f t="shared" si="96"/>
        <v>1.246</v>
      </c>
      <c r="AS115" s="45">
        <f t="shared" si="96"/>
        <v>1.319</v>
      </c>
      <c r="AT115" s="45">
        <f t="shared" si="96"/>
        <v>1.248</v>
      </c>
      <c r="AU115" s="45">
        <f t="shared" si="96"/>
        <v>1.216</v>
      </c>
      <c r="AV115" s="45">
        <f t="shared" si="96"/>
        <v>1.2030000000000001</v>
      </c>
      <c r="AW115" s="45">
        <f t="shared" si="96"/>
        <v>1.2050000000000001</v>
      </c>
      <c r="AX115" s="45">
        <f t="shared" si="96"/>
        <v>1.1739999999999999</v>
      </c>
      <c r="AY115" s="45">
        <f t="shared" si="96"/>
        <v>1.2050000000000001</v>
      </c>
      <c r="AZ115" s="45">
        <f t="shared" si="96"/>
        <v>1.2090000000000001</v>
      </c>
      <c r="BA115" s="45">
        <f t="shared" si="96"/>
        <v>1.18</v>
      </c>
      <c r="BB115" s="45">
        <f t="shared" si="96"/>
        <v>1.19</v>
      </c>
      <c r="BC115" s="45">
        <f t="shared" si="96"/>
        <v>1.208</v>
      </c>
      <c r="BD115" s="45">
        <f t="shared" si="96"/>
        <v>1.2110000000000001</v>
      </c>
      <c r="BE115" s="45">
        <f t="shared" si="96"/>
        <v>1.2090000000000001</v>
      </c>
      <c r="BF115" s="45">
        <f t="shared" si="96"/>
        <v>1.218</v>
      </c>
      <c r="BG115" s="45">
        <f t="shared" si="96"/>
        <v>1.196</v>
      </c>
      <c r="BH115" s="45">
        <f t="shared" si="96"/>
        <v>1.2070000000000001</v>
      </c>
      <c r="BI115" s="45">
        <f t="shared" si="96"/>
        <v>1.18</v>
      </c>
      <c r="BJ115" s="45">
        <f t="shared" si="96"/>
        <v>1.23</v>
      </c>
      <c r="BK115" s="45">
        <f t="shared" si="96"/>
        <v>1.21</v>
      </c>
      <c r="BL115" s="45">
        <f t="shared" si="96"/>
        <v>1.165</v>
      </c>
      <c r="BM115" s="45">
        <f t="shared" si="96"/>
        <v>1.1679999999999999</v>
      </c>
      <c r="BN115" s="45">
        <f t="shared" si="96"/>
        <v>1.155</v>
      </c>
      <c r="BO115" s="45">
        <f t="shared" ref="BO115:DZ115" si="97">BO39</f>
        <v>1.1379999999999999</v>
      </c>
      <c r="BP115" s="45">
        <f t="shared" si="97"/>
        <v>1.125</v>
      </c>
      <c r="BQ115" s="45">
        <f t="shared" si="97"/>
        <v>1.3089999999999999</v>
      </c>
      <c r="BR115" s="45">
        <f t="shared" si="97"/>
        <v>1.206</v>
      </c>
      <c r="BS115" s="45">
        <f t="shared" si="97"/>
        <v>1.214</v>
      </c>
      <c r="BT115" s="45">
        <f t="shared" si="97"/>
        <v>1.236</v>
      </c>
      <c r="BU115" s="45">
        <f t="shared" si="97"/>
        <v>1.2370000000000001</v>
      </c>
      <c r="BV115" s="45">
        <f t="shared" si="97"/>
        <v>1.1890000000000001</v>
      </c>
      <c r="BW115" s="45">
        <f t="shared" si="97"/>
        <v>1.218</v>
      </c>
      <c r="BX115" s="45">
        <f t="shared" si="97"/>
        <v>1.2170000000000001</v>
      </c>
      <c r="BY115" s="45">
        <f t="shared" si="97"/>
        <v>1.085</v>
      </c>
      <c r="BZ115" s="45">
        <f t="shared" si="97"/>
        <v>1.0669999999999999</v>
      </c>
      <c r="CA115" s="45">
        <f t="shared" si="97"/>
        <v>1.165</v>
      </c>
      <c r="CB115" s="45">
        <f t="shared" si="97"/>
        <v>1.234</v>
      </c>
      <c r="CC115" s="45">
        <f t="shared" si="97"/>
        <v>1.0649999999999999</v>
      </c>
      <c r="CD115" s="45">
        <f t="shared" si="97"/>
        <v>1.0449999999999999</v>
      </c>
      <c r="CE115" s="45">
        <f t="shared" si="97"/>
        <v>1.0760000000000001</v>
      </c>
      <c r="CF115" s="45">
        <f t="shared" si="97"/>
        <v>1.0369999999999999</v>
      </c>
      <c r="CG115" s="45">
        <f t="shared" si="97"/>
        <v>1.0760000000000001</v>
      </c>
      <c r="CH115" s="45">
        <f t="shared" si="97"/>
        <v>1.0760000000000001</v>
      </c>
      <c r="CI115" s="45">
        <f t="shared" si="97"/>
        <v>1.0780000000000001</v>
      </c>
      <c r="CJ115" s="45">
        <f t="shared" si="97"/>
        <v>1.1870000000000001</v>
      </c>
      <c r="CK115" s="45">
        <f t="shared" si="97"/>
        <v>1.256</v>
      </c>
      <c r="CL115" s="45">
        <f t="shared" si="97"/>
        <v>1.236</v>
      </c>
      <c r="CM115" s="45">
        <f t="shared" si="97"/>
        <v>1.2250000000000001</v>
      </c>
      <c r="CN115" s="45">
        <f t="shared" si="97"/>
        <v>1.1850000000000001</v>
      </c>
      <c r="CO115" s="45">
        <f t="shared" si="97"/>
        <v>1.1859999999999999</v>
      </c>
      <c r="CP115" s="45">
        <f t="shared" si="97"/>
        <v>1.224</v>
      </c>
      <c r="CQ115" s="45">
        <f t="shared" si="97"/>
        <v>1.1619999999999999</v>
      </c>
      <c r="CR115" s="45">
        <f t="shared" si="97"/>
        <v>1.113</v>
      </c>
      <c r="CS115" s="45">
        <f t="shared" si="97"/>
        <v>1.1220000000000001</v>
      </c>
      <c r="CT115" s="45">
        <f t="shared" si="97"/>
        <v>1.073</v>
      </c>
      <c r="CU115" s="45">
        <f t="shared" si="97"/>
        <v>1.016</v>
      </c>
      <c r="CV115" s="45">
        <f t="shared" si="97"/>
        <v>1.0149999999999999</v>
      </c>
      <c r="CW115" s="45">
        <f t="shared" si="97"/>
        <v>1.115</v>
      </c>
      <c r="CX115" s="45">
        <f t="shared" si="97"/>
        <v>1.145</v>
      </c>
      <c r="CY115" s="45">
        <f t="shared" si="97"/>
        <v>1.0860000000000001</v>
      </c>
      <c r="CZ115" s="45">
        <f t="shared" si="97"/>
        <v>1.161</v>
      </c>
      <c r="DA115" s="45">
        <f t="shared" si="97"/>
        <v>1.1220000000000001</v>
      </c>
      <c r="DB115" s="45">
        <f t="shared" si="97"/>
        <v>1.1519999999999999</v>
      </c>
      <c r="DC115" s="45">
        <f t="shared" si="97"/>
        <v>1.133</v>
      </c>
      <c r="DD115" s="45">
        <f t="shared" si="97"/>
        <v>1.127</v>
      </c>
      <c r="DE115" s="45">
        <f t="shared" si="97"/>
        <v>1.1459999999999999</v>
      </c>
      <c r="DF115" s="45">
        <f t="shared" si="97"/>
        <v>1.1459999999999999</v>
      </c>
      <c r="DG115" s="45">
        <f t="shared" si="97"/>
        <v>1.153</v>
      </c>
      <c r="DH115" s="45">
        <f t="shared" si="97"/>
        <v>1.1359999999999999</v>
      </c>
      <c r="DI115" s="45">
        <f t="shared" si="97"/>
        <v>1.149</v>
      </c>
      <c r="DJ115" s="45">
        <f t="shared" si="97"/>
        <v>1.159</v>
      </c>
      <c r="DK115" s="45">
        <f t="shared" si="97"/>
        <v>1.147</v>
      </c>
      <c r="DL115" s="45">
        <f t="shared" si="97"/>
        <v>1.226</v>
      </c>
      <c r="DM115" s="45">
        <f t="shared" si="97"/>
        <v>1.2030000000000001</v>
      </c>
      <c r="DN115" s="45">
        <f t="shared" si="97"/>
        <v>1.1879999999999999</v>
      </c>
      <c r="DO115" s="45">
        <f t="shared" si="97"/>
        <v>1.1950000000000001</v>
      </c>
      <c r="DP115" s="45">
        <f t="shared" si="97"/>
        <v>1.175</v>
      </c>
      <c r="DQ115" s="45">
        <f t="shared" si="97"/>
        <v>1.171</v>
      </c>
      <c r="DR115" s="45">
        <f t="shared" si="97"/>
        <v>1.1439999999999999</v>
      </c>
      <c r="DS115" s="45">
        <f t="shared" si="97"/>
        <v>1.133</v>
      </c>
      <c r="DT115" s="45">
        <f t="shared" si="97"/>
        <v>1.133</v>
      </c>
      <c r="DU115" s="45">
        <f t="shared" si="97"/>
        <v>1.125</v>
      </c>
      <c r="DV115" s="45">
        <f t="shared" si="97"/>
        <v>1.1220000000000001</v>
      </c>
      <c r="DW115" s="45">
        <f t="shared" si="97"/>
        <v>1.1319999999999999</v>
      </c>
      <c r="DX115" s="45">
        <f t="shared" si="97"/>
        <v>1.3089999999999999</v>
      </c>
      <c r="DY115" s="45">
        <f t="shared" si="97"/>
        <v>1.286</v>
      </c>
      <c r="DZ115" s="45">
        <f t="shared" si="97"/>
        <v>1.238</v>
      </c>
      <c r="EA115" s="45">
        <f t="shared" ref="EA115:FX115" si="98">EA39</f>
        <v>1.214</v>
      </c>
      <c r="EB115" s="45">
        <f t="shared" si="98"/>
        <v>1.1180000000000001</v>
      </c>
      <c r="EC115" s="45">
        <f t="shared" si="98"/>
        <v>1.075</v>
      </c>
      <c r="ED115" s="45">
        <f t="shared" si="98"/>
        <v>1.65</v>
      </c>
      <c r="EE115" s="45">
        <f t="shared" si="98"/>
        <v>1.0740000000000001</v>
      </c>
      <c r="EF115" s="45">
        <f t="shared" si="98"/>
        <v>1.133</v>
      </c>
      <c r="EG115" s="45">
        <f t="shared" si="98"/>
        <v>1.0429999999999999</v>
      </c>
      <c r="EH115" s="45">
        <f t="shared" si="98"/>
        <v>1.073</v>
      </c>
      <c r="EI115" s="45">
        <f t="shared" si="98"/>
        <v>1.177</v>
      </c>
      <c r="EJ115" s="45">
        <f t="shared" si="98"/>
        <v>1.165</v>
      </c>
      <c r="EK115" s="45">
        <f t="shared" si="98"/>
        <v>1.127</v>
      </c>
      <c r="EL115" s="45">
        <f t="shared" si="98"/>
        <v>1.105</v>
      </c>
      <c r="EM115" s="45">
        <f t="shared" si="98"/>
        <v>1.1220000000000001</v>
      </c>
      <c r="EN115" s="45">
        <f t="shared" si="98"/>
        <v>1.123</v>
      </c>
      <c r="EO115" s="45">
        <f t="shared" si="98"/>
        <v>1.113</v>
      </c>
      <c r="EP115" s="45">
        <f t="shared" si="98"/>
        <v>1.248</v>
      </c>
      <c r="EQ115" s="45">
        <f t="shared" si="98"/>
        <v>1.27</v>
      </c>
      <c r="ER115" s="45">
        <f t="shared" si="98"/>
        <v>1.2470000000000001</v>
      </c>
      <c r="ES115" s="45">
        <f t="shared" si="98"/>
        <v>1.0820000000000001</v>
      </c>
      <c r="ET115" s="45">
        <f t="shared" si="98"/>
        <v>1.1060000000000001</v>
      </c>
      <c r="EU115" s="45">
        <f t="shared" si="98"/>
        <v>1.0920000000000001</v>
      </c>
      <c r="EV115" s="45">
        <f t="shared" si="98"/>
        <v>1.179</v>
      </c>
      <c r="EW115" s="45">
        <f t="shared" si="98"/>
        <v>1.5940000000000001</v>
      </c>
      <c r="EX115" s="45">
        <f t="shared" si="98"/>
        <v>1.232</v>
      </c>
      <c r="EY115" s="45">
        <f t="shared" si="98"/>
        <v>1.117</v>
      </c>
      <c r="EZ115" s="45">
        <f t="shared" si="98"/>
        <v>1.1040000000000001</v>
      </c>
      <c r="FA115" s="45">
        <f t="shared" si="98"/>
        <v>1.319</v>
      </c>
      <c r="FB115" s="45">
        <f t="shared" si="98"/>
        <v>1.145</v>
      </c>
      <c r="FC115" s="45">
        <f t="shared" si="98"/>
        <v>1.1950000000000001</v>
      </c>
      <c r="FD115" s="45">
        <f t="shared" si="98"/>
        <v>1.145</v>
      </c>
      <c r="FE115" s="45">
        <f t="shared" si="98"/>
        <v>1.1160000000000001</v>
      </c>
      <c r="FF115" s="45">
        <f t="shared" si="98"/>
        <v>1.1339999999999999</v>
      </c>
      <c r="FG115" s="45">
        <f t="shared" si="98"/>
        <v>1.1439999999999999</v>
      </c>
      <c r="FH115" s="45">
        <f t="shared" si="98"/>
        <v>1.1080000000000001</v>
      </c>
      <c r="FI115" s="45">
        <f t="shared" si="98"/>
        <v>1.1759999999999999</v>
      </c>
      <c r="FJ115" s="45">
        <f t="shared" si="98"/>
        <v>1.167</v>
      </c>
      <c r="FK115" s="45">
        <f t="shared" si="98"/>
        <v>1.1870000000000001</v>
      </c>
      <c r="FL115" s="45">
        <f t="shared" si="98"/>
        <v>1.175</v>
      </c>
      <c r="FM115" s="45">
        <f t="shared" si="98"/>
        <v>1.177</v>
      </c>
      <c r="FN115" s="45">
        <f t="shared" si="98"/>
        <v>1.1850000000000001</v>
      </c>
      <c r="FO115" s="45">
        <f t="shared" si="98"/>
        <v>1.1759999999999999</v>
      </c>
      <c r="FP115" s="45">
        <f t="shared" si="98"/>
        <v>1.206</v>
      </c>
      <c r="FQ115" s="45">
        <f t="shared" si="98"/>
        <v>1.167</v>
      </c>
      <c r="FR115" s="45">
        <f t="shared" si="98"/>
        <v>1.149</v>
      </c>
      <c r="FS115" s="45">
        <f t="shared" si="98"/>
        <v>1.145</v>
      </c>
      <c r="FT115" s="45">
        <f t="shared" si="98"/>
        <v>1.1459999999999999</v>
      </c>
      <c r="FU115" s="45">
        <f t="shared" si="98"/>
        <v>1.1950000000000001</v>
      </c>
      <c r="FV115" s="45">
        <f t="shared" si="98"/>
        <v>1.147</v>
      </c>
      <c r="FW115" s="45">
        <f t="shared" si="98"/>
        <v>1.147</v>
      </c>
      <c r="FX115" s="45">
        <f t="shared" si="98"/>
        <v>1.196</v>
      </c>
      <c r="FY115" s="82"/>
      <c r="FZ115" s="33">
        <f>SUM(C115:FX115)</f>
        <v>208.08200000000002</v>
      </c>
      <c r="GA115" s="61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27"/>
      <c r="GO115" s="27"/>
      <c r="GP115" s="27"/>
      <c r="GQ115" s="27"/>
      <c r="GR115" s="27"/>
      <c r="GS115" s="27"/>
      <c r="GT115" s="27"/>
      <c r="GU115" s="27"/>
      <c r="GV115" s="27"/>
    </row>
    <row r="116" spans="1:204" x14ac:dyDescent="0.2">
      <c r="A116" s="6" t="s">
        <v>601</v>
      </c>
      <c r="B116" s="7" t="s">
        <v>602</v>
      </c>
      <c r="C116" s="7">
        <f t="shared" ref="C116:BN116" si="99">+C36</f>
        <v>8076.41</v>
      </c>
      <c r="D116" s="7">
        <f t="shared" si="99"/>
        <v>8076.41</v>
      </c>
      <c r="E116" s="7">
        <f t="shared" si="99"/>
        <v>8076.41</v>
      </c>
      <c r="F116" s="7">
        <f t="shared" si="99"/>
        <v>8076.41</v>
      </c>
      <c r="G116" s="7">
        <f t="shared" si="99"/>
        <v>8076.41</v>
      </c>
      <c r="H116" s="7">
        <f t="shared" si="99"/>
        <v>8076.41</v>
      </c>
      <c r="I116" s="7">
        <f t="shared" si="99"/>
        <v>8076.41</v>
      </c>
      <c r="J116" s="7">
        <f t="shared" si="99"/>
        <v>8076.41</v>
      </c>
      <c r="K116" s="7">
        <f t="shared" si="99"/>
        <v>8076.41</v>
      </c>
      <c r="L116" s="7">
        <f t="shared" si="99"/>
        <v>8076.41</v>
      </c>
      <c r="M116" s="7">
        <f t="shared" si="99"/>
        <v>8076.41</v>
      </c>
      <c r="N116" s="7">
        <f t="shared" si="99"/>
        <v>8076.41</v>
      </c>
      <c r="O116" s="7">
        <f t="shared" si="99"/>
        <v>8076.41</v>
      </c>
      <c r="P116" s="7">
        <f t="shared" si="99"/>
        <v>8076.41</v>
      </c>
      <c r="Q116" s="7">
        <f t="shared" si="99"/>
        <v>8076.41</v>
      </c>
      <c r="R116" s="7">
        <f t="shared" si="99"/>
        <v>8076.41</v>
      </c>
      <c r="S116" s="7">
        <f t="shared" si="99"/>
        <v>8076.41</v>
      </c>
      <c r="T116" s="7">
        <f t="shared" si="99"/>
        <v>8076.41</v>
      </c>
      <c r="U116" s="7">
        <f t="shared" si="99"/>
        <v>8076.41</v>
      </c>
      <c r="V116" s="7">
        <f t="shared" si="99"/>
        <v>8076.41</v>
      </c>
      <c r="W116" s="7">
        <f t="shared" si="99"/>
        <v>8076.41</v>
      </c>
      <c r="X116" s="7">
        <f t="shared" si="99"/>
        <v>8076.41</v>
      </c>
      <c r="Y116" s="7">
        <f t="shared" si="99"/>
        <v>8076.41</v>
      </c>
      <c r="Z116" s="7">
        <f t="shared" si="99"/>
        <v>8076.41</v>
      </c>
      <c r="AA116" s="7">
        <f t="shared" si="99"/>
        <v>8076.41</v>
      </c>
      <c r="AB116" s="7">
        <f t="shared" si="99"/>
        <v>8076.41</v>
      </c>
      <c r="AC116" s="7">
        <f t="shared" si="99"/>
        <v>8076.41</v>
      </c>
      <c r="AD116" s="7">
        <f t="shared" si="99"/>
        <v>8076.41</v>
      </c>
      <c r="AE116" s="7">
        <f t="shared" si="99"/>
        <v>8076.41</v>
      </c>
      <c r="AF116" s="7">
        <f t="shared" si="99"/>
        <v>8076.41</v>
      </c>
      <c r="AG116" s="7">
        <f t="shared" si="99"/>
        <v>8076.41</v>
      </c>
      <c r="AH116" s="7">
        <f t="shared" si="99"/>
        <v>8076.41</v>
      </c>
      <c r="AI116" s="7">
        <f t="shared" si="99"/>
        <v>8076.41</v>
      </c>
      <c r="AJ116" s="7">
        <f t="shared" si="99"/>
        <v>8076.41</v>
      </c>
      <c r="AK116" s="7">
        <f t="shared" si="99"/>
        <v>8076.41</v>
      </c>
      <c r="AL116" s="7">
        <f t="shared" si="99"/>
        <v>8076.41</v>
      </c>
      <c r="AM116" s="7">
        <f t="shared" si="99"/>
        <v>8076.41</v>
      </c>
      <c r="AN116" s="7">
        <f t="shared" si="99"/>
        <v>8076.41</v>
      </c>
      <c r="AO116" s="7">
        <f t="shared" si="99"/>
        <v>8076.41</v>
      </c>
      <c r="AP116" s="7">
        <f t="shared" si="99"/>
        <v>8076.41</v>
      </c>
      <c r="AQ116" s="7">
        <f t="shared" si="99"/>
        <v>8076.41</v>
      </c>
      <c r="AR116" s="7">
        <f t="shared" si="99"/>
        <v>8076.41</v>
      </c>
      <c r="AS116" s="7">
        <f t="shared" si="99"/>
        <v>8076.41</v>
      </c>
      <c r="AT116" s="7">
        <f t="shared" si="99"/>
        <v>8076.41</v>
      </c>
      <c r="AU116" s="7">
        <f t="shared" si="99"/>
        <v>8076.41</v>
      </c>
      <c r="AV116" s="7">
        <f t="shared" si="99"/>
        <v>8076.41</v>
      </c>
      <c r="AW116" s="7">
        <f t="shared" si="99"/>
        <v>8076.41</v>
      </c>
      <c r="AX116" s="7">
        <f t="shared" si="99"/>
        <v>8076.41</v>
      </c>
      <c r="AY116" s="7">
        <f t="shared" si="99"/>
        <v>8076.41</v>
      </c>
      <c r="AZ116" s="7">
        <f t="shared" si="99"/>
        <v>8076.41</v>
      </c>
      <c r="BA116" s="7">
        <f t="shared" si="99"/>
        <v>8076.41</v>
      </c>
      <c r="BB116" s="7">
        <f t="shared" si="99"/>
        <v>8076.41</v>
      </c>
      <c r="BC116" s="7">
        <f t="shared" si="99"/>
        <v>8076.41</v>
      </c>
      <c r="BD116" s="7">
        <f t="shared" si="99"/>
        <v>8076.41</v>
      </c>
      <c r="BE116" s="7">
        <f t="shared" si="99"/>
        <v>8076.41</v>
      </c>
      <c r="BF116" s="7">
        <f t="shared" si="99"/>
        <v>8076.41</v>
      </c>
      <c r="BG116" s="7">
        <f t="shared" si="99"/>
        <v>8076.41</v>
      </c>
      <c r="BH116" s="7">
        <f t="shared" si="99"/>
        <v>8076.41</v>
      </c>
      <c r="BI116" s="7">
        <f t="shared" si="99"/>
        <v>8076.41</v>
      </c>
      <c r="BJ116" s="7">
        <f t="shared" si="99"/>
        <v>8076.41</v>
      </c>
      <c r="BK116" s="7">
        <f t="shared" si="99"/>
        <v>8076.41</v>
      </c>
      <c r="BL116" s="7">
        <f t="shared" si="99"/>
        <v>8076.41</v>
      </c>
      <c r="BM116" s="7">
        <f t="shared" si="99"/>
        <v>8076.41</v>
      </c>
      <c r="BN116" s="7">
        <f t="shared" si="99"/>
        <v>8076.41</v>
      </c>
      <c r="BO116" s="7">
        <f t="shared" ref="BO116:DZ116" si="100">+BO36</f>
        <v>8076.41</v>
      </c>
      <c r="BP116" s="7">
        <f t="shared" si="100"/>
        <v>8076.41</v>
      </c>
      <c r="BQ116" s="7">
        <f t="shared" si="100"/>
        <v>8076.41</v>
      </c>
      <c r="BR116" s="7">
        <f t="shared" si="100"/>
        <v>8076.41</v>
      </c>
      <c r="BS116" s="7">
        <f t="shared" si="100"/>
        <v>8076.41</v>
      </c>
      <c r="BT116" s="7">
        <f t="shared" si="100"/>
        <v>8076.41</v>
      </c>
      <c r="BU116" s="7">
        <f t="shared" si="100"/>
        <v>8076.41</v>
      </c>
      <c r="BV116" s="7">
        <f t="shared" si="100"/>
        <v>8076.41</v>
      </c>
      <c r="BW116" s="7">
        <f t="shared" si="100"/>
        <v>8076.41</v>
      </c>
      <c r="BX116" s="7">
        <f t="shared" si="100"/>
        <v>8076.41</v>
      </c>
      <c r="BY116" s="7">
        <f t="shared" si="100"/>
        <v>8076.41</v>
      </c>
      <c r="BZ116" s="7">
        <f t="shared" si="100"/>
        <v>8076.41</v>
      </c>
      <c r="CA116" s="7">
        <f t="shared" si="100"/>
        <v>8076.41</v>
      </c>
      <c r="CB116" s="7">
        <f t="shared" si="100"/>
        <v>8076.41</v>
      </c>
      <c r="CC116" s="7">
        <f t="shared" si="100"/>
        <v>8076.41</v>
      </c>
      <c r="CD116" s="7">
        <f t="shared" si="100"/>
        <v>8076.41</v>
      </c>
      <c r="CE116" s="7">
        <f t="shared" si="100"/>
        <v>8076.41</v>
      </c>
      <c r="CF116" s="7">
        <f t="shared" si="100"/>
        <v>8076.41</v>
      </c>
      <c r="CG116" s="7">
        <f t="shared" si="100"/>
        <v>8076.41</v>
      </c>
      <c r="CH116" s="7">
        <f t="shared" si="100"/>
        <v>8076.41</v>
      </c>
      <c r="CI116" s="7">
        <f t="shared" si="100"/>
        <v>8076.41</v>
      </c>
      <c r="CJ116" s="7">
        <f t="shared" si="100"/>
        <v>8076.41</v>
      </c>
      <c r="CK116" s="7">
        <f t="shared" si="100"/>
        <v>8076.41</v>
      </c>
      <c r="CL116" s="7">
        <f t="shared" si="100"/>
        <v>8076.41</v>
      </c>
      <c r="CM116" s="7">
        <f t="shared" si="100"/>
        <v>8076.41</v>
      </c>
      <c r="CN116" s="7">
        <f t="shared" si="100"/>
        <v>8076.41</v>
      </c>
      <c r="CO116" s="7">
        <f t="shared" si="100"/>
        <v>8076.41</v>
      </c>
      <c r="CP116" s="7">
        <f t="shared" si="100"/>
        <v>8076.41</v>
      </c>
      <c r="CQ116" s="7">
        <f t="shared" si="100"/>
        <v>8076.41</v>
      </c>
      <c r="CR116" s="7">
        <f t="shared" si="100"/>
        <v>8076.41</v>
      </c>
      <c r="CS116" s="7">
        <f t="shared" si="100"/>
        <v>8076.41</v>
      </c>
      <c r="CT116" s="7">
        <f t="shared" si="100"/>
        <v>8076.41</v>
      </c>
      <c r="CU116" s="7">
        <f t="shared" si="100"/>
        <v>8076.41</v>
      </c>
      <c r="CV116" s="7">
        <f t="shared" si="100"/>
        <v>8076.41</v>
      </c>
      <c r="CW116" s="7">
        <f t="shared" si="100"/>
        <v>8076.41</v>
      </c>
      <c r="CX116" s="7">
        <f t="shared" si="100"/>
        <v>8076.41</v>
      </c>
      <c r="CY116" s="7">
        <f t="shared" si="100"/>
        <v>8076.41</v>
      </c>
      <c r="CZ116" s="7">
        <f t="shared" si="100"/>
        <v>8076.41</v>
      </c>
      <c r="DA116" s="7">
        <f t="shared" si="100"/>
        <v>8076.41</v>
      </c>
      <c r="DB116" s="7">
        <f t="shared" si="100"/>
        <v>8076.41</v>
      </c>
      <c r="DC116" s="7">
        <f t="shared" si="100"/>
        <v>8076.41</v>
      </c>
      <c r="DD116" s="7">
        <f t="shared" si="100"/>
        <v>8076.41</v>
      </c>
      <c r="DE116" s="7">
        <f t="shared" si="100"/>
        <v>8076.41</v>
      </c>
      <c r="DF116" s="7">
        <f t="shared" si="100"/>
        <v>8076.41</v>
      </c>
      <c r="DG116" s="7">
        <f t="shared" si="100"/>
        <v>8076.41</v>
      </c>
      <c r="DH116" s="7">
        <f t="shared" si="100"/>
        <v>8076.41</v>
      </c>
      <c r="DI116" s="7">
        <f t="shared" si="100"/>
        <v>8076.41</v>
      </c>
      <c r="DJ116" s="7">
        <f t="shared" si="100"/>
        <v>8076.41</v>
      </c>
      <c r="DK116" s="7">
        <f t="shared" si="100"/>
        <v>8076.41</v>
      </c>
      <c r="DL116" s="7">
        <f t="shared" si="100"/>
        <v>8076.41</v>
      </c>
      <c r="DM116" s="7">
        <f t="shared" si="100"/>
        <v>8076.41</v>
      </c>
      <c r="DN116" s="7">
        <f t="shared" si="100"/>
        <v>8076.41</v>
      </c>
      <c r="DO116" s="7">
        <f t="shared" si="100"/>
        <v>8076.41</v>
      </c>
      <c r="DP116" s="7">
        <f t="shared" si="100"/>
        <v>8076.41</v>
      </c>
      <c r="DQ116" s="7">
        <f t="shared" si="100"/>
        <v>8076.41</v>
      </c>
      <c r="DR116" s="7">
        <f t="shared" si="100"/>
        <v>8076.41</v>
      </c>
      <c r="DS116" s="7">
        <f t="shared" si="100"/>
        <v>8076.41</v>
      </c>
      <c r="DT116" s="7">
        <f t="shared" si="100"/>
        <v>8076.41</v>
      </c>
      <c r="DU116" s="7">
        <f t="shared" si="100"/>
        <v>8076.41</v>
      </c>
      <c r="DV116" s="7">
        <f t="shared" si="100"/>
        <v>8076.41</v>
      </c>
      <c r="DW116" s="7">
        <f t="shared" si="100"/>
        <v>8076.41</v>
      </c>
      <c r="DX116" s="7">
        <f t="shared" si="100"/>
        <v>8076.41</v>
      </c>
      <c r="DY116" s="7">
        <f t="shared" si="100"/>
        <v>8076.41</v>
      </c>
      <c r="DZ116" s="7">
        <f t="shared" si="100"/>
        <v>8076.41</v>
      </c>
      <c r="EA116" s="7">
        <f t="shared" ref="EA116:FX116" si="101">+EA36</f>
        <v>8076.41</v>
      </c>
      <c r="EB116" s="7">
        <f t="shared" si="101"/>
        <v>8076.41</v>
      </c>
      <c r="EC116" s="7">
        <f t="shared" si="101"/>
        <v>8076.41</v>
      </c>
      <c r="ED116" s="7">
        <f t="shared" si="101"/>
        <v>8076.41</v>
      </c>
      <c r="EE116" s="7">
        <f t="shared" si="101"/>
        <v>8076.41</v>
      </c>
      <c r="EF116" s="7">
        <f t="shared" si="101"/>
        <v>8076.41</v>
      </c>
      <c r="EG116" s="7">
        <f t="shared" si="101"/>
        <v>8076.41</v>
      </c>
      <c r="EH116" s="7">
        <f t="shared" si="101"/>
        <v>8076.41</v>
      </c>
      <c r="EI116" s="7">
        <f t="shared" si="101"/>
        <v>8076.41</v>
      </c>
      <c r="EJ116" s="7">
        <f t="shared" si="101"/>
        <v>8076.41</v>
      </c>
      <c r="EK116" s="7">
        <f t="shared" si="101"/>
        <v>8076.41</v>
      </c>
      <c r="EL116" s="7">
        <f t="shared" si="101"/>
        <v>8076.41</v>
      </c>
      <c r="EM116" s="7">
        <f t="shared" si="101"/>
        <v>8076.41</v>
      </c>
      <c r="EN116" s="7">
        <f t="shared" si="101"/>
        <v>8076.41</v>
      </c>
      <c r="EO116" s="7">
        <f t="shared" si="101"/>
        <v>8076.41</v>
      </c>
      <c r="EP116" s="7">
        <f t="shared" si="101"/>
        <v>8076.41</v>
      </c>
      <c r="EQ116" s="7">
        <f t="shared" si="101"/>
        <v>8076.41</v>
      </c>
      <c r="ER116" s="7">
        <f t="shared" si="101"/>
        <v>8076.41</v>
      </c>
      <c r="ES116" s="7">
        <f t="shared" si="101"/>
        <v>8076.41</v>
      </c>
      <c r="ET116" s="7">
        <f t="shared" si="101"/>
        <v>8076.41</v>
      </c>
      <c r="EU116" s="7">
        <f t="shared" si="101"/>
        <v>8076.41</v>
      </c>
      <c r="EV116" s="7">
        <f t="shared" si="101"/>
        <v>8076.41</v>
      </c>
      <c r="EW116" s="7">
        <f t="shared" si="101"/>
        <v>8076.41</v>
      </c>
      <c r="EX116" s="7">
        <f t="shared" si="101"/>
        <v>8076.41</v>
      </c>
      <c r="EY116" s="7">
        <f t="shared" si="101"/>
        <v>8076.41</v>
      </c>
      <c r="EZ116" s="7">
        <f t="shared" si="101"/>
        <v>8076.41</v>
      </c>
      <c r="FA116" s="7">
        <f t="shared" si="101"/>
        <v>8076.41</v>
      </c>
      <c r="FB116" s="7">
        <f t="shared" si="101"/>
        <v>8076.41</v>
      </c>
      <c r="FC116" s="7">
        <f t="shared" si="101"/>
        <v>8076.41</v>
      </c>
      <c r="FD116" s="7">
        <f t="shared" si="101"/>
        <v>8076.41</v>
      </c>
      <c r="FE116" s="7">
        <f t="shared" si="101"/>
        <v>8076.41</v>
      </c>
      <c r="FF116" s="7">
        <f t="shared" si="101"/>
        <v>8076.41</v>
      </c>
      <c r="FG116" s="7">
        <f t="shared" si="101"/>
        <v>8076.41</v>
      </c>
      <c r="FH116" s="7">
        <f t="shared" si="101"/>
        <v>8076.41</v>
      </c>
      <c r="FI116" s="7">
        <f t="shared" si="101"/>
        <v>8076.41</v>
      </c>
      <c r="FJ116" s="7">
        <f t="shared" si="101"/>
        <v>8076.41</v>
      </c>
      <c r="FK116" s="7">
        <f t="shared" si="101"/>
        <v>8076.41</v>
      </c>
      <c r="FL116" s="7">
        <f t="shared" si="101"/>
        <v>8076.41</v>
      </c>
      <c r="FM116" s="7">
        <f t="shared" si="101"/>
        <v>8076.41</v>
      </c>
      <c r="FN116" s="7">
        <f t="shared" si="101"/>
        <v>8076.41</v>
      </c>
      <c r="FO116" s="7">
        <f t="shared" si="101"/>
        <v>8076.41</v>
      </c>
      <c r="FP116" s="7">
        <f t="shared" si="101"/>
        <v>8076.41</v>
      </c>
      <c r="FQ116" s="7">
        <f t="shared" si="101"/>
        <v>8076.41</v>
      </c>
      <c r="FR116" s="7">
        <f t="shared" si="101"/>
        <v>8076.41</v>
      </c>
      <c r="FS116" s="7">
        <f t="shared" si="101"/>
        <v>8076.41</v>
      </c>
      <c r="FT116" s="7">
        <f t="shared" si="101"/>
        <v>8076.41</v>
      </c>
      <c r="FU116" s="7">
        <f t="shared" si="101"/>
        <v>8076.41</v>
      </c>
      <c r="FV116" s="7">
        <f t="shared" si="101"/>
        <v>8076.41</v>
      </c>
      <c r="FW116" s="7">
        <f t="shared" si="101"/>
        <v>8076.41</v>
      </c>
      <c r="FX116" s="7">
        <f t="shared" si="101"/>
        <v>8076.41</v>
      </c>
      <c r="FY116" s="7"/>
      <c r="FZ116" s="7"/>
      <c r="GA116" s="61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</row>
    <row r="117" spans="1:204" x14ac:dyDescent="0.2">
      <c r="A117" s="6" t="s">
        <v>603</v>
      </c>
      <c r="B117" s="7" t="s">
        <v>604</v>
      </c>
      <c r="C117" s="33">
        <f t="shared" ref="C117:BN117" si="102">1-C110</f>
        <v>0.11560000000000004</v>
      </c>
      <c r="D117" s="33">
        <f t="shared" si="102"/>
        <v>9.4999999999999973E-2</v>
      </c>
      <c r="E117" s="33">
        <f t="shared" si="102"/>
        <v>0.1179</v>
      </c>
      <c r="F117" s="33">
        <f t="shared" si="102"/>
        <v>0.10119999999999996</v>
      </c>
      <c r="G117" s="33">
        <f t="shared" si="102"/>
        <v>0.14829999999999999</v>
      </c>
      <c r="H117" s="33">
        <f t="shared" si="102"/>
        <v>0.15369999999999995</v>
      </c>
      <c r="I117" s="33">
        <f t="shared" si="102"/>
        <v>0.11419999999999997</v>
      </c>
      <c r="J117" s="33">
        <f t="shared" si="102"/>
        <v>0.13759999999999994</v>
      </c>
      <c r="K117" s="33">
        <f t="shared" si="102"/>
        <v>0.1875</v>
      </c>
      <c r="L117" s="33">
        <f t="shared" si="102"/>
        <v>0.13719999999999999</v>
      </c>
      <c r="M117" s="33">
        <f t="shared" si="102"/>
        <v>0.15600000000000003</v>
      </c>
      <c r="N117" s="33">
        <f t="shared" si="102"/>
        <v>9.4999999999999973E-2</v>
      </c>
      <c r="O117" s="33">
        <f t="shared" si="102"/>
        <v>0.10980000000000001</v>
      </c>
      <c r="P117" s="33">
        <f t="shared" si="102"/>
        <v>0.18400000000000005</v>
      </c>
      <c r="Q117" s="33">
        <f t="shared" si="102"/>
        <v>9.4999999999999973E-2</v>
      </c>
      <c r="R117" s="33">
        <f t="shared" si="102"/>
        <v>0.12170000000000003</v>
      </c>
      <c r="S117" s="33">
        <f t="shared" si="102"/>
        <v>0.14019999999999999</v>
      </c>
      <c r="T117" s="33">
        <f t="shared" si="102"/>
        <v>0.19369999999999998</v>
      </c>
      <c r="U117" s="33">
        <f t="shared" si="102"/>
        <v>0.2006</v>
      </c>
      <c r="V117" s="33">
        <f t="shared" si="102"/>
        <v>0.18710000000000004</v>
      </c>
      <c r="W117" s="33">
        <f t="shared" si="102"/>
        <v>0.19550000000000001</v>
      </c>
      <c r="X117" s="33">
        <f t="shared" si="102"/>
        <v>0.20079999999999998</v>
      </c>
      <c r="Y117" s="33">
        <f t="shared" si="102"/>
        <v>0.16490000000000005</v>
      </c>
      <c r="Z117" s="33">
        <f t="shared" si="102"/>
        <v>0.18969999999999998</v>
      </c>
      <c r="AA117" s="33">
        <f t="shared" si="102"/>
        <v>9.4999999999999973E-2</v>
      </c>
      <c r="AB117" s="33">
        <f t="shared" si="102"/>
        <v>9.6899999999999986E-2</v>
      </c>
      <c r="AC117" s="33">
        <f t="shared" si="102"/>
        <v>0.15969999999999995</v>
      </c>
      <c r="AD117" s="33">
        <f t="shared" si="102"/>
        <v>0.14649999999999996</v>
      </c>
      <c r="AE117" s="33">
        <f t="shared" si="102"/>
        <v>0.19789999999999996</v>
      </c>
      <c r="AF117" s="33">
        <f t="shared" si="102"/>
        <v>0.19269999999999998</v>
      </c>
      <c r="AG117" s="33">
        <f t="shared" si="102"/>
        <v>0.1694</v>
      </c>
      <c r="AH117" s="33">
        <f t="shared" si="102"/>
        <v>0.15790000000000004</v>
      </c>
      <c r="AI117" s="33">
        <f t="shared" si="102"/>
        <v>0.18059999999999998</v>
      </c>
      <c r="AJ117" s="33">
        <f t="shared" si="102"/>
        <v>0.19430000000000003</v>
      </c>
      <c r="AK117" s="33">
        <f t="shared" si="102"/>
        <v>0.1925</v>
      </c>
      <c r="AL117" s="33">
        <f t="shared" si="102"/>
        <v>0.18659999999999999</v>
      </c>
      <c r="AM117" s="33">
        <f t="shared" si="102"/>
        <v>0.17920000000000003</v>
      </c>
      <c r="AN117" s="33">
        <f t="shared" si="102"/>
        <v>0.18279999999999996</v>
      </c>
      <c r="AO117" s="33">
        <f t="shared" si="102"/>
        <v>0.12590000000000001</v>
      </c>
      <c r="AP117" s="33">
        <f t="shared" si="102"/>
        <v>9.4999999999999973E-2</v>
      </c>
      <c r="AQ117" s="33">
        <f t="shared" si="102"/>
        <v>0.18810000000000004</v>
      </c>
      <c r="AR117" s="33">
        <f t="shared" si="102"/>
        <v>9.4999999999999973E-2</v>
      </c>
      <c r="AS117" s="33">
        <f t="shared" si="102"/>
        <v>0.11599999999999999</v>
      </c>
      <c r="AT117" s="33">
        <f t="shared" si="102"/>
        <v>0.13649999999999995</v>
      </c>
      <c r="AU117" s="33">
        <f t="shared" si="102"/>
        <v>0.18600000000000005</v>
      </c>
      <c r="AV117" s="33">
        <f t="shared" si="102"/>
        <v>0.18269999999999997</v>
      </c>
      <c r="AW117" s="33">
        <f t="shared" si="102"/>
        <v>0.18799999999999994</v>
      </c>
      <c r="AX117" s="33">
        <f t="shared" si="102"/>
        <v>0.19950000000000001</v>
      </c>
      <c r="AY117" s="33">
        <f t="shared" si="102"/>
        <v>0.17649999999999999</v>
      </c>
      <c r="AZ117" s="33">
        <f t="shared" si="102"/>
        <v>0.11060000000000003</v>
      </c>
      <c r="BA117" s="33">
        <f t="shared" si="102"/>
        <v>0.11360000000000003</v>
      </c>
      <c r="BB117" s="33">
        <f t="shared" si="102"/>
        <v>0.1149</v>
      </c>
      <c r="BC117" s="33">
        <f t="shared" si="102"/>
        <v>9.8600000000000021E-2</v>
      </c>
      <c r="BD117" s="33">
        <f t="shared" si="102"/>
        <v>0.13029999999999997</v>
      </c>
      <c r="BE117" s="33">
        <f t="shared" si="102"/>
        <v>0.14839999999999998</v>
      </c>
      <c r="BF117" s="33">
        <f t="shared" si="102"/>
        <v>9.8899999999999988E-2</v>
      </c>
      <c r="BG117" s="33">
        <f t="shared" si="102"/>
        <v>0.16000000000000003</v>
      </c>
      <c r="BH117" s="33">
        <f t="shared" si="102"/>
        <v>0.17000000000000004</v>
      </c>
      <c r="BI117" s="33">
        <f t="shared" si="102"/>
        <v>0.18669999999999998</v>
      </c>
      <c r="BJ117" s="33">
        <f t="shared" si="102"/>
        <v>0.11680000000000001</v>
      </c>
      <c r="BK117" s="33">
        <f t="shared" si="102"/>
        <v>9.5600000000000018E-2</v>
      </c>
      <c r="BL117" s="33">
        <f t="shared" si="102"/>
        <v>0.19579999999999997</v>
      </c>
      <c r="BM117" s="33">
        <f t="shared" si="102"/>
        <v>0.18369999999999997</v>
      </c>
      <c r="BN117" s="33">
        <f t="shared" si="102"/>
        <v>0.13180000000000003</v>
      </c>
      <c r="BO117" s="33">
        <f t="shared" ref="BO117:DZ117" si="103">1-BO110</f>
        <v>0.14849999999999997</v>
      </c>
      <c r="BP117" s="33">
        <f t="shared" si="103"/>
        <v>0.19220000000000004</v>
      </c>
      <c r="BQ117" s="33">
        <f t="shared" si="103"/>
        <v>0.11870000000000003</v>
      </c>
      <c r="BR117" s="33">
        <f t="shared" si="103"/>
        <v>0.12570000000000003</v>
      </c>
      <c r="BS117" s="33">
        <f t="shared" si="103"/>
        <v>0.15390000000000004</v>
      </c>
      <c r="BT117" s="33">
        <f t="shared" si="103"/>
        <v>0.17800000000000005</v>
      </c>
      <c r="BU117" s="33">
        <f t="shared" si="103"/>
        <v>0.17820000000000003</v>
      </c>
      <c r="BV117" s="33">
        <f t="shared" si="103"/>
        <v>0.15029999999999999</v>
      </c>
      <c r="BW117" s="33">
        <f t="shared" si="103"/>
        <v>0.13839999999999997</v>
      </c>
      <c r="BX117" s="33">
        <f t="shared" si="103"/>
        <v>0.19899999999999995</v>
      </c>
      <c r="BY117" s="33">
        <f t="shared" si="103"/>
        <v>0.1744</v>
      </c>
      <c r="BZ117" s="33">
        <f t="shared" si="103"/>
        <v>0.19010000000000005</v>
      </c>
      <c r="CA117" s="33">
        <f t="shared" si="103"/>
        <v>0.19340000000000002</v>
      </c>
      <c r="CB117" s="33">
        <f t="shared" si="103"/>
        <v>9.4999999999999973E-2</v>
      </c>
      <c r="CC117" s="33">
        <f t="shared" si="103"/>
        <v>0.19179999999999997</v>
      </c>
      <c r="CD117" s="33">
        <f t="shared" si="103"/>
        <v>0.18920000000000003</v>
      </c>
      <c r="CE117" s="33">
        <f t="shared" si="103"/>
        <v>0.19420000000000004</v>
      </c>
      <c r="CF117" s="33">
        <f t="shared" si="103"/>
        <v>0.19579999999999997</v>
      </c>
      <c r="CG117" s="33">
        <f t="shared" si="103"/>
        <v>0.19099999999999995</v>
      </c>
      <c r="CH117" s="33">
        <f t="shared" si="103"/>
        <v>0.19710000000000005</v>
      </c>
      <c r="CI117" s="33">
        <f t="shared" si="103"/>
        <v>0.16710000000000003</v>
      </c>
      <c r="CJ117" s="33">
        <f t="shared" si="103"/>
        <v>0.1603</v>
      </c>
      <c r="CK117" s="33">
        <f t="shared" si="103"/>
        <v>0.11880000000000002</v>
      </c>
      <c r="CL117" s="33">
        <f t="shared" si="103"/>
        <v>0.1482</v>
      </c>
      <c r="CM117" s="33">
        <f t="shared" si="103"/>
        <v>0.16600000000000004</v>
      </c>
      <c r="CN117" s="33">
        <f t="shared" si="103"/>
        <v>9.4999999999999973E-2</v>
      </c>
      <c r="CO117" s="33">
        <f t="shared" si="103"/>
        <v>0.10870000000000002</v>
      </c>
      <c r="CP117" s="33">
        <f t="shared" si="103"/>
        <v>0.15769999999999995</v>
      </c>
      <c r="CQ117" s="33">
        <f t="shared" si="103"/>
        <v>0.16379999999999995</v>
      </c>
      <c r="CR117" s="33">
        <f t="shared" si="103"/>
        <v>0.1885</v>
      </c>
      <c r="CS117" s="33">
        <f t="shared" si="103"/>
        <v>0.1835</v>
      </c>
      <c r="CT117" s="33">
        <f t="shared" si="103"/>
        <v>0.19720000000000004</v>
      </c>
      <c r="CU117" s="33">
        <f t="shared" si="103"/>
        <v>0.17530000000000001</v>
      </c>
      <c r="CV117" s="33">
        <f t="shared" si="103"/>
        <v>0.20079999999999998</v>
      </c>
      <c r="CW117" s="33">
        <f t="shared" si="103"/>
        <v>0.19159999999999999</v>
      </c>
      <c r="CX117" s="33">
        <f t="shared" si="103"/>
        <v>0.17469999999999997</v>
      </c>
      <c r="CY117" s="33">
        <f t="shared" si="103"/>
        <v>0.20079999999999998</v>
      </c>
      <c r="CZ117" s="33">
        <f t="shared" si="103"/>
        <v>0.13880000000000003</v>
      </c>
      <c r="DA117" s="33">
        <f t="shared" si="103"/>
        <v>0.19110000000000005</v>
      </c>
      <c r="DB117" s="33">
        <f t="shared" si="103"/>
        <v>0.18379999999999996</v>
      </c>
      <c r="DC117" s="33">
        <f t="shared" si="103"/>
        <v>0.19289999999999996</v>
      </c>
      <c r="DD117" s="33">
        <f t="shared" si="103"/>
        <v>0.19430000000000003</v>
      </c>
      <c r="DE117" s="33">
        <f t="shared" si="103"/>
        <v>0.18369999999999997</v>
      </c>
      <c r="DF117" s="33">
        <f t="shared" si="103"/>
        <v>0.10250000000000004</v>
      </c>
      <c r="DG117" s="33">
        <f t="shared" si="103"/>
        <v>0.19840000000000002</v>
      </c>
      <c r="DH117" s="33">
        <f t="shared" si="103"/>
        <v>0.13870000000000005</v>
      </c>
      <c r="DI117" s="33">
        <f t="shared" si="103"/>
        <v>0.13580000000000003</v>
      </c>
      <c r="DJ117" s="33">
        <f t="shared" si="103"/>
        <v>0.16920000000000002</v>
      </c>
      <c r="DK117" s="33">
        <f t="shared" si="103"/>
        <v>0.17459999999999998</v>
      </c>
      <c r="DL117" s="33">
        <f t="shared" si="103"/>
        <v>0.11970000000000003</v>
      </c>
      <c r="DM117" s="33">
        <f t="shared" si="103"/>
        <v>0.18840000000000001</v>
      </c>
      <c r="DN117" s="33">
        <f t="shared" si="103"/>
        <v>0.14839999999999998</v>
      </c>
      <c r="DO117" s="33">
        <f t="shared" si="103"/>
        <v>0.13239999999999996</v>
      </c>
      <c r="DP117" s="33">
        <f t="shared" si="103"/>
        <v>0.19059999999999999</v>
      </c>
      <c r="DQ117" s="33">
        <f t="shared" si="103"/>
        <v>0.16320000000000001</v>
      </c>
      <c r="DR117" s="33">
        <f t="shared" si="103"/>
        <v>0.14659999999999995</v>
      </c>
      <c r="DS117" s="33">
        <f t="shared" si="103"/>
        <v>0.16800000000000004</v>
      </c>
      <c r="DT117" s="33">
        <f t="shared" si="103"/>
        <v>0.19289999999999996</v>
      </c>
      <c r="DU117" s="33">
        <f t="shared" si="103"/>
        <v>0.18120000000000003</v>
      </c>
      <c r="DV117" s="33">
        <f t="shared" si="103"/>
        <v>0.19020000000000004</v>
      </c>
      <c r="DW117" s="33">
        <f t="shared" si="103"/>
        <v>0.18389999999999995</v>
      </c>
      <c r="DX117" s="33">
        <f t="shared" si="103"/>
        <v>0.19330000000000003</v>
      </c>
      <c r="DY117" s="33">
        <f t="shared" si="103"/>
        <v>0.18379999999999996</v>
      </c>
      <c r="DZ117" s="33">
        <f t="shared" si="103"/>
        <v>0.16590000000000005</v>
      </c>
      <c r="EA117" s="33">
        <f t="shared" ref="EA117:FX117" si="104">1-EA110</f>
        <v>0.17179999999999995</v>
      </c>
      <c r="EB117" s="33">
        <f t="shared" si="104"/>
        <v>0.17130000000000001</v>
      </c>
      <c r="EC117" s="33">
        <f t="shared" si="104"/>
        <v>0.1845</v>
      </c>
      <c r="ED117" s="33">
        <f t="shared" si="104"/>
        <v>0.14049999999999996</v>
      </c>
      <c r="EE117" s="33">
        <f t="shared" si="104"/>
        <v>0.19099999999999995</v>
      </c>
      <c r="EF117" s="33">
        <f t="shared" si="104"/>
        <v>0.14419999999999999</v>
      </c>
      <c r="EG117" s="33">
        <f t="shared" si="104"/>
        <v>0.18759999999999999</v>
      </c>
      <c r="EH117" s="33">
        <f t="shared" si="104"/>
        <v>0.18799999999999994</v>
      </c>
      <c r="EI117" s="33">
        <f t="shared" si="104"/>
        <v>0.1089</v>
      </c>
      <c r="EJ117" s="33">
        <f t="shared" si="104"/>
        <v>0.11270000000000002</v>
      </c>
      <c r="EK117" s="33">
        <f t="shared" si="104"/>
        <v>0.16820000000000002</v>
      </c>
      <c r="EL117" s="33">
        <f t="shared" si="104"/>
        <v>0.17469999999999997</v>
      </c>
      <c r="EM117" s="33">
        <f t="shared" si="104"/>
        <v>0.17849999999999999</v>
      </c>
      <c r="EN117" s="33">
        <f t="shared" si="104"/>
        <v>0.15720000000000001</v>
      </c>
      <c r="EO117" s="33">
        <f t="shared" si="104"/>
        <v>0.18279999999999996</v>
      </c>
      <c r="EP117" s="33">
        <f t="shared" si="104"/>
        <v>0.17689999999999995</v>
      </c>
      <c r="EQ117" s="33">
        <f t="shared" si="104"/>
        <v>0.13480000000000003</v>
      </c>
      <c r="ER117" s="33">
        <f t="shared" si="104"/>
        <v>0.18379999999999996</v>
      </c>
      <c r="ES117" s="33">
        <f t="shared" si="104"/>
        <v>0.19289999999999996</v>
      </c>
      <c r="ET117" s="33">
        <f t="shared" si="104"/>
        <v>0.19159999999999999</v>
      </c>
      <c r="EU117" s="33">
        <f t="shared" si="104"/>
        <v>0.17110000000000003</v>
      </c>
      <c r="EV117" s="33">
        <f t="shared" si="104"/>
        <v>0.19889999999999997</v>
      </c>
      <c r="EW117" s="33">
        <f t="shared" si="104"/>
        <v>0.16190000000000004</v>
      </c>
      <c r="EX117" s="33">
        <f t="shared" si="104"/>
        <v>0.19289999999999996</v>
      </c>
      <c r="EY117" s="33">
        <f t="shared" si="104"/>
        <v>0.17090000000000005</v>
      </c>
      <c r="EZ117" s="33">
        <f t="shared" si="104"/>
        <v>0.19589999999999996</v>
      </c>
      <c r="FA117" s="33">
        <f t="shared" si="104"/>
        <v>0.13090000000000002</v>
      </c>
      <c r="FB117" s="33">
        <f t="shared" si="104"/>
        <v>0.18389999999999995</v>
      </c>
      <c r="FC117" s="33">
        <f t="shared" si="104"/>
        <v>0.13780000000000003</v>
      </c>
      <c r="FD117" s="33">
        <f t="shared" si="104"/>
        <v>0.17679999999999996</v>
      </c>
      <c r="FE117" s="33">
        <f t="shared" si="104"/>
        <v>0.19850000000000001</v>
      </c>
      <c r="FF117" s="33">
        <f t="shared" si="104"/>
        <v>0.19120000000000004</v>
      </c>
      <c r="FG117" s="33">
        <f t="shared" si="104"/>
        <v>0.19589999999999996</v>
      </c>
      <c r="FH117" s="33">
        <f t="shared" si="104"/>
        <v>0.19930000000000003</v>
      </c>
      <c r="FI117" s="33">
        <f t="shared" si="104"/>
        <v>0.13949999999999996</v>
      </c>
      <c r="FJ117" s="33">
        <f t="shared" si="104"/>
        <v>0.13819999999999999</v>
      </c>
      <c r="FK117" s="33">
        <f t="shared" si="104"/>
        <v>0.13539999999999996</v>
      </c>
      <c r="FL117" s="33">
        <f t="shared" si="104"/>
        <v>0.11460000000000004</v>
      </c>
      <c r="FM117" s="33">
        <f t="shared" si="104"/>
        <v>0.12929999999999997</v>
      </c>
      <c r="FN117" s="33">
        <f t="shared" si="104"/>
        <v>0.10219999999999996</v>
      </c>
      <c r="FO117" s="33">
        <f t="shared" si="104"/>
        <v>0.15490000000000004</v>
      </c>
      <c r="FP117" s="33">
        <f t="shared" si="104"/>
        <v>0.13660000000000005</v>
      </c>
      <c r="FQ117" s="33">
        <f t="shared" si="104"/>
        <v>0.15800000000000003</v>
      </c>
      <c r="FR117" s="33">
        <f t="shared" si="104"/>
        <v>0.19279999999999997</v>
      </c>
      <c r="FS117" s="33">
        <f t="shared" si="104"/>
        <v>0.19169999999999998</v>
      </c>
      <c r="FT117" s="33">
        <f t="shared" si="104"/>
        <v>0.20009999999999994</v>
      </c>
      <c r="FU117" s="33">
        <f t="shared" si="104"/>
        <v>0.16320000000000001</v>
      </c>
      <c r="FV117" s="33">
        <f t="shared" si="104"/>
        <v>0.16749999999999998</v>
      </c>
      <c r="FW117" s="33">
        <f t="shared" si="104"/>
        <v>0.19320000000000004</v>
      </c>
      <c r="FX117" s="33">
        <f t="shared" si="104"/>
        <v>0.20009999999999994</v>
      </c>
      <c r="FY117" s="33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</row>
    <row r="118" spans="1:204" x14ac:dyDescent="0.2">
      <c r="A118" s="6" t="s">
        <v>605</v>
      </c>
      <c r="B118" s="7" t="s">
        <v>606</v>
      </c>
      <c r="C118" s="33">
        <f t="shared" ref="C118:BN118" si="105">C108</f>
        <v>1.0297000000000001</v>
      </c>
      <c r="D118" s="33">
        <f t="shared" si="105"/>
        <v>1.0297000000000001</v>
      </c>
      <c r="E118" s="33">
        <f t="shared" si="105"/>
        <v>1.0297000000000001</v>
      </c>
      <c r="F118" s="33">
        <f t="shared" si="105"/>
        <v>1.0297000000000001</v>
      </c>
      <c r="G118" s="33">
        <f t="shared" si="105"/>
        <v>1.1060000000000001</v>
      </c>
      <c r="H118" s="33">
        <f t="shared" si="105"/>
        <v>1.1153999999999999</v>
      </c>
      <c r="I118" s="33">
        <f t="shared" si="105"/>
        <v>1.0297000000000001</v>
      </c>
      <c r="J118" s="33">
        <f t="shared" si="105"/>
        <v>1.0599000000000001</v>
      </c>
      <c r="K118" s="33">
        <f t="shared" si="105"/>
        <v>1.6145</v>
      </c>
      <c r="L118" s="33">
        <f t="shared" si="105"/>
        <v>1.0556000000000001</v>
      </c>
      <c r="M118" s="33">
        <f t="shared" si="105"/>
        <v>1.1193</v>
      </c>
      <c r="N118" s="33">
        <f t="shared" si="105"/>
        <v>1.0297000000000001</v>
      </c>
      <c r="O118" s="33">
        <f t="shared" si="105"/>
        <v>1.0297000000000001</v>
      </c>
      <c r="P118" s="33">
        <f t="shared" si="105"/>
        <v>1.4853000000000001</v>
      </c>
      <c r="Q118" s="33">
        <f t="shared" si="105"/>
        <v>1.0297000000000001</v>
      </c>
      <c r="R118" s="33">
        <f t="shared" si="105"/>
        <v>1.0297000000000001</v>
      </c>
      <c r="S118" s="33">
        <f t="shared" si="105"/>
        <v>1.0881000000000001</v>
      </c>
      <c r="T118" s="33">
        <f t="shared" si="105"/>
        <v>1.9772000000000001</v>
      </c>
      <c r="U118" s="33">
        <f t="shared" si="105"/>
        <v>2.3864000000000001</v>
      </c>
      <c r="V118" s="33">
        <f t="shared" si="105"/>
        <v>1.5874999999999999</v>
      </c>
      <c r="W118" s="33">
        <f t="shared" si="105"/>
        <v>2.0851000000000002</v>
      </c>
      <c r="X118" s="33">
        <f t="shared" si="105"/>
        <v>2.3957999999999999</v>
      </c>
      <c r="Y118" s="33">
        <f t="shared" si="105"/>
        <v>1.1724000000000001</v>
      </c>
      <c r="Z118" s="33">
        <f t="shared" si="105"/>
        <v>1.7421</v>
      </c>
      <c r="AA118" s="33">
        <f t="shared" si="105"/>
        <v>1.0297000000000001</v>
      </c>
      <c r="AB118" s="33">
        <f t="shared" si="105"/>
        <v>1.0297000000000001</v>
      </c>
      <c r="AC118" s="33">
        <f t="shared" si="105"/>
        <v>1.1377999999999999</v>
      </c>
      <c r="AD118" s="33">
        <f t="shared" si="105"/>
        <v>1.1027</v>
      </c>
      <c r="AE118" s="33">
        <f t="shared" si="105"/>
        <v>2.2288000000000001</v>
      </c>
      <c r="AF118" s="33">
        <f t="shared" si="105"/>
        <v>1.9180999999999999</v>
      </c>
      <c r="AG118" s="33">
        <f t="shared" si="105"/>
        <v>1.2024999999999999</v>
      </c>
      <c r="AH118" s="33">
        <f t="shared" si="105"/>
        <v>1.1256999999999999</v>
      </c>
      <c r="AI118" s="33">
        <f t="shared" si="105"/>
        <v>1.3946000000000001</v>
      </c>
      <c r="AJ118" s="33">
        <f t="shared" si="105"/>
        <v>2.0139999999999998</v>
      </c>
      <c r="AK118" s="33">
        <f t="shared" si="105"/>
        <v>1.9064000000000001</v>
      </c>
      <c r="AL118" s="33">
        <f t="shared" si="105"/>
        <v>1.5607</v>
      </c>
      <c r="AM118" s="33">
        <f t="shared" si="105"/>
        <v>1.3572</v>
      </c>
      <c r="AN118" s="33">
        <f t="shared" si="105"/>
        <v>1.4534</v>
      </c>
      <c r="AO118" s="33">
        <f t="shared" si="105"/>
        <v>1.0321</v>
      </c>
      <c r="AP118" s="33">
        <f t="shared" si="105"/>
        <v>1.0297000000000001</v>
      </c>
      <c r="AQ118" s="33">
        <f t="shared" si="105"/>
        <v>1.651</v>
      </c>
      <c r="AR118" s="33">
        <f t="shared" si="105"/>
        <v>1.0297000000000001</v>
      </c>
      <c r="AS118" s="33">
        <f t="shared" si="105"/>
        <v>1.0297000000000001</v>
      </c>
      <c r="AT118" s="33">
        <f t="shared" si="105"/>
        <v>1.052</v>
      </c>
      <c r="AU118" s="33">
        <f t="shared" si="105"/>
        <v>1.5373000000000001</v>
      </c>
      <c r="AV118" s="33">
        <f t="shared" si="105"/>
        <v>1.45</v>
      </c>
      <c r="AW118" s="33">
        <f t="shared" si="105"/>
        <v>1.6405000000000001</v>
      </c>
      <c r="AX118" s="33">
        <f t="shared" si="105"/>
        <v>2.3197999999999999</v>
      </c>
      <c r="AY118" s="33">
        <f t="shared" si="105"/>
        <v>1.2871999999999999</v>
      </c>
      <c r="AZ118" s="33">
        <f t="shared" si="105"/>
        <v>1.0297000000000001</v>
      </c>
      <c r="BA118" s="33">
        <f t="shared" si="105"/>
        <v>1.0297000000000001</v>
      </c>
      <c r="BB118" s="33">
        <f t="shared" si="105"/>
        <v>1.0297000000000001</v>
      </c>
      <c r="BC118" s="33">
        <f t="shared" si="105"/>
        <v>1.0297000000000001</v>
      </c>
      <c r="BD118" s="33">
        <f t="shared" si="105"/>
        <v>1.0362</v>
      </c>
      <c r="BE118" s="33">
        <f t="shared" si="105"/>
        <v>1.1061000000000001</v>
      </c>
      <c r="BF118" s="33">
        <f t="shared" si="105"/>
        <v>1.0297000000000001</v>
      </c>
      <c r="BG118" s="33">
        <f t="shared" si="105"/>
        <v>1.1400999999999999</v>
      </c>
      <c r="BH118" s="33">
        <f t="shared" si="105"/>
        <v>1.2061999999999999</v>
      </c>
      <c r="BI118" s="33">
        <f t="shared" si="105"/>
        <v>1.5664</v>
      </c>
      <c r="BJ118" s="33">
        <f t="shared" si="105"/>
        <v>1.0297000000000001</v>
      </c>
      <c r="BK118" s="33">
        <f t="shared" si="105"/>
        <v>1.0297000000000001</v>
      </c>
      <c r="BL118" s="33">
        <f t="shared" si="105"/>
        <v>2.1017000000000001</v>
      </c>
      <c r="BM118" s="33">
        <f t="shared" si="105"/>
        <v>1.4769000000000001</v>
      </c>
      <c r="BN118" s="33">
        <f t="shared" si="105"/>
        <v>1.0390999999999999</v>
      </c>
      <c r="BO118" s="33">
        <f t="shared" ref="BO118:DZ118" si="106">BO108</f>
        <v>1.1062000000000001</v>
      </c>
      <c r="BP118" s="33">
        <f t="shared" si="106"/>
        <v>1.8903000000000001</v>
      </c>
      <c r="BQ118" s="33">
        <f t="shared" si="106"/>
        <v>1.0297000000000001</v>
      </c>
      <c r="BR118" s="33">
        <f t="shared" si="106"/>
        <v>1.0319</v>
      </c>
      <c r="BS118" s="33">
        <f t="shared" si="106"/>
        <v>1.1156999999999999</v>
      </c>
      <c r="BT118" s="33">
        <f t="shared" si="106"/>
        <v>1.3272999999999999</v>
      </c>
      <c r="BU118" s="33">
        <f t="shared" si="106"/>
        <v>1.3323</v>
      </c>
      <c r="BV118" s="33">
        <f t="shared" si="106"/>
        <v>1.1093999999999999</v>
      </c>
      <c r="BW118" s="33">
        <f t="shared" si="106"/>
        <v>1.0690999999999999</v>
      </c>
      <c r="BX118" s="33">
        <f t="shared" si="106"/>
        <v>2.2905000000000002</v>
      </c>
      <c r="BY118" s="33">
        <f t="shared" si="106"/>
        <v>1.2888999999999999</v>
      </c>
      <c r="BZ118" s="33">
        <f t="shared" si="106"/>
        <v>1.7665</v>
      </c>
      <c r="CA118" s="33">
        <f t="shared" si="106"/>
        <v>1.9636</v>
      </c>
      <c r="CB118" s="33">
        <f t="shared" si="106"/>
        <v>1.0297000000000001</v>
      </c>
      <c r="CC118" s="33">
        <f t="shared" si="106"/>
        <v>1.8653999999999999</v>
      </c>
      <c r="CD118" s="33">
        <f t="shared" si="106"/>
        <v>1.7145999999999999</v>
      </c>
      <c r="CE118" s="33">
        <f t="shared" si="106"/>
        <v>2.0061</v>
      </c>
      <c r="CF118" s="33">
        <f t="shared" si="106"/>
        <v>2.1034999999999999</v>
      </c>
      <c r="CG118" s="33">
        <f t="shared" si="106"/>
        <v>1.8218000000000001</v>
      </c>
      <c r="CH118" s="33">
        <f t="shared" si="106"/>
        <v>2.1814</v>
      </c>
      <c r="CI118" s="33">
        <f t="shared" si="106"/>
        <v>1.1870000000000001</v>
      </c>
      <c r="CJ118" s="33">
        <f t="shared" si="106"/>
        <v>1.1415</v>
      </c>
      <c r="CK118" s="33">
        <f t="shared" si="106"/>
        <v>1.0297000000000001</v>
      </c>
      <c r="CL118" s="33">
        <f t="shared" si="106"/>
        <v>1.1056999999999999</v>
      </c>
      <c r="CM118" s="33">
        <f t="shared" si="106"/>
        <v>1.1797</v>
      </c>
      <c r="CN118" s="33">
        <f t="shared" si="106"/>
        <v>1.0297000000000001</v>
      </c>
      <c r="CO118" s="33">
        <f t="shared" si="106"/>
        <v>1.0297000000000001</v>
      </c>
      <c r="CP118" s="33">
        <f t="shared" si="106"/>
        <v>1.1243000000000001</v>
      </c>
      <c r="CQ118" s="33">
        <f t="shared" si="106"/>
        <v>1.1651</v>
      </c>
      <c r="CR118" s="33">
        <f t="shared" si="106"/>
        <v>1.6736</v>
      </c>
      <c r="CS118" s="33">
        <f t="shared" si="106"/>
        <v>1.4708000000000001</v>
      </c>
      <c r="CT118" s="33">
        <f t="shared" si="106"/>
        <v>2.1859000000000002</v>
      </c>
      <c r="CU118" s="33">
        <f t="shared" si="106"/>
        <v>1.2565</v>
      </c>
      <c r="CV118" s="33">
        <f t="shared" si="106"/>
        <v>2.3957999999999999</v>
      </c>
      <c r="CW118" s="33">
        <f t="shared" si="106"/>
        <v>1.8579000000000001</v>
      </c>
      <c r="CX118" s="33">
        <f t="shared" si="106"/>
        <v>1.2372000000000001</v>
      </c>
      <c r="CY118" s="33">
        <f t="shared" si="106"/>
        <v>2.3957999999999999</v>
      </c>
      <c r="CZ118" s="33">
        <f t="shared" si="106"/>
        <v>1.0730999999999999</v>
      </c>
      <c r="DA118" s="33">
        <f t="shared" si="106"/>
        <v>1.8273999999999999</v>
      </c>
      <c r="DB118" s="33">
        <f t="shared" si="106"/>
        <v>1.4785999999999999</v>
      </c>
      <c r="DC118" s="33">
        <f t="shared" si="106"/>
        <v>1.9331</v>
      </c>
      <c r="DD118" s="33">
        <f t="shared" si="106"/>
        <v>2.0129000000000001</v>
      </c>
      <c r="DE118" s="33">
        <f t="shared" si="106"/>
        <v>1.4757</v>
      </c>
      <c r="DF118" s="33">
        <f t="shared" si="106"/>
        <v>1.0297000000000001</v>
      </c>
      <c r="DG118" s="33">
        <f t="shared" si="106"/>
        <v>2.2528999999999999</v>
      </c>
      <c r="DH118" s="33">
        <f t="shared" si="106"/>
        <v>1.0719000000000001</v>
      </c>
      <c r="DI118" s="33">
        <f t="shared" si="106"/>
        <v>1.0502</v>
      </c>
      <c r="DJ118" s="33">
        <f t="shared" si="106"/>
        <v>1.2010000000000001</v>
      </c>
      <c r="DK118" s="33">
        <f t="shared" si="106"/>
        <v>1.2367999999999999</v>
      </c>
      <c r="DL118" s="33">
        <f t="shared" si="106"/>
        <v>1.0297000000000001</v>
      </c>
      <c r="DM118" s="33">
        <f t="shared" si="106"/>
        <v>1.7081999999999999</v>
      </c>
      <c r="DN118" s="33">
        <f t="shared" si="106"/>
        <v>1.1062000000000001</v>
      </c>
      <c r="DO118" s="33">
        <f t="shared" si="106"/>
        <v>1.0407999999999999</v>
      </c>
      <c r="DP118" s="33">
        <f t="shared" si="106"/>
        <v>1.7977000000000001</v>
      </c>
      <c r="DQ118" s="33">
        <f t="shared" si="106"/>
        <v>1.1612</v>
      </c>
      <c r="DR118" s="33">
        <f t="shared" si="106"/>
        <v>1.103</v>
      </c>
      <c r="DS118" s="33">
        <f t="shared" si="106"/>
        <v>1.1932</v>
      </c>
      <c r="DT118" s="33">
        <f t="shared" si="106"/>
        <v>1.9331</v>
      </c>
      <c r="DU118" s="33">
        <f t="shared" si="106"/>
        <v>1.4096</v>
      </c>
      <c r="DV118" s="33">
        <f t="shared" si="106"/>
        <v>1.7714000000000001</v>
      </c>
      <c r="DW118" s="33">
        <f t="shared" si="106"/>
        <v>1.4812000000000001</v>
      </c>
      <c r="DX118" s="33">
        <f t="shared" si="106"/>
        <v>1.9535</v>
      </c>
      <c r="DY118" s="33">
        <f t="shared" si="106"/>
        <v>1.4794</v>
      </c>
      <c r="DZ118" s="33">
        <f t="shared" si="106"/>
        <v>1.1793</v>
      </c>
      <c r="EA118" s="33">
        <f t="shared" ref="EA118:FX118" si="107">EA108</f>
        <v>1.2183999999999999</v>
      </c>
      <c r="EB118" s="33">
        <f t="shared" si="107"/>
        <v>1.2148000000000001</v>
      </c>
      <c r="EC118" s="33">
        <f t="shared" si="107"/>
        <v>1.4975000000000001</v>
      </c>
      <c r="ED118" s="33">
        <f t="shared" si="107"/>
        <v>1.0911999999999999</v>
      </c>
      <c r="EE118" s="33">
        <f t="shared" si="107"/>
        <v>1.8203</v>
      </c>
      <c r="EF118" s="33">
        <f t="shared" si="107"/>
        <v>1.0988</v>
      </c>
      <c r="EG118" s="33">
        <f t="shared" si="107"/>
        <v>1.6172</v>
      </c>
      <c r="EH118" s="33">
        <f t="shared" si="107"/>
        <v>1.6409</v>
      </c>
      <c r="EI118" s="33">
        <f t="shared" si="107"/>
        <v>1.0297000000000001</v>
      </c>
      <c r="EJ118" s="33">
        <f t="shared" si="107"/>
        <v>1.0297000000000001</v>
      </c>
      <c r="EK118" s="33">
        <f t="shared" si="107"/>
        <v>1.1942999999999999</v>
      </c>
      <c r="EL118" s="33">
        <f t="shared" si="107"/>
        <v>1.2376</v>
      </c>
      <c r="EM118" s="33">
        <f t="shared" si="107"/>
        <v>1.3406</v>
      </c>
      <c r="EN118" s="33">
        <f t="shared" si="107"/>
        <v>1.1214999999999999</v>
      </c>
      <c r="EO118" s="33">
        <f t="shared" si="107"/>
        <v>1.4517</v>
      </c>
      <c r="EP118" s="33">
        <f t="shared" si="107"/>
        <v>1.2964</v>
      </c>
      <c r="EQ118" s="33">
        <f t="shared" si="107"/>
        <v>1.0475000000000001</v>
      </c>
      <c r="ER118" s="33">
        <f t="shared" si="107"/>
        <v>1.4792000000000001</v>
      </c>
      <c r="ES118" s="33">
        <f t="shared" si="107"/>
        <v>1.9313</v>
      </c>
      <c r="ET118" s="33">
        <f t="shared" si="107"/>
        <v>2.0583999999999998</v>
      </c>
      <c r="EU118" s="33">
        <f t="shared" si="107"/>
        <v>1.2133</v>
      </c>
      <c r="EV118" s="33">
        <f t="shared" si="107"/>
        <v>2.2879</v>
      </c>
      <c r="EW118" s="33">
        <f t="shared" si="107"/>
        <v>1.1527000000000001</v>
      </c>
      <c r="EX118" s="33">
        <f t="shared" si="107"/>
        <v>1.9331</v>
      </c>
      <c r="EY118" s="33">
        <f t="shared" si="107"/>
        <v>1.2119</v>
      </c>
      <c r="EZ118" s="33">
        <f t="shared" si="107"/>
        <v>2.1076999999999999</v>
      </c>
      <c r="FA118" s="33">
        <f t="shared" si="107"/>
        <v>1.0367999999999999</v>
      </c>
      <c r="FB118" s="33">
        <f t="shared" si="107"/>
        <v>1.4823999999999999</v>
      </c>
      <c r="FC118" s="33">
        <f t="shared" si="107"/>
        <v>1.0628</v>
      </c>
      <c r="FD118" s="33">
        <f t="shared" si="107"/>
        <v>1.2956000000000001</v>
      </c>
      <c r="FE118" s="33">
        <f t="shared" si="107"/>
        <v>2.2627000000000002</v>
      </c>
      <c r="FF118" s="33">
        <f t="shared" si="107"/>
        <v>1.8308</v>
      </c>
      <c r="FG118" s="33">
        <f t="shared" si="107"/>
        <v>2.1092</v>
      </c>
      <c r="FH118" s="33">
        <f t="shared" si="107"/>
        <v>2.3054999999999999</v>
      </c>
      <c r="FI118" s="33">
        <f t="shared" si="107"/>
        <v>1.0806</v>
      </c>
      <c r="FJ118" s="33">
        <f t="shared" si="107"/>
        <v>1.0666</v>
      </c>
      <c r="FK118" s="33">
        <f t="shared" si="107"/>
        <v>1.0490999999999999</v>
      </c>
      <c r="FL118" s="33">
        <f t="shared" si="107"/>
        <v>1.0297000000000001</v>
      </c>
      <c r="FM118" s="33">
        <f t="shared" si="107"/>
        <v>1.0351999999999999</v>
      </c>
      <c r="FN118" s="33">
        <f t="shared" si="107"/>
        <v>1.0297000000000001</v>
      </c>
      <c r="FO118" s="33">
        <f t="shared" si="107"/>
        <v>1.1173999999999999</v>
      </c>
      <c r="FP118" s="33">
        <f t="shared" si="107"/>
        <v>1.0523</v>
      </c>
      <c r="FQ118" s="33">
        <f t="shared" si="107"/>
        <v>1.1266</v>
      </c>
      <c r="FR118" s="33">
        <f t="shared" si="107"/>
        <v>1.9259999999999999</v>
      </c>
      <c r="FS118" s="33">
        <f t="shared" si="107"/>
        <v>1.8635999999999999</v>
      </c>
      <c r="FT118" s="33">
        <f t="shared" si="107"/>
        <v>2.3578000000000001</v>
      </c>
      <c r="FU118" s="33">
        <f t="shared" si="107"/>
        <v>1.1613</v>
      </c>
      <c r="FV118" s="33">
        <f t="shared" si="107"/>
        <v>1.1894</v>
      </c>
      <c r="FW118" s="33">
        <f t="shared" si="107"/>
        <v>1.9481999999999999</v>
      </c>
      <c r="FX118" s="33">
        <f t="shared" si="107"/>
        <v>2.3536999999999999</v>
      </c>
      <c r="FY118" s="83"/>
      <c r="FZ118" s="33">
        <f>SUM(C118:FX118)</f>
        <v>253.25599999999997</v>
      </c>
      <c r="GA118" s="7"/>
      <c r="GB118" s="33"/>
      <c r="GC118" s="33"/>
      <c r="GD118" s="33"/>
      <c r="GE118" s="33"/>
      <c r="GF118" s="33"/>
      <c r="GG118" s="7"/>
      <c r="GH118" s="7"/>
      <c r="GI118" s="7"/>
      <c r="GJ118" s="7"/>
      <c r="GK118" s="7"/>
      <c r="GL118" s="7"/>
      <c r="GM118" s="7"/>
    </row>
    <row r="119" spans="1:204" x14ac:dyDescent="0.2">
      <c r="A119" s="6" t="s">
        <v>607</v>
      </c>
      <c r="B119" s="7" t="s">
        <v>594</v>
      </c>
      <c r="C119" s="61">
        <f>((C113*C114*C115)+(C117*C116))*C118</f>
        <v>9971.1358102292306</v>
      </c>
      <c r="D119" s="61">
        <f t="shared" ref="D119:BO119" si="108">ROUND(((D113*D114*D115)+(D117*D116))*D118,8)</f>
        <v>10017.20799798</v>
      </c>
      <c r="E119" s="61">
        <f t="shared" si="108"/>
        <v>9886.1384452300008</v>
      </c>
      <c r="F119" s="61">
        <f t="shared" si="108"/>
        <v>9930.8085082699999</v>
      </c>
      <c r="G119" s="61">
        <f t="shared" si="108"/>
        <v>10583.406032639999</v>
      </c>
      <c r="H119" s="61">
        <f t="shared" si="108"/>
        <v>10594.184847869999</v>
      </c>
      <c r="I119" s="61">
        <f t="shared" si="108"/>
        <v>9907.4563957800001</v>
      </c>
      <c r="J119" s="61">
        <f t="shared" si="108"/>
        <v>9534.6512498100001</v>
      </c>
      <c r="K119" s="61">
        <f t="shared" si="108"/>
        <v>14215.35158079</v>
      </c>
      <c r="L119" s="61">
        <f t="shared" si="108"/>
        <v>10312.909413490001</v>
      </c>
      <c r="M119" s="61">
        <f t="shared" si="108"/>
        <v>10893.942157330001</v>
      </c>
      <c r="N119" s="61">
        <f t="shared" si="108"/>
        <v>10310.731078590001</v>
      </c>
      <c r="O119" s="61">
        <f t="shared" si="108"/>
        <v>10056.020073829999</v>
      </c>
      <c r="P119" s="61">
        <f t="shared" si="108"/>
        <v>14110.23967334</v>
      </c>
      <c r="Q119" s="61">
        <f t="shared" si="108"/>
        <v>10152.680189029999</v>
      </c>
      <c r="R119" s="61">
        <f t="shared" si="108"/>
        <v>9893.9840231899998</v>
      </c>
      <c r="S119" s="61">
        <f t="shared" si="108"/>
        <v>10178.22222268</v>
      </c>
      <c r="T119" s="61">
        <f t="shared" si="108"/>
        <v>17050.223627970001</v>
      </c>
      <c r="U119" s="61">
        <f t="shared" si="108"/>
        <v>20429.090203920001</v>
      </c>
      <c r="V119" s="61">
        <f t="shared" si="108"/>
        <v>13686.36301995</v>
      </c>
      <c r="W119" s="61">
        <f t="shared" si="108"/>
        <v>17856.2133818</v>
      </c>
      <c r="X119" s="61">
        <f t="shared" si="108"/>
        <v>20493.805804</v>
      </c>
      <c r="Y119" s="61">
        <f t="shared" si="108"/>
        <v>10038.114498250001</v>
      </c>
      <c r="Z119" s="61">
        <f t="shared" si="108"/>
        <v>14685.55982588</v>
      </c>
      <c r="AA119" s="61">
        <f t="shared" si="108"/>
        <v>10084.9440935</v>
      </c>
      <c r="AB119" s="61">
        <f t="shared" si="108"/>
        <v>10306.54383192</v>
      </c>
      <c r="AC119" s="61">
        <f t="shared" si="108"/>
        <v>10548.376416929999</v>
      </c>
      <c r="AD119" s="61">
        <f t="shared" si="108"/>
        <v>10091.636584</v>
      </c>
      <c r="AE119" s="61">
        <f t="shared" si="108"/>
        <v>18968.072966650001</v>
      </c>
      <c r="AF119" s="61">
        <f t="shared" si="108"/>
        <v>17004.609384709998</v>
      </c>
      <c r="AG119" s="61">
        <f t="shared" si="108"/>
        <v>11446.22138372</v>
      </c>
      <c r="AH119" s="61">
        <f t="shared" si="108"/>
        <v>9941.4361504699991</v>
      </c>
      <c r="AI119" s="61">
        <f t="shared" si="108"/>
        <v>12204.73961461</v>
      </c>
      <c r="AJ119" s="61">
        <f t="shared" si="108"/>
        <v>17773.013886799999</v>
      </c>
      <c r="AK119" s="61">
        <f t="shared" si="108"/>
        <v>16528.268378569999</v>
      </c>
      <c r="AL119" s="61">
        <f t="shared" si="108"/>
        <v>13660.8901996</v>
      </c>
      <c r="AM119" s="61">
        <f t="shared" si="108"/>
        <v>11968.97191221</v>
      </c>
      <c r="AN119" s="61">
        <f t="shared" si="108"/>
        <v>13129.16699831</v>
      </c>
      <c r="AO119" s="61">
        <f t="shared" si="108"/>
        <v>9749.1861079600003</v>
      </c>
      <c r="AP119" s="61">
        <f t="shared" si="108"/>
        <v>10160.20642187</v>
      </c>
      <c r="AQ119" s="61">
        <f t="shared" si="108"/>
        <v>15163.74669835</v>
      </c>
      <c r="AR119" s="61">
        <f t="shared" si="108"/>
        <v>10167.732654699999</v>
      </c>
      <c r="AS119" s="61">
        <f t="shared" si="108"/>
        <v>10661.436896200001</v>
      </c>
      <c r="AT119" s="61">
        <f t="shared" si="108"/>
        <v>10315.86681521</v>
      </c>
      <c r="AU119" s="61">
        <f t="shared" si="108"/>
        <v>14598.87215711</v>
      </c>
      <c r="AV119" s="61">
        <f t="shared" si="108"/>
        <v>13653.754666000001</v>
      </c>
      <c r="AW119" s="61">
        <f t="shared" si="108"/>
        <v>15454.837506710001</v>
      </c>
      <c r="AX119" s="61">
        <f t="shared" si="108"/>
        <v>21345.289223849999</v>
      </c>
      <c r="AY119" s="61">
        <f t="shared" si="108"/>
        <v>12150.974077110001</v>
      </c>
      <c r="AZ119" s="61">
        <f t="shared" si="108"/>
        <v>9862.1476424800003</v>
      </c>
      <c r="BA119" s="61">
        <f t="shared" si="108"/>
        <v>9643.1583841600004</v>
      </c>
      <c r="BB119" s="61">
        <f t="shared" si="108"/>
        <v>9714.8197635500001</v>
      </c>
      <c r="BC119" s="61">
        <f t="shared" si="108"/>
        <v>9875.5085769300003</v>
      </c>
      <c r="BD119" s="61">
        <f t="shared" si="108"/>
        <v>9904.5025165099996</v>
      </c>
      <c r="BE119" s="61">
        <f t="shared" si="108"/>
        <v>10523.30818523</v>
      </c>
      <c r="BF119" s="61">
        <f t="shared" si="108"/>
        <v>9949.9276345599992</v>
      </c>
      <c r="BG119" s="61">
        <f t="shared" si="108"/>
        <v>10723.90617335</v>
      </c>
      <c r="BH119" s="61">
        <f t="shared" si="108"/>
        <v>11415.49851413</v>
      </c>
      <c r="BI119" s="61">
        <f t="shared" si="108"/>
        <v>14502.90281322</v>
      </c>
      <c r="BJ119" s="61">
        <f t="shared" si="108"/>
        <v>10005.615104529999</v>
      </c>
      <c r="BK119" s="61">
        <f t="shared" si="108"/>
        <v>9895.7404213999998</v>
      </c>
      <c r="BL119" s="61">
        <f t="shared" si="108"/>
        <v>19226.547209699998</v>
      </c>
      <c r="BM119" s="61">
        <f t="shared" si="108"/>
        <v>13563.84361138</v>
      </c>
      <c r="BN119" s="61">
        <f t="shared" si="108"/>
        <v>9521.5440584000007</v>
      </c>
      <c r="BO119" s="61">
        <f t="shared" si="108"/>
        <v>9983.9469380600003</v>
      </c>
      <c r="BP119" s="61">
        <f t="shared" ref="BP119:EA119" si="109">ROUND(((BP113*BP114*BP115)+(BP117*BP116))*BP118,8)</f>
        <v>16808.406772179998</v>
      </c>
      <c r="BQ119" s="61">
        <f t="shared" si="109"/>
        <v>10580.98271462</v>
      </c>
      <c r="BR119" s="61">
        <f t="shared" si="109"/>
        <v>9835.0577674399992</v>
      </c>
      <c r="BS119" s="61">
        <f t="shared" si="109"/>
        <v>10642.40391193</v>
      </c>
      <c r="BT119" s="61">
        <f t="shared" si="109"/>
        <v>12799.378119090001</v>
      </c>
      <c r="BU119" s="61">
        <f t="shared" si="109"/>
        <v>12855.92881546</v>
      </c>
      <c r="BV119" s="61">
        <f t="shared" si="109"/>
        <v>10398.8802844</v>
      </c>
      <c r="BW119" s="61">
        <f t="shared" si="109"/>
        <v>10256.29581335</v>
      </c>
      <c r="BX119" s="61">
        <f t="shared" si="109"/>
        <v>21714.460761139999</v>
      </c>
      <c r="BY119" s="61">
        <f t="shared" si="109"/>
        <v>11140.19489296</v>
      </c>
      <c r="BZ119" s="61">
        <f t="shared" si="109"/>
        <v>15041.151586690001</v>
      </c>
      <c r="CA119" s="61">
        <f t="shared" si="109"/>
        <v>17969.475656549999</v>
      </c>
      <c r="CB119" s="61">
        <f t="shared" si="109"/>
        <v>10077.417860670001</v>
      </c>
      <c r="CC119" s="61">
        <f t="shared" si="109"/>
        <v>15857.183482</v>
      </c>
      <c r="CD119" s="61">
        <f t="shared" si="109"/>
        <v>14353.063876009999</v>
      </c>
      <c r="CE119" s="61">
        <f t="shared" si="109"/>
        <v>17194.314815490001</v>
      </c>
      <c r="CF119" s="61">
        <f t="shared" si="109"/>
        <v>17494.234845070001</v>
      </c>
      <c r="CG119" s="61">
        <f t="shared" si="109"/>
        <v>15618.254950230001</v>
      </c>
      <c r="CH119" s="61">
        <f t="shared" si="109"/>
        <v>18692.93090598</v>
      </c>
      <c r="CI119" s="61">
        <f t="shared" si="109"/>
        <v>10209.51005314</v>
      </c>
      <c r="CJ119" s="61">
        <f t="shared" si="109"/>
        <v>10666.86021076</v>
      </c>
      <c r="CK119" s="61">
        <f t="shared" si="109"/>
        <v>10192.325556080001</v>
      </c>
      <c r="CL119" s="61">
        <f t="shared" si="109"/>
        <v>10725.25539708</v>
      </c>
      <c r="CM119" s="61">
        <f t="shared" si="109"/>
        <v>11315.62145257</v>
      </c>
      <c r="CN119" s="61">
        <f t="shared" si="109"/>
        <v>9708.6324516900004</v>
      </c>
      <c r="CO119" s="61">
        <f t="shared" si="109"/>
        <v>9694.9671414200002</v>
      </c>
      <c r="CP119" s="61">
        <f t="shared" si="109"/>
        <v>10793.536646250001</v>
      </c>
      <c r="CQ119" s="61">
        <f t="shared" si="109"/>
        <v>10684.52162815</v>
      </c>
      <c r="CR119" s="61">
        <f t="shared" si="109"/>
        <v>14756.15255312</v>
      </c>
      <c r="CS119" s="61">
        <f t="shared" si="109"/>
        <v>13062.06512146</v>
      </c>
      <c r="CT119" s="61">
        <f t="shared" si="109"/>
        <v>18688.839860259999</v>
      </c>
      <c r="CU119" s="61">
        <f t="shared" si="109"/>
        <v>10281.914175530001</v>
      </c>
      <c r="CV119" s="61">
        <f t="shared" si="109"/>
        <v>19581.424441380001</v>
      </c>
      <c r="CW119" s="61">
        <f t="shared" si="109"/>
        <v>16400.132042410001</v>
      </c>
      <c r="CX119" s="61">
        <f t="shared" si="109"/>
        <v>11187.87819367</v>
      </c>
      <c r="CY119" s="61">
        <f t="shared" si="109"/>
        <v>20679.374894709999</v>
      </c>
      <c r="CZ119" s="61">
        <f t="shared" si="109"/>
        <v>9868.4745106600003</v>
      </c>
      <c r="DA119" s="61">
        <f t="shared" si="109"/>
        <v>16215.31874087</v>
      </c>
      <c r="DB119" s="61">
        <f t="shared" si="109"/>
        <v>13423.305691490001</v>
      </c>
      <c r="DC119" s="61">
        <f t="shared" si="109"/>
        <v>17288.421931860001</v>
      </c>
      <c r="DD119" s="61">
        <f t="shared" si="109"/>
        <v>17920.485913420001</v>
      </c>
      <c r="DE119" s="61">
        <f t="shared" si="109"/>
        <v>13338.78578801</v>
      </c>
      <c r="DF119" s="61">
        <f t="shared" si="109"/>
        <v>9406.0030451700004</v>
      </c>
      <c r="DG119" s="61">
        <f t="shared" si="109"/>
        <v>20426.908425729998</v>
      </c>
      <c r="DH119" s="61">
        <f t="shared" si="109"/>
        <v>9671.1693246499999</v>
      </c>
      <c r="DI119" s="61">
        <f t="shared" si="109"/>
        <v>9574.0174396000002</v>
      </c>
      <c r="DJ119" s="61">
        <f t="shared" si="109"/>
        <v>10981.08065761</v>
      </c>
      <c r="DK119" s="61">
        <f t="shared" si="109"/>
        <v>11200.895554569999</v>
      </c>
      <c r="DL119" s="61">
        <f t="shared" si="109"/>
        <v>9970.78486324</v>
      </c>
      <c r="DM119" s="61">
        <f t="shared" si="109"/>
        <v>16069.101140229999</v>
      </c>
      <c r="DN119" s="61">
        <f t="shared" si="109"/>
        <v>10364.485260490001</v>
      </c>
      <c r="DO119" s="61">
        <f t="shared" si="109"/>
        <v>9828.0591590399999</v>
      </c>
      <c r="DP119" s="61">
        <f t="shared" si="109"/>
        <v>16575.500665889998</v>
      </c>
      <c r="DQ119" s="61">
        <f t="shared" si="109"/>
        <v>10720.29840353</v>
      </c>
      <c r="DR119" s="61">
        <f t="shared" si="109"/>
        <v>10003.01522415</v>
      </c>
      <c r="DS119" s="61">
        <f t="shared" si="109"/>
        <v>10703.13910002</v>
      </c>
      <c r="DT119" s="61">
        <f t="shared" si="109"/>
        <v>17288.421931860001</v>
      </c>
      <c r="DU119" s="61">
        <f t="shared" si="109"/>
        <v>12549.711882310001</v>
      </c>
      <c r="DV119" s="61">
        <f t="shared" si="109"/>
        <v>15719.977129360001</v>
      </c>
      <c r="DW119" s="61">
        <f t="shared" si="109"/>
        <v>13251.471197610001</v>
      </c>
      <c r="DX119" s="61">
        <f t="shared" si="109"/>
        <v>19710.070997070001</v>
      </c>
      <c r="DY119" s="61">
        <f t="shared" si="109"/>
        <v>14737.35707426</v>
      </c>
      <c r="DZ119" s="61">
        <f t="shared" si="109"/>
        <v>11415.27609739</v>
      </c>
      <c r="EA119" s="61">
        <f t="shared" si="109"/>
        <v>11584.34118205</v>
      </c>
      <c r="EB119" s="61">
        <f t="shared" ref="EB119:FX119" si="110">ROUND(((EB113*EB114*EB115)+(EB117*EB116))*EB118,8)</f>
        <v>10770.6289941</v>
      </c>
      <c r="EC119" s="61">
        <f t="shared" si="110"/>
        <v>12834.149181369999</v>
      </c>
      <c r="ED119" s="61">
        <f t="shared" si="110"/>
        <v>13736.569406889999</v>
      </c>
      <c r="EE119" s="61">
        <f t="shared" si="110"/>
        <v>15581.608470839999</v>
      </c>
      <c r="EF119" s="61">
        <f t="shared" si="110"/>
        <v>9884.4513085399994</v>
      </c>
      <c r="EG119" s="61">
        <f t="shared" si="110"/>
        <v>13517.438724649999</v>
      </c>
      <c r="EH119" s="61">
        <f t="shared" si="110"/>
        <v>14038.14117037</v>
      </c>
      <c r="EI119" s="61">
        <f t="shared" si="110"/>
        <v>9627.9620468499998</v>
      </c>
      <c r="EJ119" s="61">
        <f t="shared" si="110"/>
        <v>9533.8201010499997</v>
      </c>
      <c r="EK119" s="61">
        <f t="shared" si="110"/>
        <v>10664.61010783</v>
      </c>
      <c r="EL119" s="61">
        <f t="shared" si="110"/>
        <v>10861.528364510001</v>
      </c>
      <c r="EM119" s="61">
        <f t="shared" si="110"/>
        <v>11912.37324406</v>
      </c>
      <c r="EN119" s="61">
        <f t="shared" si="110"/>
        <v>9996.6542097199999</v>
      </c>
      <c r="EO119" s="61">
        <f t="shared" si="110"/>
        <v>12807.20918811</v>
      </c>
      <c r="EP119" s="61">
        <f t="shared" si="110"/>
        <v>12607.539109720001</v>
      </c>
      <c r="EQ119" s="61">
        <f t="shared" si="110"/>
        <v>10436.338536519999</v>
      </c>
      <c r="ER119" s="61">
        <f t="shared" si="110"/>
        <v>14355.08213275</v>
      </c>
      <c r="ES119" s="61">
        <f t="shared" si="110"/>
        <v>16630.278645030001</v>
      </c>
      <c r="ET119" s="61">
        <f t="shared" si="110"/>
        <v>18049.040885850001</v>
      </c>
      <c r="EU119" s="61">
        <f t="shared" si="110"/>
        <v>10546.376489439999</v>
      </c>
      <c r="EV119" s="61">
        <f t="shared" si="110"/>
        <v>21127.709001300002</v>
      </c>
      <c r="EW119" s="61">
        <f t="shared" si="110"/>
        <v>13944.32774321</v>
      </c>
      <c r="EX119" s="61">
        <f t="shared" si="110"/>
        <v>18535.906610999999</v>
      </c>
      <c r="EY119" s="61">
        <f t="shared" si="110"/>
        <v>10737.26400573</v>
      </c>
      <c r="EZ119" s="61">
        <f t="shared" si="110"/>
        <v>18446.192241190001</v>
      </c>
      <c r="FA119" s="61">
        <f t="shared" si="110"/>
        <v>10695.14910373</v>
      </c>
      <c r="FB119" s="61">
        <f t="shared" si="110"/>
        <v>13389.22645699</v>
      </c>
      <c r="FC119" s="61">
        <f t="shared" si="110"/>
        <v>10026.762069570001</v>
      </c>
      <c r="FD119" s="61">
        <f t="shared" si="110"/>
        <v>11712.79743676</v>
      </c>
      <c r="FE119" s="61">
        <f t="shared" si="110"/>
        <v>19973.545610540001</v>
      </c>
      <c r="FF119" s="61">
        <f t="shared" si="110"/>
        <v>16388.817863929999</v>
      </c>
      <c r="FG119" s="61">
        <f t="shared" si="110"/>
        <v>19007.226106220001</v>
      </c>
      <c r="FH119" s="61">
        <f t="shared" si="110"/>
        <v>20230.353044570002</v>
      </c>
      <c r="FI119" s="61">
        <f t="shared" si="110"/>
        <v>10049.111172700001</v>
      </c>
      <c r="FJ119" s="61">
        <f t="shared" si="110"/>
        <v>9854.07397313</v>
      </c>
      <c r="FK119" s="61">
        <f t="shared" si="110"/>
        <v>9842.8718782600008</v>
      </c>
      <c r="FL119" s="61">
        <f t="shared" si="110"/>
        <v>9604.8452850699996</v>
      </c>
      <c r="FM119" s="61">
        <f t="shared" si="110"/>
        <v>9649.1996590199997</v>
      </c>
      <c r="FN119" s="61">
        <f t="shared" si="110"/>
        <v>9697.55516756</v>
      </c>
      <c r="FO119" s="61">
        <f t="shared" si="110"/>
        <v>10366.874983629999</v>
      </c>
      <c r="FP119" s="61">
        <f t="shared" si="110"/>
        <v>10010.4073209</v>
      </c>
      <c r="FQ119" s="61">
        <f t="shared" si="110"/>
        <v>10378.313911310001</v>
      </c>
      <c r="FR119" s="61">
        <f t="shared" si="110"/>
        <v>17426.02898839</v>
      </c>
      <c r="FS119" s="61">
        <f t="shared" si="110"/>
        <v>16815.250722820001</v>
      </c>
      <c r="FT119" s="61">
        <f t="shared" si="110"/>
        <v>21266.452426</v>
      </c>
      <c r="FU119" s="61">
        <f t="shared" si="110"/>
        <v>10909.58465483</v>
      </c>
      <c r="FV119" s="61">
        <f t="shared" si="110"/>
        <v>10781.650360559999</v>
      </c>
      <c r="FW119" s="61">
        <f t="shared" si="110"/>
        <v>17600.562856910001</v>
      </c>
      <c r="FX119" s="61">
        <f t="shared" si="110"/>
        <v>21989.754798679998</v>
      </c>
      <c r="FY119" s="7"/>
      <c r="FZ119" s="33">
        <f>AVERAGE(C119:FX119)</f>
        <v>13015.700429170223</v>
      </c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</row>
    <row r="120" spans="1:204" x14ac:dyDescent="0.2">
      <c r="A120" s="7"/>
      <c r="B120" s="7" t="s">
        <v>608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33"/>
      <c r="FZ120" s="61">
        <f>FZ119/178</f>
        <v>73.121912523428222</v>
      </c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</row>
    <row r="121" spans="1:204" x14ac:dyDescent="0.2">
      <c r="A121" s="7"/>
      <c r="B121" s="7" t="s">
        <v>609</v>
      </c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33"/>
      <c r="FZ121" s="61"/>
      <c r="GA121" s="7"/>
      <c r="GB121" s="33"/>
      <c r="GC121" s="33"/>
      <c r="GD121" s="33"/>
      <c r="GE121" s="33"/>
      <c r="GF121" s="33"/>
      <c r="GG121" s="7"/>
      <c r="GH121" s="7"/>
      <c r="GI121" s="7"/>
      <c r="GJ121" s="7"/>
      <c r="GK121" s="7"/>
      <c r="GL121" s="7"/>
      <c r="GM121" s="7"/>
    </row>
    <row r="122" spans="1:204" x14ac:dyDescent="0.2">
      <c r="A122" s="6" t="s">
        <v>610</v>
      </c>
      <c r="B122" s="7" t="s">
        <v>611</v>
      </c>
      <c r="C122" s="18">
        <f t="shared" ref="C122:BN122" si="111">ROUND(C93,1)</f>
        <v>6362.2</v>
      </c>
      <c r="D122" s="18">
        <f t="shared" si="111"/>
        <v>39703.800000000003</v>
      </c>
      <c r="E122" s="18">
        <f t="shared" si="111"/>
        <v>6110.9</v>
      </c>
      <c r="F122" s="18">
        <f t="shared" si="111"/>
        <v>21414</v>
      </c>
      <c r="G122" s="18">
        <f t="shared" si="111"/>
        <v>1315</v>
      </c>
      <c r="H122" s="18">
        <f t="shared" si="111"/>
        <v>1136.5</v>
      </c>
      <c r="I122" s="18">
        <f t="shared" si="111"/>
        <v>8655.1</v>
      </c>
      <c r="J122" s="18">
        <f t="shared" si="111"/>
        <v>2171.3000000000002</v>
      </c>
      <c r="K122" s="18">
        <f t="shared" si="111"/>
        <v>257.7</v>
      </c>
      <c r="L122" s="18">
        <f t="shared" si="111"/>
        <v>2242.5</v>
      </c>
      <c r="M122" s="18">
        <f t="shared" si="111"/>
        <v>1068.3</v>
      </c>
      <c r="N122" s="18">
        <f t="shared" si="111"/>
        <v>51722.8</v>
      </c>
      <c r="O122" s="18">
        <f t="shared" si="111"/>
        <v>13504.5</v>
      </c>
      <c r="P122" s="18">
        <f t="shared" si="111"/>
        <v>312</v>
      </c>
      <c r="Q122" s="18">
        <f t="shared" si="111"/>
        <v>37394.300000000003</v>
      </c>
      <c r="R122" s="18">
        <f t="shared" si="111"/>
        <v>479.8</v>
      </c>
      <c r="S122" s="18">
        <f t="shared" si="111"/>
        <v>1645.3</v>
      </c>
      <c r="T122" s="18">
        <f t="shared" si="111"/>
        <v>161.30000000000001</v>
      </c>
      <c r="U122" s="18">
        <f t="shared" si="111"/>
        <v>52.5</v>
      </c>
      <c r="V122" s="18">
        <f t="shared" si="111"/>
        <v>264.89999999999998</v>
      </c>
      <c r="W122" s="18">
        <f t="shared" si="111"/>
        <v>132.6</v>
      </c>
      <c r="X122" s="18">
        <f t="shared" si="111"/>
        <v>50</v>
      </c>
      <c r="Y122" s="18">
        <f t="shared" si="111"/>
        <v>451</v>
      </c>
      <c r="Z122" s="18">
        <f t="shared" si="111"/>
        <v>223.8</v>
      </c>
      <c r="AA122" s="18">
        <f t="shared" si="111"/>
        <v>31114.7</v>
      </c>
      <c r="AB122" s="18">
        <f t="shared" si="111"/>
        <v>27716.6</v>
      </c>
      <c r="AC122" s="18">
        <f t="shared" si="111"/>
        <v>947.9</v>
      </c>
      <c r="AD122" s="18">
        <f t="shared" si="111"/>
        <v>1375.2</v>
      </c>
      <c r="AE122" s="18">
        <f t="shared" si="111"/>
        <v>94.4</v>
      </c>
      <c r="AF122" s="18">
        <f t="shared" si="111"/>
        <v>177</v>
      </c>
      <c r="AG122" s="18">
        <f t="shared" si="111"/>
        <v>634</v>
      </c>
      <c r="AH122" s="18">
        <f t="shared" si="111"/>
        <v>1006.6</v>
      </c>
      <c r="AI122" s="18">
        <f t="shared" si="111"/>
        <v>366</v>
      </c>
      <c r="AJ122" s="18">
        <f t="shared" si="111"/>
        <v>151.5</v>
      </c>
      <c r="AK122" s="18">
        <f t="shared" si="111"/>
        <v>180.1</v>
      </c>
      <c r="AL122" s="18">
        <f t="shared" si="111"/>
        <v>272</v>
      </c>
      <c r="AM122" s="18">
        <f t="shared" si="111"/>
        <v>388.3</v>
      </c>
      <c r="AN122" s="18">
        <f t="shared" si="111"/>
        <v>331</v>
      </c>
      <c r="AO122" s="18">
        <f t="shared" si="111"/>
        <v>4388</v>
      </c>
      <c r="AP122" s="18">
        <f t="shared" si="111"/>
        <v>83799.600000000006</v>
      </c>
      <c r="AQ122" s="18">
        <f t="shared" si="111"/>
        <v>246</v>
      </c>
      <c r="AR122" s="18">
        <f t="shared" si="111"/>
        <v>62499.3</v>
      </c>
      <c r="AS122" s="18">
        <f t="shared" si="111"/>
        <v>6707.3</v>
      </c>
      <c r="AT122" s="18">
        <f t="shared" si="111"/>
        <v>2383.6</v>
      </c>
      <c r="AU122" s="18">
        <f t="shared" si="111"/>
        <v>281</v>
      </c>
      <c r="AV122" s="18">
        <f t="shared" si="111"/>
        <v>333</v>
      </c>
      <c r="AW122" s="18">
        <f t="shared" si="111"/>
        <v>250.8</v>
      </c>
      <c r="AX122" s="18">
        <f t="shared" si="111"/>
        <v>70.2</v>
      </c>
      <c r="AY122" s="18">
        <f t="shared" si="111"/>
        <v>430</v>
      </c>
      <c r="AZ122" s="18">
        <f t="shared" si="111"/>
        <v>12501.1</v>
      </c>
      <c r="BA122" s="18">
        <f t="shared" si="111"/>
        <v>9105.2999999999993</v>
      </c>
      <c r="BB122" s="18">
        <f t="shared" si="111"/>
        <v>7848.4</v>
      </c>
      <c r="BC122" s="18">
        <f t="shared" si="111"/>
        <v>25479.1</v>
      </c>
      <c r="BD122" s="18">
        <f t="shared" si="111"/>
        <v>3616</v>
      </c>
      <c r="BE122" s="18">
        <f t="shared" si="111"/>
        <v>1312.9</v>
      </c>
      <c r="BF122" s="18">
        <f t="shared" si="111"/>
        <v>24581.9</v>
      </c>
      <c r="BG122" s="18">
        <f t="shared" si="111"/>
        <v>936.9</v>
      </c>
      <c r="BH122" s="18">
        <f t="shared" si="111"/>
        <v>594</v>
      </c>
      <c r="BI122" s="18">
        <f t="shared" si="111"/>
        <v>270.5</v>
      </c>
      <c r="BJ122" s="18">
        <f t="shared" si="111"/>
        <v>6319.2</v>
      </c>
      <c r="BK122" s="18">
        <f t="shared" si="111"/>
        <v>19218.599999999999</v>
      </c>
      <c r="BL122" s="18">
        <f t="shared" si="111"/>
        <v>123.2</v>
      </c>
      <c r="BM122" s="18">
        <f t="shared" si="111"/>
        <v>311</v>
      </c>
      <c r="BN122" s="18">
        <f t="shared" si="111"/>
        <v>3286.2</v>
      </c>
      <c r="BO122" s="18">
        <f t="shared" ref="BO122:DZ122" si="112">ROUND(BO93,1)</f>
        <v>1310.9</v>
      </c>
      <c r="BP122" s="18">
        <f t="shared" si="112"/>
        <v>184.4</v>
      </c>
      <c r="BQ122" s="18">
        <f t="shared" si="112"/>
        <v>5940.9</v>
      </c>
      <c r="BR122" s="18">
        <f t="shared" si="112"/>
        <v>4536</v>
      </c>
      <c r="BS122" s="18">
        <f t="shared" si="112"/>
        <v>1135.5</v>
      </c>
      <c r="BT122" s="18">
        <f t="shared" si="112"/>
        <v>406.1</v>
      </c>
      <c r="BU122" s="18">
        <f t="shared" si="112"/>
        <v>403.1</v>
      </c>
      <c r="BV122" s="18">
        <f t="shared" si="112"/>
        <v>1251.2</v>
      </c>
      <c r="BW122" s="18">
        <f t="shared" si="112"/>
        <v>1999.1</v>
      </c>
      <c r="BX122" s="18">
        <f t="shared" si="112"/>
        <v>78</v>
      </c>
      <c r="BY122" s="18">
        <f t="shared" si="112"/>
        <v>474.2</v>
      </c>
      <c r="BZ122" s="18">
        <f t="shared" si="112"/>
        <v>217.3</v>
      </c>
      <c r="CA122" s="18">
        <f t="shared" si="112"/>
        <v>164.9</v>
      </c>
      <c r="CB122" s="18">
        <f t="shared" si="112"/>
        <v>75766.100000000006</v>
      </c>
      <c r="CC122" s="18">
        <f t="shared" si="112"/>
        <v>191</v>
      </c>
      <c r="CD122" s="18">
        <f t="shared" si="112"/>
        <v>231.1</v>
      </c>
      <c r="CE122" s="18">
        <f t="shared" si="112"/>
        <v>153.6</v>
      </c>
      <c r="CF122" s="18">
        <f t="shared" si="112"/>
        <v>127.7</v>
      </c>
      <c r="CG122" s="18">
        <f t="shared" si="112"/>
        <v>202.6</v>
      </c>
      <c r="CH122" s="18">
        <f t="shared" si="112"/>
        <v>107</v>
      </c>
      <c r="CI122" s="18">
        <f t="shared" si="112"/>
        <v>709</v>
      </c>
      <c r="CJ122" s="18">
        <f t="shared" si="112"/>
        <v>930</v>
      </c>
      <c r="CK122" s="18">
        <f t="shared" si="112"/>
        <v>4957.7</v>
      </c>
      <c r="CL122" s="18">
        <f t="shared" si="112"/>
        <v>1306.2</v>
      </c>
      <c r="CM122" s="18">
        <f t="shared" si="112"/>
        <v>717.7</v>
      </c>
      <c r="CN122" s="18">
        <f t="shared" si="112"/>
        <v>32008.2</v>
      </c>
      <c r="CO122" s="18">
        <f t="shared" si="112"/>
        <v>14792.3</v>
      </c>
      <c r="CP122" s="18">
        <f t="shared" si="112"/>
        <v>1005.9</v>
      </c>
      <c r="CQ122" s="18">
        <f t="shared" si="112"/>
        <v>815.5</v>
      </c>
      <c r="CR122" s="18">
        <f t="shared" si="112"/>
        <v>242</v>
      </c>
      <c r="CS122" s="18">
        <f t="shared" si="112"/>
        <v>320.60000000000002</v>
      </c>
      <c r="CT122" s="18">
        <f t="shared" si="112"/>
        <v>105.8</v>
      </c>
      <c r="CU122" s="18">
        <f t="shared" si="112"/>
        <v>74.3</v>
      </c>
      <c r="CV122" s="18">
        <f t="shared" si="112"/>
        <v>50</v>
      </c>
      <c r="CW122" s="18">
        <f t="shared" si="112"/>
        <v>193</v>
      </c>
      <c r="CX122" s="18">
        <f t="shared" si="112"/>
        <v>465.3</v>
      </c>
      <c r="CY122" s="18">
        <f t="shared" si="112"/>
        <v>50</v>
      </c>
      <c r="CZ122" s="18">
        <f t="shared" si="112"/>
        <v>1925.3</v>
      </c>
      <c r="DA122" s="18">
        <f t="shared" si="112"/>
        <v>201.1</v>
      </c>
      <c r="DB122" s="18">
        <f t="shared" si="112"/>
        <v>316</v>
      </c>
      <c r="DC122" s="18">
        <f t="shared" si="112"/>
        <v>173</v>
      </c>
      <c r="DD122" s="18">
        <f t="shared" si="112"/>
        <v>151.80000000000001</v>
      </c>
      <c r="DE122" s="18">
        <f t="shared" si="112"/>
        <v>317.7</v>
      </c>
      <c r="DF122" s="18">
        <f t="shared" si="112"/>
        <v>21584.6</v>
      </c>
      <c r="DG122" s="18">
        <f t="shared" si="112"/>
        <v>88</v>
      </c>
      <c r="DH122" s="18">
        <f t="shared" si="112"/>
        <v>1947.5</v>
      </c>
      <c r="DI122" s="18">
        <f t="shared" si="112"/>
        <v>2517</v>
      </c>
      <c r="DJ122" s="18">
        <f t="shared" si="112"/>
        <v>641</v>
      </c>
      <c r="DK122" s="18">
        <f t="shared" si="112"/>
        <v>467.1</v>
      </c>
      <c r="DL122" s="18">
        <f t="shared" si="112"/>
        <v>5735.8</v>
      </c>
      <c r="DM122" s="18">
        <f t="shared" si="112"/>
        <v>244.5</v>
      </c>
      <c r="DN122" s="18">
        <f t="shared" si="112"/>
        <v>1311.8</v>
      </c>
      <c r="DO122" s="18">
        <f t="shared" si="112"/>
        <v>3209</v>
      </c>
      <c r="DP122" s="18">
        <f t="shared" si="112"/>
        <v>209</v>
      </c>
      <c r="DQ122" s="18">
        <f t="shared" si="112"/>
        <v>834.5</v>
      </c>
      <c r="DR122" s="18">
        <f t="shared" si="112"/>
        <v>1370.5</v>
      </c>
      <c r="DS122" s="18">
        <f t="shared" si="112"/>
        <v>678.8</v>
      </c>
      <c r="DT122" s="18">
        <f t="shared" si="112"/>
        <v>173</v>
      </c>
      <c r="DU122" s="18">
        <f t="shared" si="112"/>
        <v>357.1</v>
      </c>
      <c r="DV122" s="18">
        <f t="shared" si="112"/>
        <v>216</v>
      </c>
      <c r="DW122" s="18">
        <f t="shared" si="112"/>
        <v>314.39999999999998</v>
      </c>
      <c r="DX122" s="18">
        <f t="shared" si="112"/>
        <v>167.6</v>
      </c>
      <c r="DY122" s="18">
        <f t="shared" si="112"/>
        <v>315.5</v>
      </c>
      <c r="DZ122" s="18">
        <f t="shared" si="112"/>
        <v>746.6</v>
      </c>
      <c r="EA122" s="18">
        <f t="shared" ref="EA122:FX122" si="113">ROUND(EA93,1)</f>
        <v>556.6</v>
      </c>
      <c r="EB122" s="18">
        <f t="shared" si="113"/>
        <v>574.29999999999995</v>
      </c>
      <c r="EC122" s="18">
        <f t="shared" si="113"/>
        <v>304.7</v>
      </c>
      <c r="ED122" s="18">
        <f t="shared" si="113"/>
        <v>1589.1</v>
      </c>
      <c r="EE122" s="18">
        <f t="shared" si="113"/>
        <v>203</v>
      </c>
      <c r="EF122" s="18">
        <f t="shared" si="113"/>
        <v>1443.7</v>
      </c>
      <c r="EG122" s="18">
        <f t="shared" si="113"/>
        <v>257</v>
      </c>
      <c r="EH122" s="18">
        <f t="shared" si="113"/>
        <v>250.7</v>
      </c>
      <c r="EI122" s="18">
        <f t="shared" si="113"/>
        <v>14523.8</v>
      </c>
      <c r="EJ122" s="18">
        <f t="shared" si="113"/>
        <v>10099.700000000001</v>
      </c>
      <c r="EK122" s="18">
        <f t="shared" si="113"/>
        <v>673.8</v>
      </c>
      <c r="EL122" s="18">
        <f t="shared" si="113"/>
        <v>463.6</v>
      </c>
      <c r="EM122" s="18">
        <f t="shared" si="113"/>
        <v>398.2</v>
      </c>
      <c r="EN122" s="18">
        <f t="shared" si="113"/>
        <v>943.6</v>
      </c>
      <c r="EO122" s="18">
        <f t="shared" si="113"/>
        <v>332</v>
      </c>
      <c r="EP122" s="18">
        <f t="shared" si="113"/>
        <v>424.5</v>
      </c>
      <c r="EQ122" s="18">
        <f t="shared" si="113"/>
        <v>2717</v>
      </c>
      <c r="ER122" s="18">
        <f t="shared" si="113"/>
        <v>314.10000000000002</v>
      </c>
      <c r="ES122" s="18">
        <f t="shared" si="113"/>
        <v>173.5</v>
      </c>
      <c r="ET122" s="18">
        <f t="shared" si="113"/>
        <v>193</v>
      </c>
      <c r="EU122" s="18">
        <f t="shared" si="113"/>
        <v>581.5</v>
      </c>
      <c r="EV122" s="18">
        <f t="shared" si="113"/>
        <v>78.7</v>
      </c>
      <c r="EW122" s="18">
        <f t="shared" si="113"/>
        <v>875.6</v>
      </c>
      <c r="EX122" s="18">
        <f t="shared" si="113"/>
        <v>173</v>
      </c>
      <c r="EY122" s="18">
        <f t="shared" si="113"/>
        <v>221.8</v>
      </c>
      <c r="EZ122" s="18">
        <f t="shared" si="113"/>
        <v>126.6</v>
      </c>
      <c r="FA122" s="18">
        <f t="shared" si="113"/>
        <v>3487.2</v>
      </c>
      <c r="FB122" s="18">
        <f t="shared" si="113"/>
        <v>313.7</v>
      </c>
      <c r="FC122" s="18">
        <f t="shared" si="113"/>
        <v>2117.3000000000002</v>
      </c>
      <c r="FD122" s="18">
        <f t="shared" si="113"/>
        <v>425</v>
      </c>
      <c r="FE122" s="18">
        <f t="shared" si="113"/>
        <v>85.4</v>
      </c>
      <c r="FF122" s="18">
        <f t="shared" si="113"/>
        <v>200.2</v>
      </c>
      <c r="FG122" s="18">
        <f t="shared" si="113"/>
        <v>126.2</v>
      </c>
      <c r="FH122" s="18">
        <f t="shared" si="113"/>
        <v>74</v>
      </c>
      <c r="FI122" s="18">
        <f t="shared" si="113"/>
        <v>1784.4</v>
      </c>
      <c r="FJ122" s="18">
        <f t="shared" si="113"/>
        <v>2045.2</v>
      </c>
      <c r="FK122" s="18">
        <f t="shared" si="113"/>
        <v>2603.6999999999998</v>
      </c>
      <c r="FL122" s="18">
        <f t="shared" si="113"/>
        <v>8245.9</v>
      </c>
      <c r="FM122" s="18">
        <f t="shared" si="113"/>
        <v>3828.3</v>
      </c>
      <c r="FN122" s="18">
        <f t="shared" si="113"/>
        <v>21703.7</v>
      </c>
      <c r="FO122" s="18">
        <f t="shared" si="113"/>
        <v>1102.3</v>
      </c>
      <c r="FP122" s="18">
        <f t="shared" si="113"/>
        <v>2366</v>
      </c>
      <c r="FQ122" s="18">
        <f t="shared" si="113"/>
        <v>1002.2</v>
      </c>
      <c r="FR122" s="18">
        <f t="shared" si="113"/>
        <v>174.9</v>
      </c>
      <c r="FS122" s="18">
        <f t="shared" si="113"/>
        <v>191.5</v>
      </c>
      <c r="FT122" s="18">
        <f t="shared" si="113"/>
        <v>60.1</v>
      </c>
      <c r="FU122" s="18">
        <f t="shared" si="113"/>
        <v>834</v>
      </c>
      <c r="FV122" s="18">
        <f t="shared" si="113"/>
        <v>697.5</v>
      </c>
      <c r="FW122" s="18">
        <f t="shared" si="113"/>
        <v>169</v>
      </c>
      <c r="FX122" s="18">
        <f t="shared" si="113"/>
        <v>61.2</v>
      </c>
      <c r="FY122" s="20"/>
      <c r="FZ122" s="33">
        <f>SUM(C122:FX122)</f>
        <v>830510.89999999932</v>
      </c>
      <c r="GA122" s="20"/>
      <c r="GB122" s="33"/>
      <c r="GC122" s="33"/>
      <c r="GD122" s="33"/>
      <c r="GE122" s="33"/>
      <c r="GF122" s="33"/>
      <c r="GG122" s="7"/>
      <c r="GH122" s="33"/>
      <c r="GI122" s="33"/>
      <c r="GJ122" s="33"/>
      <c r="GK122" s="33"/>
      <c r="GL122" s="33"/>
      <c r="GM122" s="33"/>
    </row>
    <row r="123" spans="1:204" x14ac:dyDescent="0.2">
      <c r="A123" s="6" t="s">
        <v>612</v>
      </c>
      <c r="B123" s="7" t="s">
        <v>613</v>
      </c>
      <c r="C123" s="7">
        <f t="shared" ref="C123:BN123" si="114">ROUND(C122*C119,2)</f>
        <v>63438360.25</v>
      </c>
      <c r="D123" s="7">
        <f t="shared" si="114"/>
        <v>397721222.91000003</v>
      </c>
      <c r="E123" s="7">
        <f t="shared" si="114"/>
        <v>60413203.420000002</v>
      </c>
      <c r="F123" s="7">
        <f t="shared" si="114"/>
        <v>212658333.40000001</v>
      </c>
      <c r="G123" s="7">
        <f t="shared" si="114"/>
        <v>13917178.93</v>
      </c>
      <c r="H123" s="7">
        <f t="shared" si="114"/>
        <v>12040291.08</v>
      </c>
      <c r="I123" s="7">
        <f t="shared" si="114"/>
        <v>85750025.849999994</v>
      </c>
      <c r="J123" s="7">
        <f t="shared" si="114"/>
        <v>20702588.260000002</v>
      </c>
      <c r="K123" s="7">
        <f t="shared" si="114"/>
        <v>3663296.1</v>
      </c>
      <c r="L123" s="7">
        <f t="shared" si="114"/>
        <v>23126699.359999999</v>
      </c>
      <c r="M123" s="7">
        <f t="shared" si="114"/>
        <v>11637998.41</v>
      </c>
      <c r="N123" s="7">
        <f t="shared" si="114"/>
        <v>533299881.43000001</v>
      </c>
      <c r="O123" s="7">
        <f t="shared" si="114"/>
        <v>135801523.09</v>
      </c>
      <c r="P123" s="7">
        <f t="shared" si="114"/>
        <v>4402394.78</v>
      </c>
      <c r="Q123" s="7">
        <f t="shared" si="114"/>
        <v>379652368.79000002</v>
      </c>
      <c r="R123" s="7">
        <f t="shared" si="114"/>
        <v>4747133.53</v>
      </c>
      <c r="S123" s="7">
        <f t="shared" si="114"/>
        <v>16746229.02</v>
      </c>
      <c r="T123" s="7">
        <f t="shared" si="114"/>
        <v>2750201.07</v>
      </c>
      <c r="U123" s="7">
        <f t="shared" si="114"/>
        <v>1072527.24</v>
      </c>
      <c r="V123" s="7">
        <f t="shared" si="114"/>
        <v>3625517.56</v>
      </c>
      <c r="W123" s="7">
        <f t="shared" si="114"/>
        <v>2367733.89</v>
      </c>
      <c r="X123" s="7">
        <f t="shared" si="114"/>
        <v>1024690.29</v>
      </c>
      <c r="Y123" s="7">
        <f t="shared" si="114"/>
        <v>4527189.6399999997</v>
      </c>
      <c r="Z123" s="7">
        <f t="shared" si="114"/>
        <v>3286628.29</v>
      </c>
      <c r="AA123" s="7">
        <f t="shared" si="114"/>
        <v>313790009.99000001</v>
      </c>
      <c r="AB123" s="7">
        <f t="shared" si="114"/>
        <v>285662352.76999998</v>
      </c>
      <c r="AC123" s="7">
        <f t="shared" si="114"/>
        <v>9998806.0099999998</v>
      </c>
      <c r="AD123" s="7">
        <f t="shared" si="114"/>
        <v>13878018.630000001</v>
      </c>
      <c r="AE123" s="7">
        <f t="shared" si="114"/>
        <v>1790586.09</v>
      </c>
      <c r="AF123" s="7">
        <f t="shared" si="114"/>
        <v>3009815.86</v>
      </c>
      <c r="AG123" s="7">
        <f t="shared" si="114"/>
        <v>7256904.3600000003</v>
      </c>
      <c r="AH123" s="7">
        <f t="shared" si="114"/>
        <v>10007049.630000001</v>
      </c>
      <c r="AI123" s="7">
        <f t="shared" si="114"/>
        <v>4466934.7</v>
      </c>
      <c r="AJ123" s="7">
        <f t="shared" si="114"/>
        <v>2692611.6</v>
      </c>
      <c r="AK123" s="7">
        <f t="shared" si="114"/>
        <v>2976741.13</v>
      </c>
      <c r="AL123" s="7">
        <f t="shared" si="114"/>
        <v>3715762.13</v>
      </c>
      <c r="AM123" s="7">
        <f t="shared" si="114"/>
        <v>4647551.79</v>
      </c>
      <c r="AN123" s="7">
        <f t="shared" si="114"/>
        <v>4345754.28</v>
      </c>
      <c r="AO123" s="7">
        <f t="shared" si="114"/>
        <v>42779428.640000001</v>
      </c>
      <c r="AP123" s="7">
        <f t="shared" si="114"/>
        <v>851421234.07000005</v>
      </c>
      <c r="AQ123" s="7">
        <f t="shared" si="114"/>
        <v>3730281.69</v>
      </c>
      <c r="AR123" s="7">
        <f t="shared" si="114"/>
        <v>635476173.50999999</v>
      </c>
      <c r="AS123" s="7">
        <f t="shared" si="114"/>
        <v>71509455.689999998</v>
      </c>
      <c r="AT123" s="7">
        <f t="shared" si="114"/>
        <v>24588900.140000001</v>
      </c>
      <c r="AU123" s="7">
        <f t="shared" si="114"/>
        <v>4102283.08</v>
      </c>
      <c r="AV123" s="7">
        <f t="shared" si="114"/>
        <v>4546700.3</v>
      </c>
      <c r="AW123" s="7">
        <f t="shared" si="114"/>
        <v>3876073.25</v>
      </c>
      <c r="AX123" s="7">
        <f t="shared" si="114"/>
        <v>1498439.3</v>
      </c>
      <c r="AY123" s="7">
        <f t="shared" si="114"/>
        <v>5224918.8499999996</v>
      </c>
      <c r="AZ123" s="7">
        <f t="shared" si="114"/>
        <v>123287693.89</v>
      </c>
      <c r="BA123" s="7">
        <f t="shared" si="114"/>
        <v>87803850.040000007</v>
      </c>
      <c r="BB123" s="7">
        <f t="shared" si="114"/>
        <v>76245791.430000007</v>
      </c>
      <c r="BC123" s="7">
        <f t="shared" si="114"/>
        <v>251619070.58000001</v>
      </c>
      <c r="BD123" s="7">
        <f t="shared" si="114"/>
        <v>35814681.100000001</v>
      </c>
      <c r="BE123" s="7">
        <f t="shared" si="114"/>
        <v>13816051.32</v>
      </c>
      <c r="BF123" s="7">
        <f t="shared" si="114"/>
        <v>244588126.12</v>
      </c>
      <c r="BG123" s="7">
        <f t="shared" si="114"/>
        <v>10047227.689999999</v>
      </c>
      <c r="BH123" s="7">
        <f t="shared" si="114"/>
        <v>6780806.1200000001</v>
      </c>
      <c r="BI123" s="7">
        <f t="shared" si="114"/>
        <v>3923035.21</v>
      </c>
      <c r="BJ123" s="7">
        <f t="shared" si="114"/>
        <v>63227482.969999999</v>
      </c>
      <c r="BK123" s="7">
        <f t="shared" si="114"/>
        <v>190182276.86000001</v>
      </c>
      <c r="BL123" s="7">
        <f t="shared" si="114"/>
        <v>2368710.62</v>
      </c>
      <c r="BM123" s="7">
        <f t="shared" si="114"/>
        <v>4218355.3600000003</v>
      </c>
      <c r="BN123" s="7">
        <f t="shared" si="114"/>
        <v>31289698.079999998</v>
      </c>
      <c r="BO123" s="7">
        <f t="shared" ref="BO123:DZ123" si="115">ROUND(BO122*BO119,2)</f>
        <v>13087956.039999999</v>
      </c>
      <c r="BP123" s="7">
        <f t="shared" si="115"/>
        <v>3099470.21</v>
      </c>
      <c r="BQ123" s="7">
        <f t="shared" si="115"/>
        <v>62860560.210000001</v>
      </c>
      <c r="BR123" s="7">
        <f t="shared" si="115"/>
        <v>44611822.030000001</v>
      </c>
      <c r="BS123" s="7">
        <f t="shared" si="115"/>
        <v>12084449.640000001</v>
      </c>
      <c r="BT123" s="7">
        <f t="shared" si="115"/>
        <v>5197827.45</v>
      </c>
      <c r="BU123" s="7">
        <f t="shared" si="115"/>
        <v>5182224.91</v>
      </c>
      <c r="BV123" s="7">
        <f t="shared" si="115"/>
        <v>13011079.01</v>
      </c>
      <c r="BW123" s="7">
        <f t="shared" si="115"/>
        <v>20503360.960000001</v>
      </c>
      <c r="BX123" s="7">
        <f t="shared" si="115"/>
        <v>1693727.94</v>
      </c>
      <c r="BY123" s="7">
        <f t="shared" si="115"/>
        <v>5282680.42</v>
      </c>
      <c r="BZ123" s="7">
        <f t="shared" si="115"/>
        <v>3268442.24</v>
      </c>
      <c r="CA123" s="7">
        <f t="shared" si="115"/>
        <v>2963166.54</v>
      </c>
      <c r="CB123" s="7">
        <f t="shared" si="115"/>
        <v>763526649.37</v>
      </c>
      <c r="CC123" s="7">
        <f t="shared" si="115"/>
        <v>3028722.05</v>
      </c>
      <c r="CD123" s="7">
        <f t="shared" si="115"/>
        <v>3316993.06</v>
      </c>
      <c r="CE123" s="7">
        <f t="shared" si="115"/>
        <v>2641046.7599999998</v>
      </c>
      <c r="CF123" s="7">
        <f t="shared" si="115"/>
        <v>2234013.79</v>
      </c>
      <c r="CG123" s="7">
        <f t="shared" si="115"/>
        <v>3164258.45</v>
      </c>
      <c r="CH123" s="7">
        <f t="shared" si="115"/>
        <v>2000143.61</v>
      </c>
      <c r="CI123" s="7">
        <f t="shared" si="115"/>
        <v>7238542.6299999999</v>
      </c>
      <c r="CJ123" s="7">
        <f t="shared" si="115"/>
        <v>9920180</v>
      </c>
      <c r="CK123" s="7">
        <f t="shared" si="115"/>
        <v>50530492.409999996</v>
      </c>
      <c r="CL123" s="7">
        <f t="shared" si="115"/>
        <v>14009328.6</v>
      </c>
      <c r="CM123" s="7">
        <f t="shared" si="115"/>
        <v>8121221.5199999996</v>
      </c>
      <c r="CN123" s="7">
        <f t="shared" si="115"/>
        <v>310755849.24000001</v>
      </c>
      <c r="CO123" s="7">
        <f t="shared" si="115"/>
        <v>143410862.44999999</v>
      </c>
      <c r="CP123" s="7">
        <f t="shared" si="115"/>
        <v>10857218.51</v>
      </c>
      <c r="CQ123" s="7">
        <f t="shared" si="115"/>
        <v>8713227.3900000006</v>
      </c>
      <c r="CR123" s="7">
        <f t="shared" si="115"/>
        <v>3570988.92</v>
      </c>
      <c r="CS123" s="7">
        <f t="shared" si="115"/>
        <v>4187698.08</v>
      </c>
      <c r="CT123" s="7">
        <f t="shared" si="115"/>
        <v>1977279.26</v>
      </c>
      <c r="CU123" s="7">
        <f t="shared" si="115"/>
        <v>763946.22</v>
      </c>
      <c r="CV123" s="7">
        <f t="shared" si="115"/>
        <v>979071.22</v>
      </c>
      <c r="CW123" s="7">
        <f t="shared" si="115"/>
        <v>3165225.48</v>
      </c>
      <c r="CX123" s="7">
        <f t="shared" si="115"/>
        <v>5205719.72</v>
      </c>
      <c r="CY123" s="7">
        <f t="shared" si="115"/>
        <v>1033968.74</v>
      </c>
      <c r="CZ123" s="7">
        <f t="shared" si="115"/>
        <v>18999773.98</v>
      </c>
      <c r="DA123" s="7">
        <f t="shared" si="115"/>
        <v>3260900.6</v>
      </c>
      <c r="DB123" s="7">
        <f t="shared" si="115"/>
        <v>4241764.5999999996</v>
      </c>
      <c r="DC123" s="7">
        <f t="shared" si="115"/>
        <v>2990896.99</v>
      </c>
      <c r="DD123" s="7">
        <f t="shared" si="115"/>
        <v>2720329.76</v>
      </c>
      <c r="DE123" s="7">
        <f t="shared" si="115"/>
        <v>4237732.24</v>
      </c>
      <c r="DF123" s="7">
        <f t="shared" si="115"/>
        <v>203024813.33000001</v>
      </c>
      <c r="DG123" s="7">
        <f t="shared" si="115"/>
        <v>1797567.94</v>
      </c>
      <c r="DH123" s="7">
        <f t="shared" si="115"/>
        <v>18834602.260000002</v>
      </c>
      <c r="DI123" s="7">
        <f t="shared" si="115"/>
        <v>24097801.899999999</v>
      </c>
      <c r="DJ123" s="7">
        <f t="shared" si="115"/>
        <v>7038872.7000000002</v>
      </c>
      <c r="DK123" s="7">
        <f t="shared" si="115"/>
        <v>5231938.3099999996</v>
      </c>
      <c r="DL123" s="7">
        <f t="shared" si="115"/>
        <v>57190427.82</v>
      </c>
      <c r="DM123" s="7">
        <f t="shared" si="115"/>
        <v>3928895.23</v>
      </c>
      <c r="DN123" s="7">
        <f t="shared" si="115"/>
        <v>13596131.76</v>
      </c>
      <c r="DO123" s="7">
        <f t="shared" si="115"/>
        <v>31538241.84</v>
      </c>
      <c r="DP123" s="7">
        <f t="shared" si="115"/>
        <v>3464279.64</v>
      </c>
      <c r="DQ123" s="7">
        <f t="shared" si="115"/>
        <v>8946089.0199999996</v>
      </c>
      <c r="DR123" s="7">
        <f t="shared" si="115"/>
        <v>13709132.359999999</v>
      </c>
      <c r="DS123" s="7">
        <f t="shared" si="115"/>
        <v>7265290.8200000003</v>
      </c>
      <c r="DT123" s="7">
        <f t="shared" si="115"/>
        <v>2990896.99</v>
      </c>
      <c r="DU123" s="7">
        <f t="shared" si="115"/>
        <v>4481502.1100000003</v>
      </c>
      <c r="DV123" s="7">
        <f t="shared" si="115"/>
        <v>3395515.06</v>
      </c>
      <c r="DW123" s="7">
        <f t="shared" si="115"/>
        <v>4166262.54</v>
      </c>
      <c r="DX123" s="7">
        <f t="shared" si="115"/>
        <v>3303407.9</v>
      </c>
      <c r="DY123" s="7">
        <f t="shared" si="115"/>
        <v>4649636.16</v>
      </c>
      <c r="DZ123" s="7">
        <f t="shared" si="115"/>
        <v>8522645.1300000008</v>
      </c>
      <c r="EA123" s="7">
        <f t="shared" ref="EA123:FX123" si="116">ROUND(EA122*EA119,2)</f>
        <v>6447844.2999999998</v>
      </c>
      <c r="EB123" s="7">
        <f t="shared" si="116"/>
        <v>6185572.2300000004</v>
      </c>
      <c r="EC123" s="7">
        <f t="shared" si="116"/>
        <v>3910565.26</v>
      </c>
      <c r="ED123" s="7">
        <f t="shared" si="116"/>
        <v>21828782.440000001</v>
      </c>
      <c r="EE123" s="7">
        <f t="shared" si="116"/>
        <v>3163066.52</v>
      </c>
      <c r="EF123" s="7">
        <f t="shared" si="116"/>
        <v>14270182.35</v>
      </c>
      <c r="EG123" s="7">
        <f t="shared" si="116"/>
        <v>3473981.75</v>
      </c>
      <c r="EH123" s="7">
        <f t="shared" si="116"/>
        <v>3519361.99</v>
      </c>
      <c r="EI123" s="7">
        <f t="shared" si="116"/>
        <v>139834595.18000001</v>
      </c>
      <c r="EJ123" s="7">
        <f t="shared" si="116"/>
        <v>96288722.870000005</v>
      </c>
      <c r="EK123" s="7">
        <f t="shared" si="116"/>
        <v>7185814.29</v>
      </c>
      <c r="EL123" s="7">
        <f t="shared" si="116"/>
        <v>5035404.55</v>
      </c>
      <c r="EM123" s="7">
        <f t="shared" si="116"/>
        <v>4743507.03</v>
      </c>
      <c r="EN123" s="7">
        <f t="shared" si="116"/>
        <v>9432842.9100000001</v>
      </c>
      <c r="EO123" s="7">
        <f t="shared" si="116"/>
        <v>4251993.45</v>
      </c>
      <c r="EP123" s="7">
        <f t="shared" si="116"/>
        <v>5351900.3499999996</v>
      </c>
      <c r="EQ123" s="7">
        <f t="shared" si="116"/>
        <v>28355531.800000001</v>
      </c>
      <c r="ER123" s="7">
        <f t="shared" si="116"/>
        <v>4508931.3</v>
      </c>
      <c r="ES123" s="7">
        <f t="shared" si="116"/>
        <v>2885353.34</v>
      </c>
      <c r="ET123" s="7">
        <f t="shared" si="116"/>
        <v>3483464.89</v>
      </c>
      <c r="EU123" s="7">
        <f t="shared" si="116"/>
        <v>6132717.9299999997</v>
      </c>
      <c r="EV123" s="7">
        <f t="shared" si="116"/>
        <v>1662750.7</v>
      </c>
      <c r="EW123" s="7">
        <f t="shared" si="116"/>
        <v>12209653.369999999</v>
      </c>
      <c r="EX123" s="7">
        <f t="shared" si="116"/>
        <v>3206711.84</v>
      </c>
      <c r="EY123" s="7">
        <f t="shared" si="116"/>
        <v>2381525.16</v>
      </c>
      <c r="EZ123" s="7">
        <f t="shared" si="116"/>
        <v>2335287.94</v>
      </c>
      <c r="FA123" s="7">
        <f t="shared" si="116"/>
        <v>37296123.950000003</v>
      </c>
      <c r="FB123" s="7">
        <f t="shared" si="116"/>
        <v>4200200.34</v>
      </c>
      <c r="FC123" s="7">
        <f t="shared" si="116"/>
        <v>21229663.329999998</v>
      </c>
      <c r="FD123" s="7">
        <f t="shared" si="116"/>
        <v>4977938.91</v>
      </c>
      <c r="FE123" s="7">
        <f t="shared" si="116"/>
        <v>1705740.8</v>
      </c>
      <c r="FF123" s="7">
        <f t="shared" si="116"/>
        <v>3281041.34</v>
      </c>
      <c r="FG123" s="7">
        <f t="shared" si="116"/>
        <v>2398711.9300000002</v>
      </c>
      <c r="FH123" s="7">
        <f t="shared" si="116"/>
        <v>1497046.13</v>
      </c>
      <c r="FI123" s="7">
        <f t="shared" si="116"/>
        <v>17931633.98</v>
      </c>
      <c r="FJ123" s="7">
        <f t="shared" si="116"/>
        <v>20153552.09</v>
      </c>
      <c r="FK123" s="7">
        <f t="shared" si="116"/>
        <v>25627885.510000002</v>
      </c>
      <c r="FL123" s="7">
        <f t="shared" si="116"/>
        <v>79200593.739999995</v>
      </c>
      <c r="FM123" s="7">
        <f t="shared" si="116"/>
        <v>36940031.049999997</v>
      </c>
      <c r="FN123" s="7">
        <f t="shared" si="116"/>
        <v>210472828.09</v>
      </c>
      <c r="FO123" s="7">
        <f t="shared" si="116"/>
        <v>11427406.289999999</v>
      </c>
      <c r="FP123" s="7">
        <f t="shared" si="116"/>
        <v>23684623.719999999</v>
      </c>
      <c r="FQ123" s="7">
        <f t="shared" si="116"/>
        <v>10401146.199999999</v>
      </c>
      <c r="FR123" s="7">
        <f t="shared" si="116"/>
        <v>3047812.47</v>
      </c>
      <c r="FS123" s="7">
        <f t="shared" si="116"/>
        <v>3220120.51</v>
      </c>
      <c r="FT123" s="7">
        <f t="shared" si="116"/>
        <v>1278113.79</v>
      </c>
      <c r="FU123" s="7">
        <f t="shared" si="116"/>
        <v>9098593.5999999996</v>
      </c>
      <c r="FV123" s="7">
        <f t="shared" si="116"/>
        <v>7520201.1299999999</v>
      </c>
      <c r="FW123" s="7">
        <f t="shared" si="116"/>
        <v>2974495.12</v>
      </c>
      <c r="FX123" s="7">
        <f t="shared" si="116"/>
        <v>1345772.99</v>
      </c>
      <c r="FY123" s="7"/>
      <c r="FZ123" s="7">
        <f>SUM(C123:FX123)</f>
        <v>8428400968.2900028</v>
      </c>
      <c r="GA123" s="84">
        <v>8428400968.29</v>
      </c>
      <c r="GB123" s="7">
        <f>FZ123-GA123</f>
        <v>0</v>
      </c>
      <c r="GC123" s="61"/>
      <c r="GD123" s="61"/>
      <c r="GE123" s="61"/>
      <c r="GF123" s="61"/>
      <c r="GG123" s="7"/>
      <c r="GH123" s="7"/>
      <c r="GI123" s="7"/>
      <c r="GJ123" s="7"/>
      <c r="GK123" s="7"/>
      <c r="GL123" s="7"/>
      <c r="GM123" s="7"/>
    </row>
    <row r="124" spans="1:204" x14ac:dyDescent="0.2">
      <c r="A124" s="7"/>
      <c r="B124" s="7" t="s">
        <v>614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GA124" s="20"/>
      <c r="GB124" s="61"/>
      <c r="GC124" s="61"/>
      <c r="GD124" s="61"/>
      <c r="GE124" s="61"/>
      <c r="GF124" s="61"/>
      <c r="GG124" s="7"/>
      <c r="GH124" s="7"/>
      <c r="GI124" s="7"/>
      <c r="GJ124" s="7"/>
      <c r="GK124" s="7"/>
      <c r="GL124" s="7"/>
      <c r="GM124" s="7"/>
    </row>
    <row r="125" spans="1:204" x14ac:dyDescent="0.2">
      <c r="A125" s="6" t="s">
        <v>591</v>
      </c>
      <c r="B125" s="7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7"/>
      <c r="GA125" s="20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</row>
    <row r="126" spans="1:204" ht="15.75" x14ac:dyDescent="0.25">
      <c r="A126" s="7"/>
      <c r="B126" s="43" t="s">
        <v>615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85"/>
      <c r="CG126" s="85"/>
      <c r="CH126" s="85"/>
      <c r="CI126" s="85"/>
      <c r="CJ126" s="85"/>
      <c r="CK126" s="85"/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  <c r="DC126" s="85"/>
      <c r="DD126" s="85"/>
      <c r="DE126" s="85"/>
      <c r="DF126" s="85"/>
      <c r="DG126" s="85"/>
      <c r="DH126" s="85"/>
      <c r="DI126" s="85"/>
      <c r="DJ126" s="85"/>
      <c r="DK126" s="85"/>
      <c r="DL126" s="85"/>
      <c r="DM126" s="85"/>
      <c r="DN126" s="85"/>
      <c r="DO126" s="85"/>
      <c r="DP126" s="85"/>
      <c r="DQ126" s="85"/>
      <c r="DR126" s="85"/>
      <c r="DS126" s="85"/>
      <c r="DT126" s="85"/>
      <c r="DU126" s="85"/>
      <c r="DV126" s="85"/>
      <c r="DW126" s="85"/>
      <c r="DX126" s="85"/>
      <c r="DY126" s="85"/>
      <c r="DZ126" s="85"/>
      <c r="EA126" s="85"/>
      <c r="EB126" s="85"/>
      <c r="EC126" s="85"/>
      <c r="ED126" s="85"/>
      <c r="EE126" s="85"/>
      <c r="EF126" s="85"/>
      <c r="EG126" s="85"/>
      <c r="EH126" s="85"/>
      <c r="EI126" s="85"/>
      <c r="EJ126" s="85"/>
      <c r="EK126" s="85"/>
      <c r="EL126" s="85"/>
      <c r="EM126" s="85"/>
      <c r="EN126" s="85"/>
      <c r="EO126" s="85"/>
      <c r="EP126" s="85"/>
      <c r="EQ126" s="85"/>
      <c r="ER126" s="85"/>
      <c r="ES126" s="85"/>
      <c r="ET126" s="85"/>
      <c r="EU126" s="85"/>
      <c r="EV126" s="85"/>
      <c r="EW126" s="85"/>
      <c r="EX126" s="85"/>
      <c r="EY126" s="85"/>
      <c r="EZ126" s="85"/>
      <c r="FA126" s="85"/>
      <c r="FB126" s="85"/>
      <c r="FC126" s="85"/>
      <c r="FD126" s="85"/>
      <c r="FE126" s="85"/>
      <c r="FF126" s="85"/>
      <c r="FG126" s="85"/>
      <c r="FH126" s="85"/>
      <c r="FI126" s="85"/>
      <c r="FJ126" s="85"/>
      <c r="FK126" s="85"/>
      <c r="FL126" s="85"/>
      <c r="FM126" s="85"/>
      <c r="FN126" s="85"/>
      <c r="FO126" s="85"/>
      <c r="FP126" s="85"/>
      <c r="FQ126" s="85"/>
      <c r="FR126" s="85"/>
      <c r="FS126" s="85"/>
      <c r="FT126" s="85"/>
      <c r="FU126" s="85"/>
      <c r="FV126" s="85"/>
      <c r="FW126" s="85"/>
      <c r="FX126" s="85"/>
      <c r="FY126" s="7"/>
      <c r="FZ126" s="7"/>
      <c r="GA126" s="20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27"/>
      <c r="GO126" s="27"/>
      <c r="GP126" s="27"/>
    </row>
    <row r="127" spans="1:204" x14ac:dyDescent="0.2">
      <c r="A127" s="6" t="s">
        <v>616</v>
      </c>
      <c r="B127" s="7" t="s">
        <v>617</v>
      </c>
      <c r="C127" s="28">
        <f t="shared" ref="C127:BN127" si="117">C16</f>
        <v>2311</v>
      </c>
      <c r="D127" s="28">
        <f t="shared" si="117"/>
        <v>9785</v>
      </c>
      <c r="E127" s="28">
        <f t="shared" si="117"/>
        <v>2809</v>
      </c>
      <c r="F127" s="28">
        <f t="shared" si="117"/>
        <v>3989</v>
      </c>
      <c r="G127" s="28">
        <f t="shared" si="117"/>
        <v>189</v>
      </c>
      <c r="H127" s="28">
        <f t="shared" si="117"/>
        <v>169</v>
      </c>
      <c r="I127" s="28">
        <f t="shared" si="117"/>
        <v>4032</v>
      </c>
      <c r="J127" s="28">
        <f t="shared" si="117"/>
        <v>831</v>
      </c>
      <c r="K127" s="28">
        <f t="shared" si="117"/>
        <v>83</v>
      </c>
      <c r="L127" s="28">
        <f t="shared" si="117"/>
        <v>732</v>
      </c>
      <c r="M127" s="28">
        <f t="shared" si="117"/>
        <v>521</v>
      </c>
      <c r="N127" s="28">
        <f t="shared" si="117"/>
        <v>8671</v>
      </c>
      <c r="O127" s="28">
        <f t="shared" si="117"/>
        <v>1022</v>
      </c>
      <c r="P127" s="28">
        <f t="shared" si="117"/>
        <v>65</v>
      </c>
      <c r="Q127" s="28">
        <f t="shared" si="117"/>
        <v>17070</v>
      </c>
      <c r="R127" s="28">
        <f t="shared" si="117"/>
        <v>839</v>
      </c>
      <c r="S127" s="28">
        <f t="shared" si="117"/>
        <v>529</v>
      </c>
      <c r="T127" s="28">
        <f t="shared" si="117"/>
        <v>57</v>
      </c>
      <c r="U127" s="28">
        <f t="shared" si="117"/>
        <v>26</v>
      </c>
      <c r="V127" s="28">
        <f t="shared" si="117"/>
        <v>100</v>
      </c>
      <c r="W127" s="28">
        <f t="shared" si="117"/>
        <v>70</v>
      </c>
      <c r="X127" s="28">
        <f t="shared" si="117"/>
        <v>14</v>
      </c>
      <c r="Y127" s="28">
        <f t="shared" si="117"/>
        <v>276</v>
      </c>
      <c r="Z127" s="28">
        <f t="shared" si="117"/>
        <v>60</v>
      </c>
      <c r="AA127" s="28">
        <f t="shared" si="117"/>
        <v>5295</v>
      </c>
      <c r="AB127" s="28">
        <f t="shared" si="117"/>
        <v>3397</v>
      </c>
      <c r="AC127" s="28">
        <f t="shared" si="117"/>
        <v>123</v>
      </c>
      <c r="AD127" s="28">
        <f t="shared" si="117"/>
        <v>283</v>
      </c>
      <c r="AE127" s="28">
        <f t="shared" si="117"/>
        <v>20</v>
      </c>
      <c r="AF127" s="28">
        <f t="shared" si="117"/>
        <v>34</v>
      </c>
      <c r="AG127" s="28">
        <f t="shared" si="117"/>
        <v>74</v>
      </c>
      <c r="AH127" s="28">
        <f t="shared" si="117"/>
        <v>356</v>
      </c>
      <c r="AI127" s="28">
        <f t="shared" si="117"/>
        <v>129</v>
      </c>
      <c r="AJ127" s="28">
        <f t="shared" si="117"/>
        <v>71</v>
      </c>
      <c r="AK127" s="28">
        <f t="shared" si="117"/>
        <v>106</v>
      </c>
      <c r="AL127" s="28">
        <f t="shared" si="117"/>
        <v>109</v>
      </c>
      <c r="AM127" s="28">
        <f t="shared" si="117"/>
        <v>175</v>
      </c>
      <c r="AN127" s="28">
        <f t="shared" si="117"/>
        <v>98</v>
      </c>
      <c r="AO127" s="28">
        <f t="shared" si="117"/>
        <v>1189</v>
      </c>
      <c r="AP127" s="28">
        <f t="shared" si="117"/>
        <v>30699</v>
      </c>
      <c r="AQ127" s="28">
        <f t="shared" si="117"/>
        <v>74</v>
      </c>
      <c r="AR127" s="28">
        <f t="shared" si="117"/>
        <v>3849</v>
      </c>
      <c r="AS127" s="28">
        <f t="shared" si="117"/>
        <v>1103</v>
      </c>
      <c r="AT127" s="28">
        <f t="shared" si="117"/>
        <v>221</v>
      </c>
      <c r="AU127" s="28">
        <f t="shared" si="117"/>
        <v>48</v>
      </c>
      <c r="AV127" s="28">
        <f t="shared" si="117"/>
        <v>107</v>
      </c>
      <c r="AW127" s="28">
        <f t="shared" si="117"/>
        <v>42</v>
      </c>
      <c r="AX127" s="28">
        <f t="shared" si="117"/>
        <v>0</v>
      </c>
      <c r="AY127" s="28">
        <f t="shared" si="117"/>
        <v>133</v>
      </c>
      <c r="AZ127" s="28">
        <f t="shared" si="117"/>
        <v>5157</v>
      </c>
      <c r="BA127" s="28">
        <f t="shared" si="117"/>
        <v>2278</v>
      </c>
      <c r="BB127" s="28">
        <f t="shared" si="117"/>
        <v>2184</v>
      </c>
      <c r="BC127" s="28">
        <f t="shared" si="117"/>
        <v>8604</v>
      </c>
      <c r="BD127" s="28">
        <f t="shared" si="117"/>
        <v>170</v>
      </c>
      <c r="BE127" s="28">
        <f t="shared" si="117"/>
        <v>210</v>
      </c>
      <c r="BF127" s="28">
        <f t="shared" si="117"/>
        <v>1507</v>
      </c>
      <c r="BG127" s="28">
        <f t="shared" si="117"/>
        <v>224</v>
      </c>
      <c r="BH127" s="28">
        <f t="shared" si="117"/>
        <v>65</v>
      </c>
      <c r="BI127" s="28">
        <f t="shared" si="117"/>
        <v>101</v>
      </c>
      <c r="BJ127" s="28">
        <f t="shared" si="117"/>
        <v>387</v>
      </c>
      <c r="BK127" s="28">
        <f t="shared" si="117"/>
        <v>3764</v>
      </c>
      <c r="BL127" s="28">
        <f t="shared" si="117"/>
        <v>24</v>
      </c>
      <c r="BM127" s="28">
        <f t="shared" si="117"/>
        <v>92</v>
      </c>
      <c r="BN127" s="28">
        <f t="shared" si="117"/>
        <v>1087</v>
      </c>
      <c r="BO127" s="28">
        <f t="shared" ref="BO127:DZ127" si="118">BO16</f>
        <v>366</v>
      </c>
      <c r="BP127" s="28">
        <f t="shared" si="118"/>
        <v>82</v>
      </c>
      <c r="BQ127" s="28">
        <f t="shared" si="118"/>
        <v>1279</v>
      </c>
      <c r="BR127" s="28">
        <f t="shared" si="118"/>
        <v>1093</v>
      </c>
      <c r="BS127" s="28">
        <f t="shared" si="118"/>
        <v>465</v>
      </c>
      <c r="BT127" s="28">
        <f t="shared" si="118"/>
        <v>61</v>
      </c>
      <c r="BU127" s="28">
        <f t="shared" si="118"/>
        <v>78</v>
      </c>
      <c r="BV127" s="28">
        <f t="shared" si="118"/>
        <v>206</v>
      </c>
      <c r="BW127" s="28">
        <f t="shared" si="118"/>
        <v>217</v>
      </c>
      <c r="BX127" s="28">
        <f t="shared" si="118"/>
        <v>14</v>
      </c>
      <c r="BY127" s="28">
        <f t="shared" si="118"/>
        <v>256</v>
      </c>
      <c r="BZ127" s="28">
        <f t="shared" si="118"/>
        <v>55</v>
      </c>
      <c r="CA127" s="28">
        <f t="shared" si="118"/>
        <v>33</v>
      </c>
      <c r="CB127" s="28">
        <f t="shared" si="118"/>
        <v>13384</v>
      </c>
      <c r="CC127" s="28">
        <f t="shared" si="118"/>
        <v>49</v>
      </c>
      <c r="CD127" s="28">
        <f t="shared" si="118"/>
        <v>9</v>
      </c>
      <c r="CE127" s="28">
        <f t="shared" si="118"/>
        <v>25</v>
      </c>
      <c r="CF127" s="28">
        <f t="shared" si="118"/>
        <v>41</v>
      </c>
      <c r="CG127" s="28">
        <f t="shared" si="118"/>
        <v>63</v>
      </c>
      <c r="CH127" s="28">
        <f t="shared" si="118"/>
        <v>36</v>
      </c>
      <c r="CI127" s="28">
        <f t="shared" si="118"/>
        <v>281</v>
      </c>
      <c r="CJ127" s="28">
        <f t="shared" si="118"/>
        <v>280</v>
      </c>
      <c r="CK127" s="28">
        <f t="shared" si="118"/>
        <v>852</v>
      </c>
      <c r="CL127" s="28">
        <f t="shared" si="118"/>
        <v>250</v>
      </c>
      <c r="CM127" s="28">
        <f t="shared" si="118"/>
        <v>180</v>
      </c>
      <c r="CN127" s="28">
        <f t="shared" si="118"/>
        <v>4931</v>
      </c>
      <c r="CO127" s="28">
        <f t="shared" si="118"/>
        <v>2428</v>
      </c>
      <c r="CP127" s="28">
        <f t="shared" si="118"/>
        <v>198</v>
      </c>
      <c r="CQ127" s="28">
        <f t="shared" si="118"/>
        <v>352</v>
      </c>
      <c r="CR127" s="28">
        <f t="shared" si="118"/>
        <v>69</v>
      </c>
      <c r="CS127" s="28">
        <f t="shared" si="118"/>
        <v>80</v>
      </c>
      <c r="CT127" s="28">
        <f t="shared" si="118"/>
        <v>54</v>
      </c>
      <c r="CU127" s="28">
        <f t="shared" si="118"/>
        <v>68</v>
      </c>
      <c r="CV127" s="28">
        <f t="shared" si="118"/>
        <v>3</v>
      </c>
      <c r="CW127" s="28">
        <f t="shared" si="118"/>
        <v>53</v>
      </c>
      <c r="CX127" s="28">
        <f t="shared" si="118"/>
        <v>117</v>
      </c>
      <c r="CY127" s="28">
        <f t="shared" si="118"/>
        <v>14</v>
      </c>
      <c r="CZ127" s="28">
        <f t="shared" si="118"/>
        <v>677</v>
      </c>
      <c r="DA127" s="28">
        <f t="shared" si="118"/>
        <v>36</v>
      </c>
      <c r="DB127" s="28">
        <f t="shared" si="118"/>
        <v>59</v>
      </c>
      <c r="DC127" s="28">
        <f t="shared" si="118"/>
        <v>28</v>
      </c>
      <c r="DD127" s="28">
        <f t="shared" si="118"/>
        <v>41</v>
      </c>
      <c r="DE127" s="28">
        <f t="shared" si="118"/>
        <v>34</v>
      </c>
      <c r="DF127" s="28">
        <f t="shared" si="118"/>
        <v>5994</v>
      </c>
      <c r="DG127" s="28">
        <f t="shared" si="118"/>
        <v>20</v>
      </c>
      <c r="DH127" s="28">
        <f t="shared" si="118"/>
        <v>548</v>
      </c>
      <c r="DI127" s="28">
        <f t="shared" si="118"/>
        <v>1006</v>
      </c>
      <c r="DJ127" s="28">
        <f t="shared" si="118"/>
        <v>126</v>
      </c>
      <c r="DK127" s="28">
        <f t="shared" si="118"/>
        <v>172</v>
      </c>
      <c r="DL127" s="28">
        <f t="shared" si="118"/>
        <v>1818</v>
      </c>
      <c r="DM127" s="28">
        <f t="shared" si="118"/>
        <v>81</v>
      </c>
      <c r="DN127" s="28">
        <f t="shared" si="118"/>
        <v>418</v>
      </c>
      <c r="DO127" s="28">
        <f t="shared" si="118"/>
        <v>925</v>
      </c>
      <c r="DP127" s="28">
        <f t="shared" si="118"/>
        <v>47</v>
      </c>
      <c r="DQ127" s="28">
        <f t="shared" si="118"/>
        <v>162</v>
      </c>
      <c r="DR127" s="28">
        <f t="shared" si="118"/>
        <v>640</v>
      </c>
      <c r="DS127" s="28">
        <f t="shared" si="118"/>
        <v>342</v>
      </c>
      <c r="DT127" s="28">
        <f t="shared" si="118"/>
        <v>72</v>
      </c>
      <c r="DU127" s="28">
        <f t="shared" si="118"/>
        <v>128</v>
      </c>
      <c r="DV127" s="28">
        <f t="shared" si="118"/>
        <v>56</v>
      </c>
      <c r="DW127" s="28">
        <f t="shared" si="118"/>
        <v>91</v>
      </c>
      <c r="DX127" s="28">
        <f t="shared" si="118"/>
        <v>24</v>
      </c>
      <c r="DY127" s="28">
        <f t="shared" si="118"/>
        <v>27</v>
      </c>
      <c r="DZ127" s="28">
        <f t="shared" si="118"/>
        <v>74</v>
      </c>
      <c r="EA127" s="28">
        <f t="shared" ref="EA127:FX127" si="119">EA16</f>
        <v>130</v>
      </c>
      <c r="EB127" s="28">
        <f t="shared" si="119"/>
        <v>172</v>
      </c>
      <c r="EC127" s="28">
        <f t="shared" si="119"/>
        <v>68</v>
      </c>
      <c r="ED127" s="28">
        <f t="shared" si="119"/>
        <v>24</v>
      </c>
      <c r="EE127" s="28">
        <f t="shared" si="119"/>
        <v>69</v>
      </c>
      <c r="EF127" s="28">
        <f t="shared" si="119"/>
        <v>603</v>
      </c>
      <c r="EG127" s="28">
        <f t="shared" si="119"/>
        <v>100</v>
      </c>
      <c r="EH127" s="28">
        <f t="shared" si="119"/>
        <v>68</v>
      </c>
      <c r="EI127" s="28">
        <f t="shared" si="119"/>
        <v>6981</v>
      </c>
      <c r="EJ127" s="28">
        <f t="shared" si="119"/>
        <v>2957</v>
      </c>
      <c r="EK127" s="28">
        <f t="shared" si="119"/>
        <v>147</v>
      </c>
      <c r="EL127" s="28">
        <f t="shared" si="119"/>
        <v>123</v>
      </c>
      <c r="EM127" s="28">
        <f t="shared" si="119"/>
        <v>111</v>
      </c>
      <c r="EN127" s="28">
        <f t="shared" si="119"/>
        <v>401</v>
      </c>
      <c r="EO127" s="28">
        <f t="shared" si="119"/>
        <v>68</v>
      </c>
      <c r="EP127" s="28">
        <f t="shared" si="119"/>
        <v>53</v>
      </c>
      <c r="EQ127" s="28">
        <f t="shared" si="119"/>
        <v>54</v>
      </c>
      <c r="ER127" s="28">
        <f t="shared" si="119"/>
        <v>58</v>
      </c>
      <c r="ES127" s="28">
        <f t="shared" si="119"/>
        <v>45</v>
      </c>
      <c r="ET127" s="28">
        <f t="shared" si="119"/>
        <v>105</v>
      </c>
      <c r="EU127" s="28">
        <f t="shared" si="119"/>
        <v>308</v>
      </c>
      <c r="EV127" s="28">
        <f t="shared" si="119"/>
        <v>32</v>
      </c>
      <c r="EW127" s="28">
        <f t="shared" si="119"/>
        <v>111</v>
      </c>
      <c r="EX127" s="28">
        <f t="shared" si="119"/>
        <v>40</v>
      </c>
      <c r="EY127" s="28">
        <f t="shared" si="119"/>
        <v>163</v>
      </c>
      <c r="EZ127" s="28">
        <f t="shared" si="119"/>
        <v>39</v>
      </c>
      <c r="FA127" s="28">
        <f t="shared" si="119"/>
        <v>619</v>
      </c>
      <c r="FB127" s="28">
        <f t="shared" si="119"/>
        <v>87</v>
      </c>
      <c r="FC127" s="28">
        <f t="shared" si="119"/>
        <v>275</v>
      </c>
      <c r="FD127" s="28">
        <f t="shared" si="119"/>
        <v>127</v>
      </c>
      <c r="FE127" s="28">
        <f t="shared" si="119"/>
        <v>25</v>
      </c>
      <c r="FF127" s="28">
        <f t="shared" si="119"/>
        <v>63</v>
      </c>
      <c r="FG127" s="28">
        <f t="shared" si="119"/>
        <v>16</v>
      </c>
      <c r="FH127" s="28">
        <f t="shared" si="119"/>
        <v>18</v>
      </c>
      <c r="FI127" s="28">
        <f t="shared" si="119"/>
        <v>453</v>
      </c>
      <c r="FJ127" s="28">
        <f t="shared" si="119"/>
        <v>369</v>
      </c>
      <c r="FK127" s="28">
        <f t="shared" si="119"/>
        <v>506</v>
      </c>
      <c r="FL127" s="28">
        <f t="shared" si="119"/>
        <v>657</v>
      </c>
      <c r="FM127" s="28">
        <f t="shared" si="119"/>
        <v>275</v>
      </c>
      <c r="FN127" s="28">
        <f t="shared" si="119"/>
        <v>8885</v>
      </c>
      <c r="FO127" s="28">
        <f t="shared" si="119"/>
        <v>307</v>
      </c>
      <c r="FP127" s="28">
        <f t="shared" si="119"/>
        <v>752</v>
      </c>
      <c r="FQ127" s="28">
        <f t="shared" si="119"/>
        <v>184</v>
      </c>
      <c r="FR127" s="28">
        <f t="shared" si="119"/>
        <v>31</v>
      </c>
      <c r="FS127" s="28">
        <f t="shared" si="119"/>
        <v>18</v>
      </c>
      <c r="FT127" s="28">
        <f t="shared" si="119"/>
        <v>16</v>
      </c>
      <c r="FU127" s="28">
        <f t="shared" si="119"/>
        <v>332</v>
      </c>
      <c r="FV127" s="28">
        <f t="shared" si="119"/>
        <v>237</v>
      </c>
      <c r="FW127" s="28">
        <f t="shared" si="119"/>
        <v>50</v>
      </c>
      <c r="FX127" s="28">
        <f t="shared" si="119"/>
        <v>16</v>
      </c>
      <c r="FY127" s="85"/>
      <c r="FZ127" s="28"/>
      <c r="GA127" s="20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</row>
    <row r="128" spans="1:204" x14ac:dyDescent="0.2">
      <c r="A128" s="6" t="s">
        <v>618</v>
      </c>
      <c r="B128" s="7" t="s">
        <v>619</v>
      </c>
      <c r="C128" s="28">
        <f t="shared" ref="C128:BN128" si="120">C19</f>
        <v>5936.4</v>
      </c>
      <c r="D128" s="28">
        <f t="shared" si="120"/>
        <v>28893.599999999999</v>
      </c>
      <c r="E128" s="28">
        <f t="shared" si="120"/>
        <v>4468.8</v>
      </c>
      <c r="F128" s="28">
        <f t="shared" si="120"/>
        <v>15351.599999999999</v>
      </c>
      <c r="G128" s="28">
        <f t="shared" si="120"/>
        <v>850.8</v>
      </c>
      <c r="H128" s="28">
        <f t="shared" si="120"/>
        <v>794.4</v>
      </c>
      <c r="I128" s="28">
        <f t="shared" si="120"/>
        <v>6464.4</v>
      </c>
      <c r="J128" s="28">
        <f t="shared" si="120"/>
        <v>1663.2</v>
      </c>
      <c r="K128" s="28">
        <f t="shared" si="120"/>
        <v>186</v>
      </c>
      <c r="L128" s="28">
        <f t="shared" si="120"/>
        <v>1503.6</v>
      </c>
      <c r="M128" s="28">
        <f t="shared" si="120"/>
        <v>685.19999999999993</v>
      </c>
      <c r="N128" s="28">
        <f t="shared" si="120"/>
        <v>36894</v>
      </c>
      <c r="O128" s="28">
        <f t="shared" si="120"/>
        <v>9018</v>
      </c>
      <c r="P128" s="28">
        <f t="shared" si="120"/>
        <v>188.4</v>
      </c>
      <c r="Q128" s="28">
        <f t="shared" si="120"/>
        <v>28060.799999999999</v>
      </c>
      <c r="R128" s="28">
        <f t="shared" si="120"/>
        <v>3002.4</v>
      </c>
      <c r="S128" s="28">
        <f t="shared" si="120"/>
        <v>1274.3999999999999</v>
      </c>
      <c r="T128" s="28">
        <f t="shared" si="120"/>
        <v>124.8</v>
      </c>
      <c r="U128" s="28">
        <f t="shared" si="120"/>
        <v>37.199999999999996</v>
      </c>
      <c r="V128" s="28">
        <f t="shared" si="120"/>
        <v>208.79999999999998</v>
      </c>
      <c r="W128" s="28">
        <f t="shared" si="120"/>
        <v>181.2</v>
      </c>
      <c r="X128" s="28">
        <f t="shared" si="120"/>
        <v>36</v>
      </c>
      <c r="Y128" s="28">
        <f t="shared" si="120"/>
        <v>460.79999999999995</v>
      </c>
      <c r="Z128" s="28">
        <f t="shared" si="120"/>
        <v>170.4</v>
      </c>
      <c r="AA128" s="28">
        <f t="shared" si="120"/>
        <v>22339.200000000001</v>
      </c>
      <c r="AB128" s="28">
        <f t="shared" si="120"/>
        <v>19311.599999999999</v>
      </c>
      <c r="AC128" s="28">
        <f t="shared" si="120"/>
        <v>718.8</v>
      </c>
      <c r="AD128" s="28">
        <f t="shared" si="120"/>
        <v>1010.4</v>
      </c>
      <c r="AE128" s="28">
        <f t="shared" si="120"/>
        <v>67.2</v>
      </c>
      <c r="AF128" s="28">
        <f t="shared" si="120"/>
        <v>141.6</v>
      </c>
      <c r="AG128" s="28">
        <f t="shared" si="120"/>
        <v>415.2</v>
      </c>
      <c r="AH128" s="28">
        <f t="shared" si="120"/>
        <v>710.4</v>
      </c>
      <c r="AI128" s="28">
        <f t="shared" si="120"/>
        <v>262.8</v>
      </c>
      <c r="AJ128" s="28">
        <f t="shared" si="120"/>
        <v>108</v>
      </c>
      <c r="AK128" s="28">
        <f t="shared" si="120"/>
        <v>139.19999999999999</v>
      </c>
      <c r="AL128" s="28">
        <f t="shared" si="120"/>
        <v>169.2</v>
      </c>
      <c r="AM128" s="28">
        <f t="shared" si="120"/>
        <v>295.2</v>
      </c>
      <c r="AN128" s="28">
        <f t="shared" si="120"/>
        <v>248.39999999999998</v>
      </c>
      <c r="AO128" s="28">
        <f t="shared" si="120"/>
        <v>3228</v>
      </c>
      <c r="AP128" s="28">
        <f t="shared" si="120"/>
        <v>60844.799999999996</v>
      </c>
      <c r="AQ128" s="28">
        <f t="shared" si="120"/>
        <v>171.6</v>
      </c>
      <c r="AR128" s="28">
        <f t="shared" si="120"/>
        <v>45588</v>
      </c>
      <c r="AS128" s="28">
        <f t="shared" si="120"/>
        <v>4693.2</v>
      </c>
      <c r="AT128" s="28">
        <f t="shared" si="120"/>
        <v>1702.8</v>
      </c>
      <c r="AU128" s="28">
        <f t="shared" si="120"/>
        <v>177.6</v>
      </c>
      <c r="AV128" s="28">
        <f t="shared" si="120"/>
        <v>230.39999999999998</v>
      </c>
      <c r="AW128" s="28">
        <f t="shared" si="120"/>
        <v>178.79999999999998</v>
      </c>
      <c r="AX128" s="28">
        <f t="shared" si="120"/>
        <v>61.199999999999996</v>
      </c>
      <c r="AY128" s="28">
        <f t="shared" si="120"/>
        <v>319.2</v>
      </c>
      <c r="AZ128" s="28">
        <f t="shared" si="120"/>
        <v>10087.199999999999</v>
      </c>
      <c r="BA128" s="28">
        <f t="shared" si="120"/>
        <v>6768</v>
      </c>
      <c r="BB128" s="28">
        <f t="shared" si="120"/>
        <v>6028.8</v>
      </c>
      <c r="BC128" s="28">
        <f t="shared" si="120"/>
        <v>19404</v>
      </c>
      <c r="BD128" s="28">
        <f t="shared" si="120"/>
        <v>2425.1999999999998</v>
      </c>
      <c r="BE128" s="28">
        <f t="shared" si="120"/>
        <v>919.19999999999993</v>
      </c>
      <c r="BF128" s="28">
        <f t="shared" si="120"/>
        <v>18489.599999999999</v>
      </c>
      <c r="BG128" s="28">
        <f t="shared" si="120"/>
        <v>656.4</v>
      </c>
      <c r="BH128" s="28">
        <f t="shared" si="120"/>
        <v>358.8</v>
      </c>
      <c r="BI128" s="28">
        <f t="shared" si="120"/>
        <v>177.6</v>
      </c>
      <c r="BJ128" s="28">
        <f t="shared" si="120"/>
        <v>4314</v>
      </c>
      <c r="BK128" s="28">
        <f t="shared" si="120"/>
        <v>14372.4</v>
      </c>
      <c r="BL128" s="28">
        <f t="shared" si="120"/>
        <v>57.599999999999994</v>
      </c>
      <c r="BM128" s="28">
        <f t="shared" si="120"/>
        <v>207.6</v>
      </c>
      <c r="BN128" s="28">
        <f t="shared" si="120"/>
        <v>2450.4</v>
      </c>
      <c r="BO128" s="28">
        <f t="shared" ref="BO128:DZ128" si="121">BO19</f>
        <v>1017.5999999999999</v>
      </c>
      <c r="BP128" s="28">
        <f t="shared" si="121"/>
        <v>153.6</v>
      </c>
      <c r="BQ128" s="28">
        <f t="shared" si="121"/>
        <v>4099.2</v>
      </c>
      <c r="BR128" s="28">
        <f t="shared" si="121"/>
        <v>3291.6</v>
      </c>
      <c r="BS128" s="28">
        <f t="shared" si="121"/>
        <v>853.19999999999993</v>
      </c>
      <c r="BT128" s="28">
        <f t="shared" si="121"/>
        <v>291.59999999999997</v>
      </c>
      <c r="BU128" s="28">
        <f t="shared" si="121"/>
        <v>290.39999999999998</v>
      </c>
      <c r="BV128" s="28">
        <f t="shared" si="121"/>
        <v>890.4</v>
      </c>
      <c r="BW128" s="28">
        <f t="shared" si="121"/>
        <v>1508.3999999999999</v>
      </c>
      <c r="BX128" s="28">
        <f t="shared" si="121"/>
        <v>45.6</v>
      </c>
      <c r="BY128" s="28">
        <f t="shared" si="121"/>
        <v>372</v>
      </c>
      <c r="BZ128" s="28">
        <f t="shared" si="121"/>
        <v>128.4</v>
      </c>
      <c r="CA128" s="28">
        <f t="shared" si="121"/>
        <v>106.8</v>
      </c>
      <c r="CB128" s="28">
        <f t="shared" si="121"/>
        <v>54669.599999999999</v>
      </c>
      <c r="CC128" s="28">
        <f t="shared" si="121"/>
        <v>139.19999999999999</v>
      </c>
      <c r="CD128" s="28">
        <f t="shared" si="121"/>
        <v>122.39999999999999</v>
      </c>
      <c r="CE128" s="28">
        <f t="shared" si="121"/>
        <v>96</v>
      </c>
      <c r="CF128" s="28">
        <f t="shared" si="121"/>
        <v>99.6</v>
      </c>
      <c r="CG128" s="28">
        <f t="shared" si="121"/>
        <v>148.79999999999998</v>
      </c>
      <c r="CH128" s="28">
        <f t="shared" si="121"/>
        <v>66</v>
      </c>
      <c r="CI128" s="28">
        <f t="shared" si="121"/>
        <v>511.2</v>
      </c>
      <c r="CJ128" s="28">
        <f t="shared" si="121"/>
        <v>643.19999999999993</v>
      </c>
      <c r="CK128" s="28">
        <f t="shared" si="121"/>
        <v>4425.5999999999995</v>
      </c>
      <c r="CL128" s="28">
        <f t="shared" si="121"/>
        <v>985.19999999999993</v>
      </c>
      <c r="CM128" s="28">
        <f t="shared" si="121"/>
        <v>456</v>
      </c>
      <c r="CN128" s="28">
        <f t="shared" si="121"/>
        <v>23926.799999999999</v>
      </c>
      <c r="CO128" s="28">
        <f t="shared" si="121"/>
        <v>10768.8</v>
      </c>
      <c r="CP128" s="28">
        <f t="shared" si="121"/>
        <v>679.19999999999993</v>
      </c>
      <c r="CQ128" s="28">
        <f t="shared" si="121"/>
        <v>577.19999999999993</v>
      </c>
      <c r="CR128" s="28">
        <f t="shared" si="121"/>
        <v>177.6</v>
      </c>
      <c r="CS128" s="28">
        <f t="shared" si="121"/>
        <v>240</v>
      </c>
      <c r="CT128" s="28">
        <f t="shared" si="121"/>
        <v>80.399999999999991</v>
      </c>
      <c r="CU128" s="28">
        <f t="shared" si="121"/>
        <v>340.8</v>
      </c>
      <c r="CV128" s="28">
        <f t="shared" si="121"/>
        <v>14.399999999999999</v>
      </c>
      <c r="CW128" s="28">
        <f t="shared" si="121"/>
        <v>150</v>
      </c>
      <c r="CX128" s="28">
        <f t="shared" si="121"/>
        <v>315.59999999999997</v>
      </c>
      <c r="CY128" s="28">
        <f t="shared" si="121"/>
        <v>26.4</v>
      </c>
      <c r="CZ128" s="28">
        <f t="shared" si="121"/>
        <v>1434</v>
      </c>
      <c r="DA128" s="28">
        <f t="shared" si="121"/>
        <v>154.79999999999998</v>
      </c>
      <c r="DB128" s="28">
        <f t="shared" si="121"/>
        <v>228</v>
      </c>
      <c r="DC128" s="28">
        <f t="shared" si="121"/>
        <v>115.19999999999999</v>
      </c>
      <c r="DD128" s="28">
        <f t="shared" si="121"/>
        <v>126</v>
      </c>
      <c r="DE128" s="28">
        <f t="shared" si="121"/>
        <v>177.6</v>
      </c>
      <c r="DF128" s="28">
        <f t="shared" si="121"/>
        <v>15525.599999999999</v>
      </c>
      <c r="DG128" s="28">
        <f t="shared" si="121"/>
        <v>56.4</v>
      </c>
      <c r="DH128" s="28">
        <f t="shared" si="121"/>
        <v>1485.6</v>
      </c>
      <c r="DI128" s="28">
        <f t="shared" si="121"/>
        <v>1899.6</v>
      </c>
      <c r="DJ128" s="28">
        <f t="shared" si="121"/>
        <v>543.6</v>
      </c>
      <c r="DK128" s="28">
        <f t="shared" si="121"/>
        <v>338.4</v>
      </c>
      <c r="DL128" s="28">
        <f t="shared" si="121"/>
        <v>4126.8</v>
      </c>
      <c r="DM128" s="28">
        <f t="shared" si="121"/>
        <v>174</v>
      </c>
      <c r="DN128" s="28">
        <f t="shared" si="121"/>
        <v>985.19999999999993</v>
      </c>
      <c r="DO128" s="28">
        <f t="shared" si="121"/>
        <v>2394</v>
      </c>
      <c r="DP128" s="28">
        <f t="shared" si="121"/>
        <v>163.19999999999999</v>
      </c>
      <c r="DQ128" s="28">
        <f t="shared" si="121"/>
        <v>570</v>
      </c>
      <c r="DR128" s="28">
        <f t="shared" si="121"/>
        <v>1002</v>
      </c>
      <c r="DS128" s="28">
        <f t="shared" si="121"/>
        <v>495.59999999999997</v>
      </c>
      <c r="DT128" s="28">
        <f t="shared" si="121"/>
        <v>106.8</v>
      </c>
      <c r="DU128" s="28">
        <f t="shared" si="121"/>
        <v>266.39999999999998</v>
      </c>
      <c r="DV128" s="28">
        <f t="shared" si="121"/>
        <v>160.79999999999998</v>
      </c>
      <c r="DW128" s="28">
        <f t="shared" si="121"/>
        <v>235.2</v>
      </c>
      <c r="DX128" s="28">
        <f t="shared" si="121"/>
        <v>136.79999999999998</v>
      </c>
      <c r="DY128" s="28">
        <f t="shared" si="121"/>
        <v>223.2</v>
      </c>
      <c r="DZ128" s="28">
        <f t="shared" si="121"/>
        <v>536.4</v>
      </c>
      <c r="EA128" s="28">
        <f t="shared" ref="EA128:FX128" si="122">EA19</f>
        <v>430.8</v>
      </c>
      <c r="EB128" s="28">
        <f t="shared" si="122"/>
        <v>394.8</v>
      </c>
      <c r="EC128" s="28">
        <f t="shared" si="122"/>
        <v>222</v>
      </c>
      <c r="ED128" s="28">
        <f t="shared" si="122"/>
        <v>1160.3999999999999</v>
      </c>
      <c r="EE128" s="28">
        <f t="shared" si="122"/>
        <v>122.39999999999999</v>
      </c>
      <c r="EF128" s="28">
        <f t="shared" si="122"/>
        <v>1033.2</v>
      </c>
      <c r="EG128" s="28">
        <f t="shared" si="122"/>
        <v>186</v>
      </c>
      <c r="EH128" s="28">
        <f t="shared" si="122"/>
        <v>198</v>
      </c>
      <c r="EI128" s="28">
        <f t="shared" si="122"/>
        <v>10844.4</v>
      </c>
      <c r="EJ128" s="28">
        <f t="shared" si="122"/>
        <v>7365.5999999999995</v>
      </c>
      <c r="EK128" s="28">
        <f t="shared" si="122"/>
        <v>490.79999999999995</v>
      </c>
      <c r="EL128" s="28">
        <f t="shared" si="122"/>
        <v>357.59999999999997</v>
      </c>
      <c r="EM128" s="28">
        <f t="shared" si="122"/>
        <v>310.8</v>
      </c>
      <c r="EN128" s="28">
        <f t="shared" si="122"/>
        <v>699.6</v>
      </c>
      <c r="EO128" s="28">
        <f t="shared" si="122"/>
        <v>244.79999999999998</v>
      </c>
      <c r="EP128" s="28">
        <f t="shared" si="122"/>
        <v>316.8</v>
      </c>
      <c r="EQ128" s="28">
        <f t="shared" si="122"/>
        <v>1966.8</v>
      </c>
      <c r="ER128" s="28">
        <f t="shared" si="122"/>
        <v>212.4</v>
      </c>
      <c r="ES128" s="28">
        <f t="shared" si="122"/>
        <v>134.4</v>
      </c>
      <c r="ET128" s="28">
        <f t="shared" si="122"/>
        <v>158.4</v>
      </c>
      <c r="EU128" s="28">
        <f t="shared" si="122"/>
        <v>408</v>
      </c>
      <c r="EV128" s="28">
        <f t="shared" si="122"/>
        <v>60</v>
      </c>
      <c r="EW128" s="28">
        <f t="shared" si="122"/>
        <v>604.79999999999995</v>
      </c>
      <c r="EX128" s="28">
        <f t="shared" si="122"/>
        <v>140.4</v>
      </c>
      <c r="EY128" s="28">
        <f t="shared" si="122"/>
        <v>393.59999999999997</v>
      </c>
      <c r="EZ128" s="28">
        <f t="shared" si="122"/>
        <v>99.6</v>
      </c>
      <c r="FA128" s="28">
        <f t="shared" si="122"/>
        <v>2515.1999999999998</v>
      </c>
      <c r="FB128" s="28">
        <f t="shared" si="122"/>
        <v>220.79999999999998</v>
      </c>
      <c r="FC128" s="28">
        <f t="shared" si="122"/>
        <v>1204.8</v>
      </c>
      <c r="FD128" s="28">
        <f t="shared" si="122"/>
        <v>306</v>
      </c>
      <c r="FE128" s="28">
        <f t="shared" si="122"/>
        <v>56.4</v>
      </c>
      <c r="FF128" s="28">
        <f t="shared" si="122"/>
        <v>146.4</v>
      </c>
      <c r="FG128" s="28">
        <f t="shared" si="122"/>
        <v>92.399999999999991</v>
      </c>
      <c r="FH128" s="28">
        <f t="shared" si="122"/>
        <v>57.599999999999994</v>
      </c>
      <c r="FI128" s="28">
        <f t="shared" si="122"/>
        <v>1282.8</v>
      </c>
      <c r="FJ128" s="28">
        <f t="shared" si="122"/>
        <v>1510.8</v>
      </c>
      <c r="FK128" s="28">
        <f t="shared" si="122"/>
        <v>1927.1999999999998</v>
      </c>
      <c r="FL128" s="28">
        <f t="shared" si="122"/>
        <v>5967.5999999999995</v>
      </c>
      <c r="FM128" s="28">
        <f t="shared" si="122"/>
        <v>2769.6</v>
      </c>
      <c r="FN128" s="28">
        <f t="shared" si="122"/>
        <v>15997.199999999999</v>
      </c>
      <c r="FO128" s="28">
        <f t="shared" si="122"/>
        <v>782.4</v>
      </c>
      <c r="FP128" s="28">
        <f t="shared" si="122"/>
        <v>1665.6</v>
      </c>
      <c r="FQ128" s="28">
        <f t="shared" si="122"/>
        <v>739.19999999999993</v>
      </c>
      <c r="FR128" s="28">
        <f t="shared" si="122"/>
        <v>116.39999999999999</v>
      </c>
      <c r="FS128" s="28">
        <f t="shared" si="122"/>
        <v>141.6</v>
      </c>
      <c r="FT128" s="28">
        <f t="shared" si="122"/>
        <v>48</v>
      </c>
      <c r="FU128" s="28">
        <f t="shared" si="122"/>
        <v>598.79999999999995</v>
      </c>
      <c r="FV128" s="28">
        <f t="shared" si="122"/>
        <v>510</v>
      </c>
      <c r="FW128" s="28">
        <f t="shared" si="122"/>
        <v>120</v>
      </c>
      <c r="FX128" s="28">
        <f t="shared" si="122"/>
        <v>50.4</v>
      </c>
      <c r="FY128" s="49"/>
      <c r="FZ128" s="28"/>
      <c r="GA128" s="33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</row>
    <row r="129" spans="1:256" x14ac:dyDescent="0.2">
      <c r="A129" s="6" t="s">
        <v>620</v>
      </c>
      <c r="B129" s="7" t="s">
        <v>621</v>
      </c>
      <c r="C129" s="86">
        <f t="shared" ref="C129:BN129" si="123">ROUND(C127/C128,4)</f>
        <v>0.38929999999999998</v>
      </c>
      <c r="D129" s="86">
        <f t="shared" si="123"/>
        <v>0.3387</v>
      </c>
      <c r="E129" s="86">
        <f t="shared" si="123"/>
        <v>0.62860000000000005</v>
      </c>
      <c r="F129" s="86">
        <f t="shared" si="123"/>
        <v>0.25979999999999998</v>
      </c>
      <c r="G129" s="86">
        <f t="shared" si="123"/>
        <v>0.22209999999999999</v>
      </c>
      <c r="H129" s="86">
        <f t="shared" si="123"/>
        <v>0.2127</v>
      </c>
      <c r="I129" s="86">
        <f t="shared" si="123"/>
        <v>0.62370000000000003</v>
      </c>
      <c r="J129" s="86">
        <f t="shared" si="123"/>
        <v>0.49959999999999999</v>
      </c>
      <c r="K129" s="86">
        <f t="shared" si="123"/>
        <v>0.44619999999999999</v>
      </c>
      <c r="L129" s="86">
        <f t="shared" si="123"/>
        <v>0.48680000000000001</v>
      </c>
      <c r="M129" s="86">
        <f t="shared" si="123"/>
        <v>0.76039999999999996</v>
      </c>
      <c r="N129" s="86">
        <f t="shared" si="123"/>
        <v>0.23499999999999999</v>
      </c>
      <c r="O129" s="86">
        <f t="shared" si="123"/>
        <v>0.1133</v>
      </c>
      <c r="P129" s="86">
        <f t="shared" si="123"/>
        <v>0.34499999999999997</v>
      </c>
      <c r="Q129" s="86">
        <f t="shared" si="123"/>
        <v>0.60829999999999995</v>
      </c>
      <c r="R129" s="86">
        <f t="shared" si="123"/>
        <v>0.27939999999999998</v>
      </c>
      <c r="S129" s="86">
        <f t="shared" si="123"/>
        <v>0.41510000000000002</v>
      </c>
      <c r="T129" s="86">
        <f t="shared" si="123"/>
        <v>0.45669999999999999</v>
      </c>
      <c r="U129" s="86">
        <f t="shared" si="123"/>
        <v>0.69889999999999997</v>
      </c>
      <c r="V129" s="86">
        <f t="shared" si="123"/>
        <v>0.47889999999999999</v>
      </c>
      <c r="W129" s="86">
        <f t="shared" si="123"/>
        <v>0.38629999999999998</v>
      </c>
      <c r="X129" s="86">
        <f t="shared" si="123"/>
        <v>0.38890000000000002</v>
      </c>
      <c r="Y129" s="86">
        <f t="shared" si="123"/>
        <v>0.59899999999999998</v>
      </c>
      <c r="Z129" s="86">
        <f t="shared" si="123"/>
        <v>0.35210000000000002</v>
      </c>
      <c r="AA129" s="86">
        <f t="shared" si="123"/>
        <v>0.23699999999999999</v>
      </c>
      <c r="AB129" s="86">
        <f t="shared" si="123"/>
        <v>0.1759</v>
      </c>
      <c r="AC129" s="86">
        <f t="shared" si="123"/>
        <v>0.1711</v>
      </c>
      <c r="AD129" s="86">
        <f t="shared" si="123"/>
        <v>0.28010000000000002</v>
      </c>
      <c r="AE129" s="86">
        <f t="shared" si="123"/>
        <v>0.29759999999999998</v>
      </c>
      <c r="AF129" s="86">
        <f t="shared" si="123"/>
        <v>0.24010000000000001</v>
      </c>
      <c r="AG129" s="86">
        <f t="shared" si="123"/>
        <v>0.1782</v>
      </c>
      <c r="AH129" s="86">
        <f t="shared" si="123"/>
        <v>0.50109999999999999</v>
      </c>
      <c r="AI129" s="86">
        <f t="shared" si="123"/>
        <v>0.4909</v>
      </c>
      <c r="AJ129" s="86">
        <f t="shared" si="123"/>
        <v>0.65739999999999998</v>
      </c>
      <c r="AK129" s="86">
        <f t="shared" si="123"/>
        <v>0.76149999999999995</v>
      </c>
      <c r="AL129" s="86">
        <f t="shared" si="123"/>
        <v>0.64419999999999999</v>
      </c>
      <c r="AM129" s="86">
        <f t="shared" si="123"/>
        <v>0.59279999999999999</v>
      </c>
      <c r="AN129" s="86">
        <f t="shared" si="123"/>
        <v>0.39450000000000002</v>
      </c>
      <c r="AO129" s="86">
        <f t="shared" si="123"/>
        <v>0.36830000000000002</v>
      </c>
      <c r="AP129" s="86">
        <f t="shared" si="123"/>
        <v>0.50449999999999995</v>
      </c>
      <c r="AQ129" s="86">
        <f t="shared" si="123"/>
        <v>0.43120000000000003</v>
      </c>
      <c r="AR129" s="86">
        <f t="shared" si="123"/>
        <v>8.4400000000000003E-2</v>
      </c>
      <c r="AS129" s="86">
        <f t="shared" si="123"/>
        <v>0.23499999999999999</v>
      </c>
      <c r="AT129" s="86">
        <f t="shared" si="123"/>
        <v>0.1298</v>
      </c>
      <c r="AU129" s="86">
        <f t="shared" si="123"/>
        <v>0.27029999999999998</v>
      </c>
      <c r="AV129" s="86">
        <f t="shared" si="123"/>
        <v>0.46439999999999998</v>
      </c>
      <c r="AW129" s="86">
        <f t="shared" si="123"/>
        <v>0.2349</v>
      </c>
      <c r="AX129" s="86">
        <f t="shared" si="123"/>
        <v>0</v>
      </c>
      <c r="AY129" s="86">
        <f t="shared" si="123"/>
        <v>0.41670000000000001</v>
      </c>
      <c r="AZ129" s="86">
        <f t="shared" si="123"/>
        <v>0.51119999999999999</v>
      </c>
      <c r="BA129" s="86">
        <f t="shared" si="123"/>
        <v>0.33660000000000001</v>
      </c>
      <c r="BB129" s="86">
        <f t="shared" si="123"/>
        <v>0.36230000000000001</v>
      </c>
      <c r="BC129" s="86">
        <f t="shared" si="123"/>
        <v>0.44340000000000002</v>
      </c>
      <c r="BD129" s="86">
        <f t="shared" si="123"/>
        <v>7.0099999999999996E-2</v>
      </c>
      <c r="BE129" s="86">
        <f t="shared" si="123"/>
        <v>0.22850000000000001</v>
      </c>
      <c r="BF129" s="86">
        <f t="shared" si="123"/>
        <v>8.1500000000000003E-2</v>
      </c>
      <c r="BG129" s="86">
        <f t="shared" si="123"/>
        <v>0.34129999999999999</v>
      </c>
      <c r="BH129" s="86">
        <f t="shared" si="123"/>
        <v>0.1812</v>
      </c>
      <c r="BI129" s="86">
        <f t="shared" si="123"/>
        <v>0.56869999999999998</v>
      </c>
      <c r="BJ129" s="86">
        <f t="shared" si="123"/>
        <v>8.9700000000000002E-2</v>
      </c>
      <c r="BK129" s="86">
        <f t="shared" si="123"/>
        <v>0.26190000000000002</v>
      </c>
      <c r="BL129" s="86">
        <f t="shared" si="123"/>
        <v>0.41670000000000001</v>
      </c>
      <c r="BM129" s="86">
        <f t="shared" si="123"/>
        <v>0.44319999999999998</v>
      </c>
      <c r="BN129" s="86">
        <f t="shared" si="123"/>
        <v>0.44359999999999999</v>
      </c>
      <c r="BO129" s="86">
        <f t="shared" ref="BO129:DZ129" si="124">ROUND(BO127/BO128,4)</f>
        <v>0.35970000000000002</v>
      </c>
      <c r="BP129" s="86">
        <f t="shared" si="124"/>
        <v>0.53390000000000004</v>
      </c>
      <c r="BQ129" s="86">
        <f t="shared" si="124"/>
        <v>0.312</v>
      </c>
      <c r="BR129" s="86">
        <f t="shared" si="124"/>
        <v>0.33210000000000001</v>
      </c>
      <c r="BS129" s="86">
        <f t="shared" si="124"/>
        <v>0.54500000000000004</v>
      </c>
      <c r="BT129" s="86">
        <f t="shared" si="124"/>
        <v>0.2092</v>
      </c>
      <c r="BU129" s="86">
        <f t="shared" si="124"/>
        <v>0.26860000000000001</v>
      </c>
      <c r="BV129" s="86">
        <f t="shared" si="124"/>
        <v>0.23139999999999999</v>
      </c>
      <c r="BW129" s="86">
        <f t="shared" si="124"/>
        <v>0.1439</v>
      </c>
      <c r="BX129" s="86">
        <f t="shared" si="124"/>
        <v>0.307</v>
      </c>
      <c r="BY129" s="86">
        <f t="shared" si="124"/>
        <v>0.68820000000000003</v>
      </c>
      <c r="BZ129" s="86">
        <f t="shared" si="124"/>
        <v>0.42830000000000001</v>
      </c>
      <c r="CA129" s="86">
        <f t="shared" si="124"/>
        <v>0.309</v>
      </c>
      <c r="CB129" s="86">
        <f t="shared" si="124"/>
        <v>0.24479999999999999</v>
      </c>
      <c r="CC129" s="86">
        <f t="shared" si="124"/>
        <v>0.35199999999999998</v>
      </c>
      <c r="CD129" s="86">
        <f t="shared" si="124"/>
        <v>7.3499999999999996E-2</v>
      </c>
      <c r="CE129" s="86">
        <f t="shared" si="124"/>
        <v>0.26040000000000002</v>
      </c>
      <c r="CF129" s="86">
        <f t="shared" si="124"/>
        <v>0.41160000000000002</v>
      </c>
      <c r="CG129" s="86">
        <f t="shared" si="124"/>
        <v>0.4234</v>
      </c>
      <c r="CH129" s="86">
        <f t="shared" si="124"/>
        <v>0.54549999999999998</v>
      </c>
      <c r="CI129" s="86">
        <f t="shared" si="124"/>
        <v>0.54969999999999997</v>
      </c>
      <c r="CJ129" s="86">
        <f t="shared" si="124"/>
        <v>0.43530000000000002</v>
      </c>
      <c r="CK129" s="86">
        <f t="shared" si="124"/>
        <v>0.1925</v>
      </c>
      <c r="CL129" s="86">
        <f t="shared" si="124"/>
        <v>0.25380000000000003</v>
      </c>
      <c r="CM129" s="86">
        <f t="shared" si="124"/>
        <v>0.3947</v>
      </c>
      <c r="CN129" s="86">
        <f t="shared" si="124"/>
        <v>0.20610000000000001</v>
      </c>
      <c r="CO129" s="86">
        <f t="shared" si="124"/>
        <v>0.22550000000000001</v>
      </c>
      <c r="CP129" s="86">
        <f t="shared" si="124"/>
        <v>0.29149999999999998</v>
      </c>
      <c r="CQ129" s="86">
        <f t="shared" si="124"/>
        <v>0.60980000000000001</v>
      </c>
      <c r="CR129" s="86">
        <f t="shared" si="124"/>
        <v>0.38850000000000001</v>
      </c>
      <c r="CS129" s="86">
        <f t="shared" si="124"/>
        <v>0.33329999999999999</v>
      </c>
      <c r="CT129" s="86">
        <f t="shared" si="124"/>
        <v>0.67159999999999997</v>
      </c>
      <c r="CU129" s="86">
        <f t="shared" si="124"/>
        <v>0.19950000000000001</v>
      </c>
      <c r="CV129" s="86">
        <f t="shared" si="124"/>
        <v>0.20830000000000001</v>
      </c>
      <c r="CW129" s="86">
        <f t="shared" si="124"/>
        <v>0.3533</v>
      </c>
      <c r="CX129" s="86">
        <f t="shared" si="124"/>
        <v>0.37069999999999997</v>
      </c>
      <c r="CY129" s="86">
        <f t="shared" si="124"/>
        <v>0.53029999999999999</v>
      </c>
      <c r="CZ129" s="86">
        <f t="shared" si="124"/>
        <v>0.47210000000000002</v>
      </c>
      <c r="DA129" s="86">
        <f t="shared" si="124"/>
        <v>0.2326</v>
      </c>
      <c r="DB129" s="86">
        <f t="shared" si="124"/>
        <v>0.25879999999999997</v>
      </c>
      <c r="DC129" s="86">
        <f t="shared" si="124"/>
        <v>0.24310000000000001</v>
      </c>
      <c r="DD129" s="86">
        <f t="shared" si="124"/>
        <v>0.32540000000000002</v>
      </c>
      <c r="DE129" s="86">
        <f t="shared" si="124"/>
        <v>0.19139999999999999</v>
      </c>
      <c r="DF129" s="86">
        <f t="shared" si="124"/>
        <v>0.3861</v>
      </c>
      <c r="DG129" s="86">
        <f t="shared" si="124"/>
        <v>0.35460000000000003</v>
      </c>
      <c r="DH129" s="86">
        <f t="shared" si="124"/>
        <v>0.36890000000000001</v>
      </c>
      <c r="DI129" s="86">
        <f t="shared" si="124"/>
        <v>0.52959999999999996</v>
      </c>
      <c r="DJ129" s="86">
        <f t="shared" si="124"/>
        <v>0.23180000000000001</v>
      </c>
      <c r="DK129" s="86">
        <f t="shared" si="124"/>
        <v>0.50829999999999997</v>
      </c>
      <c r="DL129" s="86">
        <f t="shared" si="124"/>
        <v>0.4405</v>
      </c>
      <c r="DM129" s="86">
        <f t="shared" si="124"/>
        <v>0.46550000000000002</v>
      </c>
      <c r="DN129" s="86">
        <f t="shared" si="124"/>
        <v>0.42430000000000001</v>
      </c>
      <c r="DO129" s="86">
        <f t="shared" si="124"/>
        <v>0.38640000000000002</v>
      </c>
      <c r="DP129" s="86">
        <f t="shared" si="124"/>
        <v>0.28799999999999998</v>
      </c>
      <c r="DQ129" s="86">
        <f t="shared" si="124"/>
        <v>0.28420000000000001</v>
      </c>
      <c r="DR129" s="86">
        <f t="shared" si="124"/>
        <v>0.63870000000000005</v>
      </c>
      <c r="DS129" s="86">
        <f t="shared" si="124"/>
        <v>0.69010000000000005</v>
      </c>
      <c r="DT129" s="86">
        <f t="shared" si="124"/>
        <v>0.67420000000000002</v>
      </c>
      <c r="DU129" s="86">
        <f t="shared" si="124"/>
        <v>0.48049999999999998</v>
      </c>
      <c r="DV129" s="86">
        <f t="shared" si="124"/>
        <v>0.3483</v>
      </c>
      <c r="DW129" s="86">
        <f t="shared" si="124"/>
        <v>0.38690000000000002</v>
      </c>
      <c r="DX129" s="86">
        <f t="shared" si="124"/>
        <v>0.1754</v>
      </c>
      <c r="DY129" s="86">
        <f t="shared" si="124"/>
        <v>0.121</v>
      </c>
      <c r="DZ129" s="86">
        <f t="shared" si="124"/>
        <v>0.13800000000000001</v>
      </c>
      <c r="EA129" s="86">
        <f t="shared" ref="EA129:FX129" si="125">ROUND(EA127/EA128,4)</f>
        <v>0.30180000000000001</v>
      </c>
      <c r="EB129" s="86">
        <f t="shared" si="125"/>
        <v>0.43569999999999998</v>
      </c>
      <c r="EC129" s="86">
        <f t="shared" si="125"/>
        <v>0.30630000000000002</v>
      </c>
      <c r="ED129" s="86">
        <f t="shared" si="125"/>
        <v>2.07E-2</v>
      </c>
      <c r="EE129" s="86">
        <f t="shared" si="125"/>
        <v>0.56369999999999998</v>
      </c>
      <c r="EF129" s="86">
        <f t="shared" si="125"/>
        <v>0.58360000000000001</v>
      </c>
      <c r="EG129" s="86">
        <f t="shared" si="125"/>
        <v>0.53759999999999997</v>
      </c>
      <c r="EH129" s="86">
        <f t="shared" si="125"/>
        <v>0.34339999999999998</v>
      </c>
      <c r="EI129" s="86">
        <f t="shared" si="125"/>
        <v>0.64370000000000005</v>
      </c>
      <c r="EJ129" s="86">
        <f t="shared" si="125"/>
        <v>0.40150000000000002</v>
      </c>
      <c r="EK129" s="86">
        <f t="shared" si="125"/>
        <v>0.29949999999999999</v>
      </c>
      <c r="EL129" s="86">
        <f t="shared" si="125"/>
        <v>0.34399999999999997</v>
      </c>
      <c r="EM129" s="86">
        <f t="shared" si="125"/>
        <v>0.35709999999999997</v>
      </c>
      <c r="EN129" s="86">
        <f t="shared" si="125"/>
        <v>0.57320000000000004</v>
      </c>
      <c r="EO129" s="86">
        <f t="shared" si="125"/>
        <v>0.27779999999999999</v>
      </c>
      <c r="EP129" s="86">
        <f t="shared" si="125"/>
        <v>0.1673</v>
      </c>
      <c r="EQ129" s="86">
        <f t="shared" si="125"/>
        <v>2.75E-2</v>
      </c>
      <c r="ER129" s="86">
        <f t="shared" si="125"/>
        <v>0.27310000000000001</v>
      </c>
      <c r="ES129" s="86">
        <f t="shared" si="125"/>
        <v>0.33479999999999999</v>
      </c>
      <c r="ET129" s="86">
        <f t="shared" si="125"/>
        <v>0.66290000000000004</v>
      </c>
      <c r="EU129" s="86">
        <f t="shared" si="125"/>
        <v>0.75490000000000002</v>
      </c>
      <c r="EV129" s="86">
        <f t="shared" si="125"/>
        <v>0.5333</v>
      </c>
      <c r="EW129" s="86">
        <f t="shared" si="125"/>
        <v>0.1835</v>
      </c>
      <c r="EX129" s="86">
        <f t="shared" si="125"/>
        <v>0.28489999999999999</v>
      </c>
      <c r="EY129" s="86">
        <f t="shared" si="125"/>
        <v>0.41410000000000002</v>
      </c>
      <c r="EZ129" s="86">
        <f t="shared" si="125"/>
        <v>0.3916</v>
      </c>
      <c r="FA129" s="86">
        <f t="shared" si="125"/>
        <v>0.24610000000000001</v>
      </c>
      <c r="FB129" s="86">
        <f t="shared" si="125"/>
        <v>0.39400000000000002</v>
      </c>
      <c r="FC129" s="86">
        <f t="shared" si="125"/>
        <v>0.2283</v>
      </c>
      <c r="FD129" s="86">
        <f t="shared" si="125"/>
        <v>0.41499999999999998</v>
      </c>
      <c r="FE129" s="86">
        <f t="shared" si="125"/>
        <v>0.44330000000000003</v>
      </c>
      <c r="FF129" s="86">
        <f t="shared" si="125"/>
        <v>0.43030000000000002</v>
      </c>
      <c r="FG129" s="86">
        <f t="shared" si="125"/>
        <v>0.17319999999999999</v>
      </c>
      <c r="FH129" s="86">
        <f t="shared" si="125"/>
        <v>0.3125</v>
      </c>
      <c r="FI129" s="86">
        <f t="shared" si="125"/>
        <v>0.35310000000000002</v>
      </c>
      <c r="FJ129" s="86">
        <f t="shared" si="125"/>
        <v>0.2442</v>
      </c>
      <c r="FK129" s="86">
        <f t="shared" si="125"/>
        <v>0.2626</v>
      </c>
      <c r="FL129" s="86">
        <f t="shared" si="125"/>
        <v>0.1101</v>
      </c>
      <c r="FM129" s="86">
        <f t="shared" si="125"/>
        <v>9.9299999999999999E-2</v>
      </c>
      <c r="FN129" s="86">
        <f t="shared" si="125"/>
        <v>0.5554</v>
      </c>
      <c r="FO129" s="86">
        <f t="shared" si="125"/>
        <v>0.39240000000000003</v>
      </c>
      <c r="FP129" s="86">
        <f t="shared" si="125"/>
        <v>0.45150000000000001</v>
      </c>
      <c r="FQ129" s="86">
        <f t="shared" si="125"/>
        <v>0.24890000000000001</v>
      </c>
      <c r="FR129" s="86">
        <f t="shared" si="125"/>
        <v>0.26629999999999998</v>
      </c>
      <c r="FS129" s="86">
        <f t="shared" si="125"/>
        <v>0.12709999999999999</v>
      </c>
      <c r="FT129" s="86">
        <f t="shared" si="125"/>
        <v>0.33329999999999999</v>
      </c>
      <c r="FU129" s="86">
        <f t="shared" si="125"/>
        <v>0.5544</v>
      </c>
      <c r="FV129" s="86">
        <f t="shared" si="125"/>
        <v>0.4647</v>
      </c>
      <c r="FW129" s="86">
        <f t="shared" si="125"/>
        <v>0.41670000000000001</v>
      </c>
      <c r="FX129" s="86">
        <f t="shared" si="125"/>
        <v>0.3175</v>
      </c>
      <c r="FY129" s="28"/>
      <c r="FZ129" s="20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</row>
    <row r="130" spans="1:256" x14ac:dyDescent="0.2">
      <c r="A130" s="6" t="s">
        <v>622</v>
      </c>
      <c r="B130" s="7" t="s">
        <v>623</v>
      </c>
      <c r="C130" s="18">
        <f>ROUND((C129*C20),1)</f>
        <v>2550.4</v>
      </c>
      <c r="D130" s="18">
        <f t="shared" ref="D130:BO130" si="126">ROUND((D129*D20),1)</f>
        <v>13303.9</v>
      </c>
      <c r="E130" s="18">
        <f t="shared" si="126"/>
        <v>3560.1</v>
      </c>
      <c r="F130" s="18">
        <f t="shared" si="126"/>
        <v>6002.3</v>
      </c>
      <c r="G130" s="18">
        <f t="shared" si="126"/>
        <v>291.10000000000002</v>
      </c>
      <c r="H130" s="18">
        <f t="shared" si="126"/>
        <v>242.7</v>
      </c>
      <c r="I130" s="18">
        <f t="shared" si="126"/>
        <v>5039.8999999999996</v>
      </c>
      <c r="J130" s="18">
        <f t="shared" si="126"/>
        <v>1050</v>
      </c>
      <c r="K130" s="18">
        <f t="shared" si="126"/>
        <v>115.7</v>
      </c>
      <c r="L130" s="18">
        <f t="shared" si="126"/>
        <v>1046.5999999999999</v>
      </c>
      <c r="M130" s="18">
        <f t="shared" si="126"/>
        <v>726.6</v>
      </c>
      <c r="N130" s="18">
        <f t="shared" si="126"/>
        <v>11759.5</v>
      </c>
      <c r="O130" s="18">
        <f t="shared" si="126"/>
        <v>1470.1</v>
      </c>
      <c r="P130" s="18">
        <f t="shared" si="126"/>
        <v>106.9</v>
      </c>
      <c r="Q130" s="18">
        <f t="shared" si="126"/>
        <v>23012.9</v>
      </c>
      <c r="R130" s="18">
        <f t="shared" si="126"/>
        <v>1560</v>
      </c>
      <c r="S130" s="18">
        <f t="shared" si="126"/>
        <v>690.9</v>
      </c>
      <c r="T130" s="18">
        <f t="shared" si="126"/>
        <v>71.2</v>
      </c>
      <c r="U130" s="18">
        <f t="shared" si="126"/>
        <v>35.6</v>
      </c>
      <c r="V130" s="18">
        <f t="shared" si="126"/>
        <v>126.6</v>
      </c>
      <c r="W130" s="18">
        <f t="shared" si="126"/>
        <v>71.3</v>
      </c>
      <c r="X130" s="18">
        <f t="shared" si="126"/>
        <v>10.5</v>
      </c>
      <c r="Y130" s="18">
        <f t="shared" si="126"/>
        <v>466.3</v>
      </c>
      <c r="Z130" s="18">
        <f t="shared" si="126"/>
        <v>74.599999999999994</v>
      </c>
      <c r="AA130" s="18">
        <f t="shared" si="126"/>
        <v>7470.2</v>
      </c>
      <c r="AB130" s="18">
        <f t="shared" si="126"/>
        <v>4756.8</v>
      </c>
      <c r="AC130" s="18">
        <f t="shared" si="126"/>
        <v>159.6</v>
      </c>
      <c r="AD130" s="18">
        <f t="shared" si="126"/>
        <v>381.9</v>
      </c>
      <c r="AE130" s="18">
        <f t="shared" si="126"/>
        <v>27.7</v>
      </c>
      <c r="AF130" s="18">
        <f t="shared" si="126"/>
        <v>42.5</v>
      </c>
      <c r="AG130" s="18">
        <f t="shared" si="126"/>
        <v>113.1</v>
      </c>
      <c r="AH130" s="18">
        <f t="shared" si="126"/>
        <v>484.3</v>
      </c>
      <c r="AI130" s="18">
        <f t="shared" si="126"/>
        <v>178.2</v>
      </c>
      <c r="AJ130" s="18">
        <f t="shared" si="126"/>
        <v>98</v>
      </c>
      <c r="AK130" s="18">
        <f t="shared" si="126"/>
        <v>132.1</v>
      </c>
      <c r="AL130" s="18">
        <f t="shared" si="126"/>
        <v>174.2</v>
      </c>
      <c r="AM130" s="18">
        <f t="shared" si="126"/>
        <v>205.9</v>
      </c>
      <c r="AN130" s="18">
        <f t="shared" si="126"/>
        <v>127.6</v>
      </c>
      <c r="AO130" s="18">
        <f t="shared" si="126"/>
        <v>1607.6</v>
      </c>
      <c r="AP130" s="18">
        <f t="shared" si="126"/>
        <v>41169.300000000003</v>
      </c>
      <c r="AQ130" s="18">
        <f t="shared" si="126"/>
        <v>107.4</v>
      </c>
      <c r="AR130" s="18">
        <f t="shared" si="126"/>
        <v>5321.1</v>
      </c>
      <c r="AS130" s="18">
        <f t="shared" si="126"/>
        <v>1553</v>
      </c>
      <c r="AT130" s="18">
        <f t="shared" si="126"/>
        <v>315.89999999999998</v>
      </c>
      <c r="AU130" s="18">
        <f t="shared" si="126"/>
        <v>74.8</v>
      </c>
      <c r="AV130" s="18">
        <f t="shared" si="126"/>
        <v>154.6</v>
      </c>
      <c r="AW130" s="18">
        <f t="shared" si="126"/>
        <v>58.7</v>
      </c>
      <c r="AX130" s="18">
        <f t="shared" si="126"/>
        <v>0</v>
      </c>
      <c r="AY130" s="18">
        <f t="shared" si="126"/>
        <v>179.2</v>
      </c>
      <c r="AZ130" s="18">
        <f t="shared" si="126"/>
        <v>6434.7</v>
      </c>
      <c r="BA130" s="18">
        <f t="shared" si="126"/>
        <v>3179.5</v>
      </c>
      <c r="BB130" s="18">
        <f t="shared" si="126"/>
        <v>2817.3</v>
      </c>
      <c r="BC130" s="18">
        <f t="shared" si="126"/>
        <v>11228.4</v>
      </c>
      <c r="BD130" s="18">
        <f t="shared" si="126"/>
        <v>253.3</v>
      </c>
      <c r="BE130" s="18">
        <f t="shared" si="126"/>
        <v>292</v>
      </c>
      <c r="BF130" s="18">
        <f t="shared" si="126"/>
        <v>2143.8000000000002</v>
      </c>
      <c r="BG130" s="18">
        <f t="shared" si="126"/>
        <v>313.8</v>
      </c>
      <c r="BH130" s="18">
        <f t="shared" si="126"/>
        <v>113.7</v>
      </c>
      <c r="BI130" s="18">
        <f t="shared" si="126"/>
        <v>153.80000000000001</v>
      </c>
      <c r="BJ130" s="18">
        <f t="shared" si="126"/>
        <v>575.70000000000005</v>
      </c>
      <c r="BK130" s="18">
        <f t="shared" si="126"/>
        <v>6668.7</v>
      </c>
      <c r="BL130" s="18">
        <f t="shared" si="126"/>
        <v>41.3</v>
      </c>
      <c r="BM130" s="18">
        <f t="shared" si="126"/>
        <v>138.9</v>
      </c>
      <c r="BN130" s="18">
        <f t="shared" si="126"/>
        <v>1446.2</v>
      </c>
      <c r="BO130" s="18">
        <f t="shared" si="126"/>
        <v>464.7</v>
      </c>
      <c r="BP130" s="18">
        <f t="shared" ref="BP130:EA130" si="127">ROUND((BP129*BP20),1)</f>
        <v>88.1</v>
      </c>
      <c r="BQ130" s="18">
        <f t="shared" si="127"/>
        <v>1836.3</v>
      </c>
      <c r="BR130" s="18">
        <f t="shared" si="127"/>
        <v>1476.1</v>
      </c>
      <c r="BS130" s="18">
        <f t="shared" si="127"/>
        <v>596.29999999999995</v>
      </c>
      <c r="BT130" s="18">
        <f t="shared" si="127"/>
        <v>77.8</v>
      </c>
      <c r="BU130" s="18">
        <f t="shared" si="127"/>
        <v>103.9</v>
      </c>
      <c r="BV130" s="18">
        <f t="shared" si="127"/>
        <v>286.7</v>
      </c>
      <c r="BW130" s="18">
        <f t="shared" si="127"/>
        <v>284.2</v>
      </c>
      <c r="BX130" s="18">
        <f t="shared" si="127"/>
        <v>23.9</v>
      </c>
      <c r="BY130" s="18">
        <f t="shared" si="127"/>
        <v>317.3</v>
      </c>
      <c r="BZ130" s="18">
        <f t="shared" si="127"/>
        <v>93.1</v>
      </c>
      <c r="CA130" s="18">
        <f t="shared" si="127"/>
        <v>50.3</v>
      </c>
      <c r="CB130" s="18">
        <f t="shared" si="127"/>
        <v>18109.7</v>
      </c>
      <c r="CC130" s="18">
        <f t="shared" si="127"/>
        <v>67.2</v>
      </c>
      <c r="CD130" s="18">
        <f t="shared" si="127"/>
        <v>30.7</v>
      </c>
      <c r="CE130" s="18">
        <f t="shared" si="127"/>
        <v>39.200000000000003</v>
      </c>
      <c r="CF130" s="18">
        <f t="shared" si="127"/>
        <v>46.6</v>
      </c>
      <c r="CG130" s="18">
        <f t="shared" si="127"/>
        <v>83.4</v>
      </c>
      <c r="CH130" s="18">
        <f t="shared" si="127"/>
        <v>58.4</v>
      </c>
      <c r="CI130" s="18">
        <f t="shared" si="127"/>
        <v>386.2</v>
      </c>
      <c r="CJ130" s="18">
        <f t="shared" si="127"/>
        <v>385.2</v>
      </c>
      <c r="CK130" s="18">
        <f t="shared" si="127"/>
        <v>1151.5999999999999</v>
      </c>
      <c r="CL130" s="18">
        <f t="shared" si="127"/>
        <v>326.8</v>
      </c>
      <c r="CM130" s="18">
        <f t="shared" si="127"/>
        <v>254.8</v>
      </c>
      <c r="CN130" s="18">
        <f t="shared" si="127"/>
        <v>6985.5</v>
      </c>
      <c r="CO130" s="18">
        <f t="shared" si="127"/>
        <v>3334.2</v>
      </c>
      <c r="CP130" s="18">
        <f t="shared" si="127"/>
        <v>296.39999999999998</v>
      </c>
      <c r="CQ130" s="18">
        <f t="shared" si="127"/>
        <v>492.1</v>
      </c>
      <c r="CR130" s="18">
        <f t="shared" si="127"/>
        <v>94.2</v>
      </c>
      <c r="CS130" s="18">
        <f t="shared" si="127"/>
        <v>98.7</v>
      </c>
      <c r="CT130" s="18">
        <f t="shared" si="127"/>
        <v>69.8</v>
      </c>
      <c r="CU130" s="18">
        <f t="shared" si="127"/>
        <v>88.5</v>
      </c>
      <c r="CV130" s="18">
        <f t="shared" si="127"/>
        <v>5.2</v>
      </c>
      <c r="CW130" s="18">
        <f t="shared" si="127"/>
        <v>67.099999999999994</v>
      </c>
      <c r="CX130" s="18">
        <f t="shared" si="127"/>
        <v>170.2</v>
      </c>
      <c r="CY130" s="18">
        <f t="shared" si="127"/>
        <v>19.899999999999999</v>
      </c>
      <c r="CZ130" s="18">
        <f t="shared" si="127"/>
        <v>868.9</v>
      </c>
      <c r="DA130" s="18">
        <f t="shared" si="127"/>
        <v>46.2</v>
      </c>
      <c r="DB130" s="18">
        <f t="shared" si="127"/>
        <v>81.8</v>
      </c>
      <c r="DC130" s="18">
        <f t="shared" si="127"/>
        <v>42.1</v>
      </c>
      <c r="DD130" s="18">
        <f t="shared" si="127"/>
        <v>43.9</v>
      </c>
      <c r="DE130" s="18">
        <f t="shared" si="127"/>
        <v>55.9</v>
      </c>
      <c r="DF130" s="18">
        <f t="shared" si="127"/>
        <v>8059.1</v>
      </c>
      <c r="DG130" s="18">
        <f t="shared" si="127"/>
        <v>31.2</v>
      </c>
      <c r="DH130" s="18">
        <f t="shared" si="127"/>
        <v>732</v>
      </c>
      <c r="DI130" s="18">
        <f t="shared" si="127"/>
        <v>1275</v>
      </c>
      <c r="DJ130" s="18">
        <f t="shared" si="127"/>
        <v>145.9</v>
      </c>
      <c r="DK130" s="18">
        <f t="shared" si="127"/>
        <v>237.5</v>
      </c>
      <c r="DL130" s="18">
        <f t="shared" si="127"/>
        <v>2529.8000000000002</v>
      </c>
      <c r="DM130" s="18">
        <f t="shared" si="127"/>
        <v>114</v>
      </c>
      <c r="DN130" s="18">
        <f t="shared" si="127"/>
        <v>549.20000000000005</v>
      </c>
      <c r="DO130" s="18">
        <f t="shared" si="127"/>
        <v>1237.2</v>
      </c>
      <c r="DP130" s="18">
        <f t="shared" si="127"/>
        <v>59.9</v>
      </c>
      <c r="DQ130" s="18">
        <f t="shared" si="127"/>
        <v>233.7</v>
      </c>
      <c r="DR130" s="18">
        <f t="shared" si="127"/>
        <v>851.4</v>
      </c>
      <c r="DS130" s="18">
        <f t="shared" si="127"/>
        <v>432.7</v>
      </c>
      <c r="DT130" s="18">
        <f t="shared" si="127"/>
        <v>117</v>
      </c>
      <c r="DU130" s="18">
        <f t="shared" si="127"/>
        <v>164.3</v>
      </c>
      <c r="DV130" s="18">
        <f t="shared" si="127"/>
        <v>74.400000000000006</v>
      </c>
      <c r="DW130" s="18">
        <f t="shared" si="127"/>
        <v>121.3</v>
      </c>
      <c r="DX130" s="18">
        <f t="shared" si="127"/>
        <v>28.6</v>
      </c>
      <c r="DY130" s="18">
        <f t="shared" si="127"/>
        <v>37.6</v>
      </c>
      <c r="DZ130" s="18">
        <f t="shared" si="127"/>
        <v>98.9</v>
      </c>
      <c r="EA130" s="18">
        <f t="shared" si="127"/>
        <v>162.9</v>
      </c>
      <c r="EB130" s="18">
        <f t="shared" ref="EB130:FX130" si="128">ROUND((EB129*EB20),1)</f>
        <v>237.7</v>
      </c>
      <c r="EC130" s="18">
        <f t="shared" si="128"/>
        <v>90.4</v>
      </c>
      <c r="ED130" s="18">
        <f t="shared" si="128"/>
        <v>31.8</v>
      </c>
      <c r="EE130" s="18">
        <f t="shared" si="128"/>
        <v>114.4</v>
      </c>
      <c r="EF130" s="18">
        <f t="shared" si="128"/>
        <v>822.8</v>
      </c>
      <c r="EG130" s="18">
        <f t="shared" si="128"/>
        <v>133.30000000000001</v>
      </c>
      <c r="EH130" s="18">
        <f t="shared" si="128"/>
        <v>86.1</v>
      </c>
      <c r="EI130" s="18">
        <f t="shared" si="128"/>
        <v>9054.9</v>
      </c>
      <c r="EJ130" s="18">
        <f t="shared" si="128"/>
        <v>4122.7</v>
      </c>
      <c r="EK130" s="18">
        <f t="shared" si="128"/>
        <v>200.7</v>
      </c>
      <c r="EL130" s="18">
        <f t="shared" si="128"/>
        <v>158.5</v>
      </c>
      <c r="EM130" s="18">
        <f t="shared" si="128"/>
        <v>138.1</v>
      </c>
      <c r="EN130" s="18">
        <f t="shared" si="128"/>
        <v>555.20000000000005</v>
      </c>
      <c r="EO130" s="18">
        <f t="shared" si="128"/>
        <v>88</v>
      </c>
      <c r="EP130" s="18">
        <f t="shared" si="128"/>
        <v>71.099999999999994</v>
      </c>
      <c r="EQ130" s="18">
        <f t="shared" si="128"/>
        <v>74.8</v>
      </c>
      <c r="ER130" s="18">
        <f t="shared" si="128"/>
        <v>86.3</v>
      </c>
      <c r="ES130" s="18">
        <f t="shared" si="128"/>
        <v>70.8</v>
      </c>
      <c r="ET130" s="18">
        <f t="shared" si="128"/>
        <v>109.4</v>
      </c>
      <c r="EU130" s="18">
        <f t="shared" si="128"/>
        <v>435.5</v>
      </c>
      <c r="EV130" s="18">
        <f t="shared" si="128"/>
        <v>41.2</v>
      </c>
      <c r="EW130" s="18">
        <f t="shared" si="128"/>
        <v>158</v>
      </c>
      <c r="EX130" s="18">
        <f t="shared" si="128"/>
        <v>49.3</v>
      </c>
      <c r="EY130" s="18">
        <f t="shared" si="128"/>
        <v>237</v>
      </c>
      <c r="EZ130" s="18">
        <f t="shared" si="128"/>
        <v>45.6</v>
      </c>
      <c r="FA130" s="18">
        <f t="shared" si="128"/>
        <v>860.2</v>
      </c>
      <c r="FB130" s="18">
        <f t="shared" si="128"/>
        <v>114</v>
      </c>
      <c r="FC130" s="18">
        <f t="shared" si="128"/>
        <v>444.8</v>
      </c>
      <c r="FD130" s="18">
        <f t="shared" si="128"/>
        <v>176.4</v>
      </c>
      <c r="FE130" s="18">
        <f t="shared" si="128"/>
        <v>34.6</v>
      </c>
      <c r="FF130" s="18">
        <f t="shared" si="128"/>
        <v>85.6</v>
      </c>
      <c r="FG130" s="18">
        <f t="shared" si="128"/>
        <v>19.899999999999999</v>
      </c>
      <c r="FH130" s="18">
        <f t="shared" si="128"/>
        <v>23.1</v>
      </c>
      <c r="FI130" s="18">
        <f t="shared" si="128"/>
        <v>612.5</v>
      </c>
      <c r="FJ130" s="18">
        <f t="shared" si="128"/>
        <v>496.8</v>
      </c>
      <c r="FK130" s="18">
        <f t="shared" si="128"/>
        <v>681.4</v>
      </c>
      <c r="FL130" s="18">
        <f t="shared" si="128"/>
        <v>911.9</v>
      </c>
      <c r="FM130" s="18">
        <f t="shared" si="128"/>
        <v>378.4</v>
      </c>
      <c r="FN130" s="18">
        <f t="shared" si="128"/>
        <v>12312.2</v>
      </c>
      <c r="FO130" s="18">
        <f t="shared" si="128"/>
        <v>431.1</v>
      </c>
      <c r="FP130" s="18">
        <f t="shared" si="128"/>
        <v>1066.4000000000001</v>
      </c>
      <c r="FQ130" s="18">
        <f t="shared" si="128"/>
        <v>247.9</v>
      </c>
      <c r="FR130" s="18">
        <f t="shared" si="128"/>
        <v>45.2</v>
      </c>
      <c r="FS130" s="18">
        <f t="shared" si="128"/>
        <v>22.7</v>
      </c>
      <c r="FT130" s="18">
        <f t="shared" si="128"/>
        <v>19.100000000000001</v>
      </c>
      <c r="FU130" s="18">
        <f t="shared" si="128"/>
        <v>455.2</v>
      </c>
      <c r="FV130" s="18">
        <f t="shared" si="128"/>
        <v>319.7</v>
      </c>
      <c r="FW130" s="18">
        <f t="shared" si="128"/>
        <v>64.2</v>
      </c>
      <c r="FX130" s="18">
        <f t="shared" si="128"/>
        <v>19.399999999999999</v>
      </c>
      <c r="FY130" s="28"/>
      <c r="FZ130" s="20">
        <f>SUM(C130:FX130)</f>
        <v>267929.50000000012</v>
      </c>
      <c r="GA130" s="4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</row>
    <row r="131" spans="1:256" x14ac:dyDescent="0.2">
      <c r="A131" s="6" t="s">
        <v>624</v>
      </c>
      <c r="B131" s="7" t="s">
        <v>625</v>
      </c>
      <c r="C131" s="18">
        <f t="shared" ref="C131:BN131" si="129">C17</f>
        <v>4701.2</v>
      </c>
      <c r="D131" s="18">
        <f t="shared" si="129"/>
        <v>18535.900000000001</v>
      </c>
      <c r="E131" s="18">
        <f t="shared" si="129"/>
        <v>4814.6000000000004</v>
      </c>
      <c r="F131" s="18">
        <f t="shared" si="129"/>
        <v>9176.7000000000007</v>
      </c>
      <c r="G131" s="18">
        <f t="shared" si="129"/>
        <v>494</v>
      </c>
      <c r="H131" s="18">
        <f t="shared" si="129"/>
        <v>386.8</v>
      </c>
      <c r="I131" s="18">
        <f t="shared" si="129"/>
        <v>6304.6</v>
      </c>
      <c r="J131" s="18">
        <f t="shared" si="129"/>
        <v>1382.9</v>
      </c>
      <c r="K131" s="18">
        <f t="shared" si="129"/>
        <v>136.5</v>
      </c>
      <c r="L131" s="18">
        <f t="shared" si="129"/>
        <v>1345.7</v>
      </c>
      <c r="M131" s="18">
        <f t="shared" si="129"/>
        <v>898.2</v>
      </c>
      <c r="N131" s="18">
        <f t="shared" si="129"/>
        <v>15327.4</v>
      </c>
      <c r="O131" s="18">
        <f t="shared" si="129"/>
        <v>2150</v>
      </c>
      <c r="P131" s="18">
        <f t="shared" si="129"/>
        <v>133.80000000000001</v>
      </c>
      <c r="Q131" s="18">
        <f t="shared" si="129"/>
        <v>28793.599999999999</v>
      </c>
      <c r="R131" s="18">
        <f t="shared" si="129"/>
        <v>2349.5</v>
      </c>
      <c r="S131" s="18">
        <f t="shared" si="129"/>
        <v>881.8</v>
      </c>
      <c r="T131" s="18">
        <f t="shared" si="129"/>
        <v>93.9</v>
      </c>
      <c r="U131" s="18">
        <f t="shared" si="129"/>
        <v>36.1</v>
      </c>
      <c r="V131" s="18">
        <f t="shared" si="129"/>
        <v>166.1</v>
      </c>
      <c r="W131" s="18">
        <f t="shared" si="129"/>
        <v>71.599999999999994</v>
      </c>
      <c r="X131" s="18">
        <f t="shared" si="129"/>
        <v>11.8</v>
      </c>
      <c r="Y131" s="18">
        <f t="shared" si="129"/>
        <v>528.70000000000005</v>
      </c>
      <c r="Z131" s="18">
        <f t="shared" si="129"/>
        <v>101.2</v>
      </c>
      <c r="AA131" s="18">
        <f t="shared" si="129"/>
        <v>10470.9</v>
      </c>
      <c r="AB131" s="18">
        <f t="shared" si="129"/>
        <v>7074.3</v>
      </c>
      <c r="AC131" s="18">
        <f t="shared" si="129"/>
        <v>285.5</v>
      </c>
      <c r="AD131" s="18">
        <f t="shared" si="129"/>
        <v>419.2</v>
      </c>
      <c r="AE131" s="18">
        <f t="shared" si="129"/>
        <v>39.799999999999997</v>
      </c>
      <c r="AF131" s="18">
        <f t="shared" si="129"/>
        <v>71.099999999999994</v>
      </c>
      <c r="AG131" s="18">
        <f t="shared" si="129"/>
        <v>169.5</v>
      </c>
      <c r="AH131" s="18">
        <f t="shared" si="129"/>
        <v>644.29999999999995</v>
      </c>
      <c r="AI131" s="18">
        <f t="shared" si="129"/>
        <v>182.3</v>
      </c>
      <c r="AJ131" s="18">
        <f t="shared" si="129"/>
        <v>118.2</v>
      </c>
      <c r="AK131" s="18">
        <f t="shared" si="129"/>
        <v>154.19999999999999</v>
      </c>
      <c r="AL131" s="18">
        <f t="shared" si="129"/>
        <v>218.3</v>
      </c>
      <c r="AM131" s="18">
        <f t="shared" si="129"/>
        <v>226.9</v>
      </c>
      <c r="AN131" s="18">
        <f t="shared" si="129"/>
        <v>129.4</v>
      </c>
      <c r="AO131" s="18">
        <f t="shared" si="129"/>
        <v>2297.1999999999998</v>
      </c>
      <c r="AP131" s="18">
        <f t="shared" si="129"/>
        <v>51647.199999999997</v>
      </c>
      <c r="AQ131" s="18">
        <f t="shared" si="129"/>
        <v>136.4</v>
      </c>
      <c r="AR131" s="18">
        <f t="shared" si="129"/>
        <v>6761.7</v>
      </c>
      <c r="AS131" s="18">
        <f t="shared" si="129"/>
        <v>2437.9</v>
      </c>
      <c r="AT131" s="18">
        <f t="shared" si="129"/>
        <v>345.1</v>
      </c>
      <c r="AU131" s="18">
        <f t="shared" si="129"/>
        <v>123.5</v>
      </c>
      <c r="AV131" s="18">
        <f t="shared" si="129"/>
        <v>199.5</v>
      </c>
      <c r="AW131" s="18">
        <f t="shared" si="129"/>
        <v>60.9</v>
      </c>
      <c r="AX131" s="18">
        <f t="shared" si="129"/>
        <v>0</v>
      </c>
      <c r="AY131" s="18">
        <f t="shared" si="129"/>
        <v>226.9</v>
      </c>
      <c r="AZ131" s="18">
        <f t="shared" si="129"/>
        <v>6981</v>
      </c>
      <c r="BA131" s="18">
        <f t="shared" si="129"/>
        <v>3179.5</v>
      </c>
      <c r="BB131" s="18">
        <f t="shared" si="129"/>
        <v>3488.4</v>
      </c>
      <c r="BC131" s="18">
        <f t="shared" si="129"/>
        <v>14257.1</v>
      </c>
      <c r="BD131" s="18">
        <f t="shared" si="129"/>
        <v>391.7</v>
      </c>
      <c r="BE131" s="18">
        <f t="shared" si="129"/>
        <v>294.7</v>
      </c>
      <c r="BF131" s="18">
        <f t="shared" si="129"/>
        <v>3338</v>
      </c>
      <c r="BG131" s="18">
        <f t="shared" si="129"/>
        <v>559</v>
      </c>
      <c r="BH131" s="18">
        <f t="shared" si="129"/>
        <v>176</v>
      </c>
      <c r="BI131" s="18">
        <f t="shared" si="129"/>
        <v>176</v>
      </c>
      <c r="BJ131" s="18">
        <f t="shared" si="129"/>
        <v>648.79999999999995</v>
      </c>
      <c r="BK131" s="18">
        <f t="shared" si="129"/>
        <v>10369.5</v>
      </c>
      <c r="BL131" s="18">
        <f t="shared" si="129"/>
        <v>61.4</v>
      </c>
      <c r="BM131" s="18">
        <f t="shared" si="129"/>
        <v>151.69999999999999</v>
      </c>
      <c r="BN131" s="18">
        <f t="shared" si="129"/>
        <v>1889.9</v>
      </c>
      <c r="BO131" s="18">
        <f t="shared" ref="BO131:DZ131" si="130">BO17</f>
        <v>683.8</v>
      </c>
      <c r="BP131" s="18">
        <f t="shared" si="130"/>
        <v>102.6</v>
      </c>
      <c r="BQ131" s="18">
        <f t="shared" si="130"/>
        <v>2223</v>
      </c>
      <c r="BR131" s="18">
        <f t="shared" si="130"/>
        <v>1848.6</v>
      </c>
      <c r="BS131" s="18">
        <f t="shared" si="130"/>
        <v>634.4</v>
      </c>
      <c r="BT131" s="18">
        <f t="shared" si="130"/>
        <v>114.2</v>
      </c>
      <c r="BU131" s="18">
        <f t="shared" si="130"/>
        <v>137.80000000000001</v>
      </c>
      <c r="BV131" s="18">
        <f t="shared" si="130"/>
        <v>294</v>
      </c>
      <c r="BW131" s="18">
        <f t="shared" si="130"/>
        <v>454</v>
      </c>
      <c r="BX131" s="18">
        <f t="shared" si="130"/>
        <v>27.2</v>
      </c>
      <c r="BY131" s="18">
        <f t="shared" si="130"/>
        <v>375.4</v>
      </c>
      <c r="BZ131" s="18">
        <f t="shared" si="130"/>
        <v>116.3</v>
      </c>
      <c r="CA131" s="18">
        <f t="shared" si="130"/>
        <v>56.5</v>
      </c>
      <c r="CB131" s="18">
        <f t="shared" si="130"/>
        <v>24205.5</v>
      </c>
      <c r="CC131" s="18">
        <f t="shared" si="130"/>
        <v>89.4</v>
      </c>
      <c r="CD131" s="18">
        <f t="shared" si="130"/>
        <v>32.1</v>
      </c>
      <c r="CE131" s="18">
        <f t="shared" si="130"/>
        <v>66.5</v>
      </c>
      <c r="CF131" s="18">
        <f t="shared" si="130"/>
        <v>65.3</v>
      </c>
      <c r="CG131" s="18">
        <f t="shared" si="130"/>
        <v>101.7</v>
      </c>
      <c r="CH131" s="18">
        <f t="shared" si="130"/>
        <v>71.3</v>
      </c>
      <c r="CI131" s="18">
        <f t="shared" si="130"/>
        <v>453.4</v>
      </c>
      <c r="CJ131" s="18">
        <f t="shared" si="130"/>
        <v>485.2</v>
      </c>
      <c r="CK131" s="18">
        <f t="shared" si="130"/>
        <v>1895.2</v>
      </c>
      <c r="CL131" s="18">
        <f t="shared" si="130"/>
        <v>476.6</v>
      </c>
      <c r="CM131" s="18">
        <f t="shared" si="130"/>
        <v>475.1</v>
      </c>
      <c r="CN131" s="18">
        <f t="shared" si="130"/>
        <v>8812.2999999999993</v>
      </c>
      <c r="CO131" s="18">
        <f t="shared" si="130"/>
        <v>5192.8</v>
      </c>
      <c r="CP131" s="18">
        <f t="shared" si="130"/>
        <v>332.8</v>
      </c>
      <c r="CQ131" s="18">
        <f t="shared" si="130"/>
        <v>617</v>
      </c>
      <c r="CR131" s="18">
        <f t="shared" si="130"/>
        <v>120.7</v>
      </c>
      <c r="CS131" s="18">
        <f t="shared" si="130"/>
        <v>124.4</v>
      </c>
      <c r="CT131" s="18">
        <f t="shared" si="130"/>
        <v>86.1</v>
      </c>
      <c r="CU131" s="18">
        <f t="shared" si="130"/>
        <v>153.30000000000001</v>
      </c>
      <c r="CV131" s="18">
        <f t="shared" si="130"/>
        <v>6.7</v>
      </c>
      <c r="CW131" s="18">
        <f t="shared" si="130"/>
        <v>76.900000000000006</v>
      </c>
      <c r="CX131" s="18">
        <f t="shared" si="130"/>
        <v>224.4</v>
      </c>
      <c r="CY131" s="18">
        <f t="shared" si="130"/>
        <v>21.3</v>
      </c>
      <c r="CZ131" s="18">
        <f t="shared" si="130"/>
        <v>1056.3</v>
      </c>
      <c r="DA131" s="18">
        <f t="shared" si="130"/>
        <v>63.6</v>
      </c>
      <c r="DB131" s="18">
        <f t="shared" si="130"/>
        <v>81.900000000000006</v>
      </c>
      <c r="DC131" s="18">
        <f t="shared" si="130"/>
        <v>49.7</v>
      </c>
      <c r="DD131" s="18">
        <f t="shared" si="130"/>
        <v>68.2</v>
      </c>
      <c r="DE131" s="18">
        <f t="shared" si="130"/>
        <v>79.599999999999994</v>
      </c>
      <c r="DF131" s="18">
        <f t="shared" si="130"/>
        <v>9465.9</v>
      </c>
      <c r="DG131" s="18">
        <f t="shared" si="130"/>
        <v>36.200000000000003</v>
      </c>
      <c r="DH131" s="18">
        <f t="shared" si="130"/>
        <v>896.8</v>
      </c>
      <c r="DI131" s="18">
        <f t="shared" si="130"/>
        <v>1619.8</v>
      </c>
      <c r="DJ131" s="18">
        <f t="shared" si="130"/>
        <v>263.39999999999998</v>
      </c>
      <c r="DK131" s="18">
        <f t="shared" si="130"/>
        <v>255.9</v>
      </c>
      <c r="DL131" s="18">
        <f t="shared" si="130"/>
        <v>3112.2</v>
      </c>
      <c r="DM131" s="18">
        <f t="shared" si="130"/>
        <v>138.6</v>
      </c>
      <c r="DN131" s="18">
        <f t="shared" si="130"/>
        <v>807.7</v>
      </c>
      <c r="DO131" s="18">
        <f t="shared" si="130"/>
        <v>2108.1</v>
      </c>
      <c r="DP131" s="18">
        <f t="shared" si="130"/>
        <v>94.4</v>
      </c>
      <c r="DQ131" s="18">
        <f t="shared" si="130"/>
        <v>318</v>
      </c>
      <c r="DR131" s="18">
        <f t="shared" si="130"/>
        <v>1044.3</v>
      </c>
      <c r="DS131" s="18">
        <f t="shared" si="130"/>
        <v>496.8</v>
      </c>
      <c r="DT131" s="18">
        <f t="shared" si="130"/>
        <v>136.80000000000001</v>
      </c>
      <c r="DU131" s="18">
        <f t="shared" si="130"/>
        <v>171</v>
      </c>
      <c r="DV131" s="18">
        <f t="shared" si="130"/>
        <v>110.6</v>
      </c>
      <c r="DW131" s="18">
        <f t="shared" si="130"/>
        <v>163.5</v>
      </c>
      <c r="DX131" s="18">
        <f t="shared" si="130"/>
        <v>28.6</v>
      </c>
      <c r="DY131" s="18">
        <f t="shared" si="130"/>
        <v>60.9</v>
      </c>
      <c r="DZ131" s="18">
        <f t="shared" si="130"/>
        <v>157.9</v>
      </c>
      <c r="EA131" s="18">
        <f t="shared" ref="EA131:FX131" si="131">EA17</f>
        <v>203.3</v>
      </c>
      <c r="EB131" s="18">
        <f t="shared" si="131"/>
        <v>324.7</v>
      </c>
      <c r="EC131" s="18">
        <f t="shared" si="131"/>
        <v>93.3</v>
      </c>
      <c r="ED131" s="18">
        <f t="shared" si="131"/>
        <v>48.7</v>
      </c>
      <c r="EE131" s="18">
        <f t="shared" si="131"/>
        <v>140.6</v>
      </c>
      <c r="EF131" s="18">
        <f t="shared" si="131"/>
        <v>1007.8</v>
      </c>
      <c r="EG131" s="18">
        <f t="shared" si="131"/>
        <v>161</v>
      </c>
      <c r="EH131" s="18">
        <f t="shared" si="131"/>
        <v>87.9</v>
      </c>
      <c r="EI131" s="18">
        <f t="shared" si="131"/>
        <v>11357.7</v>
      </c>
      <c r="EJ131" s="18">
        <f t="shared" si="131"/>
        <v>5097.2</v>
      </c>
      <c r="EK131" s="18">
        <f t="shared" si="131"/>
        <v>244</v>
      </c>
      <c r="EL131" s="18">
        <f t="shared" si="131"/>
        <v>191.8</v>
      </c>
      <c r="EM131" s="18">
        <f t="shared" si="131"/>
        <v>198.1</v>
      </c>
      <c r="EN131" s="18">
        <f t="shared" si="131"/>
        <v>665.9</v>
      </c>
      <c r="EO131" s="18">
        <f t="shared" si="131"/>
        <v>136.4</v>
      </c>
      <c r="EP131" s="18">
        <f t="shared" si="131"/>
        <v>115.7</v>
      </c>
      <c r="EQ131" s="18">
        <f t="shared" si="131"/>
        <v>294.2</v>
      </c>
      <c r="ER131" s="18">
        <f t="shared" si="131"/>
        <v>102.6</v>
      </c>
      <c r="ES131" s="18">
        <f t="shared" si="131"/>
        <v>70.8</v>
      </c>
      <c r="ET131" s="18">
        <f t="shared" si="131"/>
        <v>113.1</v>
      </c>
      <c r="EU131" s="18">
        <f t="shared" si="131"/>
        <v>509.7</v>
      </c>
      <c r="EV131" s="18">
        <f t="shared" si="131"/>
        <v>44.4</v>
      </c>
      <c r="EW131" s="18">
        <f t="shared" si="131"/>
        <v>164.1</v>
      </c>
      <c r="EX131" s="18">
        <f t="shared" si="131"/>
        <v>53</v>
      </c>
      <c r="EY131" s="18">
        <f t="shared" si="131"/>
        <v>278.3</v>
      </c>
      <c r="EZ131" s="18">
        <f t="shared" si="131"/>
        <v>63.8</v>
      </c>
      <c r="FA131" s="18">
        <f t="shared" si="131"/>
        <v>1299.5999999999999</v>
      </c>
      <c r="FB131" s="18">
        <f t="shared" si="131"/>
        <v>175.1</v>
      </c>
      <c r="FC131" s="18">
        <f t="shared" si="131"/>
        <v>559.1</v>
      </c>
      <c r="FD131" s="18">
        <f t="shared" si="131"/>
        <v>243.1</v>
      </c>
      <c r="FE131" s="18">
        <f t="shared" si="131"/>
        <v>42.7</v>
      </c>
      <c r="FF131" s="18">
        <f t="shared" si="131"/>
        <v>106.5</v>
      </c>
      <c r="FG131" s="18">
        <f t="shared" si="131"/>
        <v>48.4</v>
      </c>
      <c r="FH131" s="18">
        <f t="shared" si="131"/>
        <v>42.4</v>
      </c>
      <c r="FI131" s="18">
        <f t="shared" si="131"/>
        <v>832.8</v>
      </c>
      <c r="FJ131" s="18">
        <f t="shared" si="131"/>
        <v>604.5</v>
      </c>
      <c r="FK131" s="18">
        <f t="shared" si="131"/>
        <v>1275.5999999999999</v>
      </c>
      <c r="FL131" s="18">
        <f t="shared" si="131"/>
        <v>1577.8</v>
      </c>
      <c r="FM131" s="18">
        <f t="shared" si="131"/>
        <v>926</v>
      </c>
      <c r="FN131" s="18">
        <f t="shared" si="131"/>
        <v>15063.3</v>
      </c>
      <c r="FO131" s="18">
        <f t="shared" si="131"/>
        <v>450.4</v>
      </c>
      <c r="FP131" s="18">
        <f t="shared" si="131"/>
        <v>1386.2</v>
      </c>
      <c r="FQ131" s="18">
        <f t="shared" si="131"/>
        <v>410.5</v>
      </c>
      <c r="FR131" s="18">
        <f t="shared" si="131"/>
        <v>69.599999999999994</v>
      </c>
      <c r="FS131" s="18">
        <f t="shared" si="131"/>
        <v>23.8</v>
      </c>
      <c r="FT131" s="18">
        <f t="shared" si="131"/>
        <v>20.7</v>
      </c>
      <c r="FU131" s="18">
        <f t="shared" si="131"/>
        <v>516.79999999999995</v>
      </c>
      <c r="FV131" s="18">
        <f t="shared" si="131"/>
        <v>360.1</v>
      </c>
      <c r="FW131" s="18">
        <f t="shared" si="131"/>
        <v>90.4</v>
      </c>
      <c r="FX131" s="18">
        <f t="shared" si="131"/>
        <v>26.4</v>
      </c>
      <c r="FY131" s="18"/>
      <c r="FZ131" s="78"/>
      <c r="GA131" s="7"/>
      <c r="GB131" s="28"/>
      <c r="GC131" s="28"/>
      <c r="GD131" s="28"/>
      <c r="GE131" s="28"/>
      <c r="GF131" s="28"/>
      <c r="GG131" s="7"/>
      <c r="GH131" s="28"/>
      <c r="GI131" s="28"/>
      <c r="GJ131" s="28"/>
      <c r="GK131" s="7"/>
      <c r="GL131" s="7"/>
      <c r="GM131" s="7"/>
    </row>
    <row r="132" spans="1:256" x14ac:dyDescent="0.2">
      <c r="A132" s="6" t="s">
        <v>626</v>
      </c>
      <c r="B132" s="20" t="s">
        <v>627</v>
      </c>
      <c r="C132" s="20">
        <f>ROUND(MAX(C130,C131),1)</f>
        <v>4701.2</v>
      </c>
      <c r="D132" s="20">
        <f t="shared" ref="D132:BO132" si="132">ROUND(MAX(D130,D131),1)</f>
        <v>18535.900000000001</v>
      </c>
      <c r="E132" s="20">
        <f t="shared" si="132"/>
        <v>4814.6000000000004</v>
      </c>
      <c r="F132" s="20">
        <f t="shared" si="132"/>
        <v>9176.7000000000007</v>
      </c>
      <c r="G132" s="20">
        <f t="shared" si="132"/>
        <v>494</v>
      </c>
      <c r="H132" s="20">
        <f t="shared" si="132"/>
        <v>386.8</v>
      </c>
      <c r="I132" s="20">
        <f t="shared" si="132"/>
        <v>6304.6</v>
      </c>
      <c r="J132" s="20">
        <f t="shared" si="132"/>
        <v>1382.9</v>
      </c>
      <c r="K132" s="20">
        <f t="shared" si="132"/>
        <v>136.5</v>
      </c>
      <c r="L132" s="20">
        <f t="shared" si="132"/>
        <v>1345.7</v>
      </c>
      <c r="M132" s="20">
        <f t="shared" si="132"/>
        <v>898.2</v>
      </c>
      <c r="N132" s="20">
        <f t="shared" si="132"/>
        <v>15327.4</v>
      </c>
      <c r="O132" s="20">
        <f t="shared" si="132"/>
        <v>2150</v>
      </c>
      <c r="P132" s="20">
        <f t="shared" si="132"/>
        <v>133.80000000000001</v>
      </c>
      <c r="Q132" s="20">
        <f t="shared" si="132"/>
        <v>28793.599999999999</v>
      </c>
      <c r="R132" s="20">
        <f t="shared" si="132"/>
        <v>2349.5</v>
      </c>
      <c r="S132" s="20">
        <f t="shared" si="132"/>
        <v>881.8</v>
      </c>
      <c r="T132" s="20">
        <f t="shared" si="132"/>
        <v>93.9</v>
      </c>
      <c r="U132" s="20">
        <f t="shared" si="132"/>
        <v>36.1</v>
      </c>
      <c r="V132" s="20">
        <f t="shared" si="132"/>
        <v>166.1</v>
      </c>
      <c r="W132" s="20">
        <f t="shared" si="132"/>
        <v>71.599999999999994</v>
      </c>
      <c r="X132" s="20">
        <f t="shared" si="132"/>
        <v>11.8</v>
      </c>
      <c r="Y132" s="20">
        <f t="shared" si="132"/>
        <v>528.70000000000005</v>
      </c>
      <c r="Z132" s="20">
        <f t="shared" si="132"/>
        <v>101.2</v>
      </c>
      <c r="AA132" s="20">
        <f t="shared" si="132"/>
        <v>10470.9</v>
      </c>
      <c r="AB132" s="20">
        <f t="shared" si="132"/>
        <v>7074.3</v>
      </c>
      <c r="AC132" s="20">
        <f t="shared" si="132"/>
        <v>285.5</v>
      </c>
      <c r="AD132" s="20">
        <f t="shared" si="132"/>
        <v>419.2</v>
      </c>
      <c r="AE132" s="20">
        <f t="shared" si="132"/>
        <v>39.799999999999997</v>
      </c>
      <c r="AF132" s="20">
        <f t="shared" si="132"/>
        <v>71.099999999999994</v>
      </c>
      <c r="AG132" s="20">
        <f t="shared" si="132"/>
        <v>169.5</v>
      </c>
      <c r="AH132" s="20">
        <f t="shared" si="132"/>
        <v>644.29999999999995</v>
      </c>
      <c r="AI132" s="20">
        <f t="shared" si="132"/>
        <v>182.3</v>
      </c>
      <c r="AJ132" s="20">
        <f t="shared" si="132"/>
        <v>118.2</v>
      </c>
      <c r="AK132" s="20">
        <f t="shared" si="132"/>
        <v>154.19999999999999</v>
      </c>
      <c r="AL132" s="20">
        <f t="shared" si="132"/>
        <v>218.3</v>
      </c>
      <c r="AM132" s="20">
        <f t="shared" si="132"/>
        <v>226.9</v>
      </c>
      <c r="AN132" s="20">
        <f t="shared" si="132"/>
        <v>129.4</v>
      </c>
      <c r="AO132" s="20">
        <f t="shared" si="132"/>
        <v>2297.1999999999998</v>
      </c>
      <c r="AP132" s="20">
        <f t="shared" si="132"/>
        <v>51647.199999999997</v>
      </c>
      <c r="AQ132" s="20">
        <f t="shared" si="132"/>
        <v>136.4</v>
      </c>
      <c r="AR132" s="20">
        <f t="shared" si="132"/>
        <v>6761.7</v>
      </c>
      <c r="AS132" s="20">
        <f t="shared" si="132"/>
        <v>2437.9</v>
      </c>
      <c r="AT132" s="20">
        <f t="shared" si="132"/>
        <v>345.1</v>
      </c>
      <c r="AU132" s="20">
        <f t="shared" si="132"/>
        <v>123.5</v>
      </c>
      <c r="AV132" s="20">
        <f t="shared" si="132"/>
        <v>199.5</v>
      </c>
      <c r="AW132" s="20">
        <f t="shared" si="132"/>
        <v>60.9</v>
      </c>
      <c r="AX132" s="20">
        <f t="shared" si="132"/>
        <v>0</v>
      </c>
      <c r="AY132" s="20">
        <f t="shared" si="132"/>
        <v>226.9</v>
      </c>
      <c r="AZ132" s="20">
        <f t="shared" si="132"/>
        <v>6981</v>
      </c>
      <c r="BA132" s="20">
        <f t="shared" si="132"/>
        <v>3179.5</v>
      </c>
      <c r="BB132" s="20">
        <f t="shared" si="132"/>
        <v>3488.4</v>
      </c>
      <c r="BC132" s="20">
        <f t="shared" si="132"/>
        <v>14257.1</v>
      </c>
      <c r="BD132" s="20">
        <f t="shared" si="132"/>
        <v>391.7</v>
      </c>
      <c r="BE132" s="20">
        <f t="shared" si="132"/>
        <v>294.7</v>
      </c>
      <c r="BF132" s="20">
        <f t="shared" si="132"/>
        <v>3338</v>
      </c>
      <c r="BG132" s="20">
        <f t="shared" si="132"/>
        <v>559</v>
      </c>
      <c r="BH132" s="20">
        <f t="shared" si="132"/>
        <v>176</v>
      </c>
      <c r="BI132" s="20">
        <f t="shared" si="132"/>
        <v>176</v>
      </c>
      <c r="BJ132" s="20">
        <f t="shared" si="132"/>
        <v>648.79999999999995</v>
      </c>
      <c r="BK132" s="20">
        <f t="shared" si="132"/>
        <v>10369.5</v>
      </c>
      <c r="BL132" s="20">
        <f t="shared" si="132"/>
        <v>61.4</v>
      </c>
      <c r="BM132" s="20">
        <f t="shared" si="132"/>
        <v>151.69999999999999</v>
      </c>
      <c r="BN132" s="20">
        <f t="shared" si="132"/>
        <v>1889.9</v>
      </c>
      <c r="BO132" s="20">
        <f t="shared" si="132"/>
        <v>683.8</v>
      </c>
      <c r="BP132" s="20">
        <f t="shared" ref="BP132:EA132" si="133">ROUND(MAX(BP130,BP131),1)</f>
        <v>102.6</v>
      </c>
      <c r="BQ132" s="20">
        <f t="shared" si="133"/>
        <v>2223</v>
      </c>
      <c r="BR132" s="20">
        <f t="shared" si="133"/>
        <v>1848.6</v>
      </c>
      <c r="BS132" s="20">
        <f t="shared" si="133"/>
        <v>634.4</v>
      </c>
      <c r="BT132" s="20">
        <f t="shared" si="133"/>
        <v>114.2</v>
      </c>
      <c r="BU132" s="20">
        <f t="shared" si="133"/>
        <v>137.80000000000001</v>
      </c>
      <c r="BV132" s="20">
        <f t="shared" si="133"/>
        <v>294</v>
      </c>
      <c r="BW132" s="20">
        <f t="shared" si="133"/>
        <v>454</v>
      </c>
      <c r="BX132" s="20">
        <f t="shared" si="133"/>
        <v>27.2</v>
      </c>
      <c r="BY132" s="20">
        <f t="shared" si="133"/>
        <v>375.4</v>
      </c>
      <c r="BZ132" s="20">
        <f t="shared" si="133"/>
        <v>116.3</v>
      </c>
      <c r="CA132" s="20">
        <f t="shared" si="133"/>
        <v>56.5</v>
      </c>
      <c r="CB132" s="20">
        <f t="shared" si="133"/>
        <v>24205.5</v>
      </c>
      <c r="CC132" s="20">
        <f t="shared" si="133"/>
        <v>89.4</v>
      </c>
      <c r="CD132" s="20">
        <f t="shared" si="133"/>
        <v>32.1</v>
      </c>
      <c r="CE132" s="20">
        <f t="shared" si="133"/>
        <v>66.5</v>
      </c>
      <c r="CF132" s="20">
        <f t="shared" si="133"/>
        <v>65.3</v>
      </c>
      <c r="CG132" s="20">
        <f t="shared" si="133"/>
        <v>101.7</v>
      </c>
      <c r="CH132" s="20">
        <f t="shared" si="133"/>
        <v>71.3</v>
      </c>
      <c r="CI132" s="20">
        <f t="shared" si="133"/>
        <v>453.4</v>
      </c>
      <c r="CJ132" s="20">
        <f t="shared" si="133"/>
        <v>485.2</v>
      </c>
      <c r="CK132" s="20">
        <f t="shared" si="133"/>
        <v>1895.2</v>
      </c>
      <c r="CL132" s="20">
        <f t="shared" si="133"/>
        <v>476.6</v>
      </c>
      <c r="CM132" s="20">
        <f t="shared" si="133"/>
        <v>475.1</v>
      </c>
      <c r="CN132" s="20">
        <f t="shared" si="133"/>
        <v>8812.2999999999993</v>
      </c>
      <c r="CO132" s="20">
        <f t="shared" si="133"/>
        <v>5192.8</v>
      </c>
      <c r="CP132" s="20">
        <f t="shared" si="133"/>
        <v>332.8</v>
      </c>
      <c r="CQ132" s="20">
        <f t="shared" si="133"/>
        <v>617</v>
      </c>
      <c r="CR132" s="20">
        <f t="shared" si="133"/>
        <v>120.7</v>
      </c>
      <c r="CS132" s="20">
        <f t="shared" si="133"/>
        <v>124.4</v>
      </c>
      <c r="CT132" s="20">
        <f t="shared" si="133"/>
        <v>86.1</v>
      </c>
      <c r="CU132" s="20">
        <f t="shared" si="133"/>
        <v>153.30000000000001</v>
      </c>
      <c r="CV132" s="20">
        <f t="shared" si="133"/>
        <v>6.7</v>
      </c>
      <c r="CW132" s="20">
        <f t="shared" si="133"/>
        <v>76.900000000000006</v>
      </c>
      <c r="CX132" s="20">
        <f t="shared" si="133"/>
        <v>224.4</v>
      </c>
      <c r="CY132" s="20">
        <f t="shared" si="133"/>
        <v>21.3</v>
      </c>
      <c r="CZ132" s="20">
        <f t="shared" si="133"/>
        <v>1056.3</v>
      </c>
      <c r="DA132" s="20">
        <f t="shared" si="133"/>
        <v>63.6</v>
      </c>
      <c r="DB132" s="20">
        <f t="shared" si="133"/>
        <v>81.900000000000006</v>
      </c>
      <c r="DC132" s="20">
        <f t="shared" si="133"/>
        <v>49.7</v>
      </c>
      <c r="DD132" s="20">
        <f t="shared" si="133"/>
        <v>68.2</v>
      </c>
      <c r="DE132" s="20">
        <f t="shared" si="133"/>
        <v>79.599999999999994</v>
      </c>
      <c r="DF132" s="20">
        <f t="shared" si="133"/>
        <v>9465.9</v>
      </c>
      <c r="DG132" s="20">
        <f t="shared" si="133"/>
        <v>36.200000000000003</v>
      </c>
      <c r="DH132" s="20">
        <f t="shared" si="133"/>
        <v>896.8</v>
      </c>
      <c r="DI132" s="20">
        <f t="shared" si="133"/>
        <v>1619.8</v>
      </c>
      <c r="DJ132" s="20">
        <f t="shared" si="133"/>
        <v>263.39999999999998</v>
      </c>
      <c r="DK132" s="20">
        <f t="shared" si="133"/>
        <v>255.9</v>
      </c>
      <c r="DL132" s="20">
        <f t="shared" si="133"/>
        <v>3112.2</v>
      </c>
      <c r="DM132" s="20">
        <f t="shared" si="133"/>
        <v>138.6</v>
      </c>
      <c r="DN132" s="20">
        <f t="shared" si="133"/>
        <v>807.7</v>
      </c>
      <c r="DO132" s="20">
        <f t="shared" si="133"/>
        <v>2108.1</v>
      </c>
      <c r="DP132" s="20">
        <f t="shared" si="133"/>
        <v>94.4</v>
      </c>
      <c r="DQ132" s="20">
        <f t="shared" si="133"/>
        <v>318</v>
      </c>
      <c r="DR132" s="20">
        <f t="shared" si="133"/>
        <v>1044.3</v>
      </c>
      <c r="DS132" s="20">
        <f t="shared" si="133"/>
        <v>496.8</v>
      </c>
      <c r="DT132" s="20">
        <f t="shared" si="133"/>
        <v>136.80000000000001</v>
      </c>
      <c r="DU132" s="20">
        <f t="shared" si="133"/>
        <v>171</v>
      </c>
      <c r="DV132" s="20">
        <f t="shared" si="133"/>
        <v>110.6</v>
      </c>
      <c r="DW132" s="20">
        <f t="shared" si="133"/>
        <v>163.5</v>
      </c>
      <c r="DX132" s="20">
        <f t="shared" si="133"/>
        <v>28.6</v>
      </c>
      <c r="DY132" s="20">
        <f t="shared" si="133"/>
        <v>60.9</v>
      </c>
      <c r="DZ132" s="20">
        <f t="shared" si="133"/>
        <v>157.9</v>
      </c>
      <c r="EA132" s="20">
        <f t="shared" si="133"/>
        <v>203.3</v>
      </c>
      <c r="EB132" s="20">
        <f t="shared" ref="EB132:FX132" si="134">ROUND(MAX(EB130,EB131),1)</f>
        <v>324.7</v>
      </c>
      <c r="EC132" s="20">
        <f t="shared" si="134"/>
        <v>93.3</v>
      </c>
      <c r="ED132" s="20">
        <f t="shared" si="134"/>
        <v>48.7</v>
      </c>
      <c r="EE132" s="20">
        <f t="shared" si="134"/>
        <v>140.6</v>
      </c>
      <c r="EF132" s="20">
        <f t="shared" si="134"/>
        <v>1007.8</v>
      </c>
      <c r="EG132" s="20">
        <f t="shared" si="134"/>
        <v>161</v>
      </c>
      <c r="EH132" s="20">
        <f t="shared" si="134"/>
        <v>87.9</v>
      </c>
      <c r="EI132" s="20">
        <f t="shared" si="134"/>
        <v>11357.7</v>
      </c>
      <c r="EJ132" s="20">
        <f t="shared" si="134"/>
        <v>5097.2</v>
      </c>
      <c r="EK132" s="20">
        <f t="shared" si="134"/>
        <v>244</v>
      </c>
      <c r="EL132" s="20">
        <f t="shared" si="134"/>
        <v>191.8</v>
      </c>
      <c r="EM132" s="20">
        <f t="shared" si="134"/>
        <v>198.1</v>
      </c>
      <c r="EN132" s="20">
        <f t="shared" si="134"/>
        <v>665.9</v>
      </c>
      <c r="EO132" s="20">
        <f t="shared" si="134"/>
        <v>136.4</v>
      </c>
      <c r="EP132" s="20">
        <f t="shared" si="134"/>
        <v>115.7</v>
      </c>
      <c r="EQ132" s="20">
        <f t="shared" si="134"/>
        <v>294.2</v>
      </c>
      <c r="ER132" s="20">
        <f t="shared" si="134"/>
        <v>102.6</v>
      </c>
      <c r="ES132" s="20">
        <f t="shared" si="134"/>
        <v>70.8</v>
      </c>
      <c r="ET132" s="20">
        <f t="shared" si="134"/>
        <v>113.1</v>
      </c>
      <c r="EU132" s="20">
        <f t="shared" si="134"/>
        <v>509.7</v>
      </c>
      <c r="EV132" s="20">
        <f t="shared" si="134"/>
        <v>44.4</v>
      </c>
      <c r="EW132" s="20">
        <f t="shared" si="134"/>
        <v>164.1</v>
      </c>
      <c r="EX132" s="20">
        <f t="shared" si="134"/>
        <v>53</v>
      </c>
      <c r="EY132" s="20">
        <f t="shared" si="134"/>
        <v>278.3</v>
      </c>
      <c r="EZ132" s="20">
        <f t="shared" si="134"/>
        <v>63.8</v>
      </c>
      <c r="FA132" s="20">
        <f t="shared" si="134"/>
        <v>1299.5999999999999</v>
      </c>
      <c r="FB132" s="20">
        <f t="shared" si="134"/>
        <v>175.1</v>
      </c>
      <c r="FC132" s="20">
        <f t="shared" si="134"/>
        <v>559.1</v>
      </c>
      <c r="FD132" s="20">
        <f t="shared" si="134"/>
        <v>243.1</v>
      </c>
      <c r="FE132" s="20">
        <f t="shared" si="134"/>
        <v>42.7</v>
      </c>
      <c r="FF132" s="20">
        <f t="shared" si="134"/>
        <v>106.5</v>
      </c>
      <c r="FG132" s="20">
        <f t="shared" si="134"/>
        <v>48.4</v>
      </c>
      <c r="FH132" s="20">
        <f t="shared" si="134"/>
        <v>42.4</v>
      </c>
      <c r="FI132" s="20">
        <f t="shared" si="134"/>
        <v>832.8</v>
      </c>
      <c r="FJ132" s="20">
        <f t="shared" si="134"/>
        <v>604.5</v>
      </c>
      <c r="FK132" s="20">
        <f t="shared" si="134"/>
        <v>1275.5999999999999</v>
      </c>
      <c r="FL132" s="20">
        <f t="shared" si="134"/>
        <v>1577.8</v>
      </c>
      <c r="FM132" s="20">
        <f t="shared" si="134"/>
        <v>926</v>
      </c>
      <c r="FN132" s="20">
        <f t="shared" si="134"/>
        <v>15063.3</v>
      </c>
      <c r="FO132" s="20">
        <f t="shared" si="134"/>
        <v>450.4</v>
      </c>
      <c r="FP132" s="20">
        <f t="shared" si="134"/>
        <v>1386.2</v>
      </c>
      <c r="FQ132" s="20">
        <f t="shared" si="134"/>
        <v>410.5</v>
      </c>
      <c r="FR132" s="20">
        <f t="shared" si="134"/>
        <v>69.599999999999994</v>
      </c>
      <c r="FS132" s="20">
        <f t="shared" si="134"/>
        <v>23.8</v>
      </c>
      <c r="FT132" s="20">
        <f t="shared" si="134"/>
        <v>20.7</v>
      </c>
      <c r="FU132" s="20">
        <f t="shared" si="134"/>
        <v>516.79999999999995</v>
      </c>
      <c r="FV132" s="20">
        <f t="shared" si="134"/>
        <v>360.1</v>
      </c>
      <c r="FW132" s="20">
        <f t="shared" si="134"/>
        <v>90.4</v>
      </c>
      <c r="FX132" s="20">
        <f t="shared" si="134"/>
        <v>26.4</v>
      </c>
      <c r="FY132" s="7"/>
      <c r="FZ132" s="20">
        <f>SUM(C132:FX132)</f>
        <v>351285.89999999985</v>
      </c>
      <c r="GA132" s="77">
        <v>351285.9</v>
      </c>
      <c r="GB132" s="11">
        <f>FZ132-GA132</f>
        <v>0</v>
      </c>
      <c r="GC132" s="20"/>
      <c r="GD132" s="20"/>
      <c r="GE132" s="20"/>
      <c r="GF132" s="20"/>
      <c r="GG132" s="7"/>
      <c r="GH132" s="33"/>
      <c r="GI132" s="33"/>
      <c r="GJ132" s="33"/>
      <c r="GK132" s="33"/>
      <c r="GL132" s="33"/>
      <c r="GM132" s="33"/>
    </row>
    <row r="133" spans="1:256" x14ac:dyDescent="0.2">
      <c r="A133" s="6"/>
      <c r="B133" s="7" t="s">
        <v>628</v>
      </c>
      <c r="C133" s="86">
        <f t="shared" ref="C133:BN133" si="135">C131-C132</f>
        <v>0</v>
      </c>
      <c r="D133" s="86">
        <f t="shared" si="135"/>
        <v>0</v>
      </c>
      <c r="E133" s="86">
        <f t="shared" si="135"/>
        <v>0</v>
      </c>
      <c r="F133" s="86">
        <f t="shared" si="135"/>
        <v>0</v>
      </c>
      <c r="G133" s="86">
        <f t="shared" si="135"/>
        <v>0</v>
      </c>
      <c r="H133" s="86">
        <f t="shared" si="135"/>
        <v>0</v>
      </c>
      <c r="I133" s="86">
        <f t="shared" si="135"/>
        <v>0</v>
      </c>
      <c r="J133" s="86">
        <f t="shared" si="135"/>
        <v>0</v>
      </c>
      <c r="K133" s="86">
        <f t="shared" si="135"/>
        <v>0</v>
      </c>
      <c r="L133" s="86">
        <f t="shared" si="135"/>
        <v>0</v>
      </c>
      <c r="M133" s="86">
        <f t="shared" si="135"/>
        <v>0</v>
      </c>
      <c r="N133" s="86">
        <f t="shared" si="135"/>
        <v>0</v>
      </c>
      <c r="O133" s="86">
        <f t="shared" si="135"/>
        <v>0</v>
      </c>
      <c r="P133" s="86">
        <f t="shared" si="135"/>
        <v>0</v>
      </c>
      <c r="Q133" s="86">
        <f t="shared" si="135"/>
        <v>0</v>
      </c>
      <c r="R133" s="86">
        <f t="shared" si="135"/>
        <v>0</v>
      </c>
      <c r="S133" s="86">
        <f t="shared" si="135"/>
        <v>0</v>
      </c>
      <c r="T133" s="86">
        <f t="shared" si="135"/>
        <v>0</v>
      </c>
      <c r="U133" s="86">
        <f t="shared" si="135"/>
        <v>0</v>
      </c>
      <c r="V133" s="86">
        <f t="shared" si="135"/>
        <v>0</v>
      </c>
      <c r="W133" s="86">
        <f t="shared" si="135"/>
        <v>0</v>
      </c>
      <c r="X133" s="86">
        <f t="shared" si="135"/>
        <v>0</v>
      </c>
      <c r="Y133" s="86">
        <f t="shared" si="135"/>
        <v>0</v>
      </c>
      <c r="Z133" s="86">
        <f t="shared" si="135"/>
        <v>0</v>
      </c>
      <c r="AA133" s="86">
        <f t="shared" si="135"/>
        <v>0</v>
      </c>
      <c r="AB133" s="86">
        <f t="shared" si="135"/>
        <v>0</v>
      </c>
      <c r="AC133" s="86">
        <f t="shared" si="135"/>
        <v>0</v>
      </c>
      <c r="AD133" s="86">
        <f t="shared" si="135"/>
        <v>0</v>
      </c>
      <c r="AE133" s="86">
        <f t="shared" si="135"/>
        <v>0</v>
      </c>
      <c r="AF133" s="86">
        <f t="shared" si="135"/>
        <v>0</v>
      </c>
      <c r="AG133" s="86">
        <f t="shared" si="135"/>
        <v>0</v>
      </c>
      <c r="AH133" s="86">
        <f t="shared" si="135"/>
        <v>0</v>
      </c>
      <c r="AI133" s="86">
        <f t="shared" si="135"/>
        <v>0</v>
      </c>
      <c r="AJ133" s="86">
        <f t="shared" si="135"/>
        <v>0</v>
      </c>
      <c r="AK133" s="86">
        <f t="shared" si="135"/>
        <v>0</v>
      </c>
      <c r="AL133" s="86">
        <f t="shared" si="135"/>
        <v>0</v>
      </c>
      <c r="AM133" s="86">
        <f t="shared" si="135"/>
        <v>0</v>
      </c>
      <c r="AN133" s="86">
        <f t="shared" si="135"/>
        <v>0</v>
      </c>
      <c r="AO133" s="86">
        <f t="shared" si="135"/>
        <v>0</v>
      </c>
      <c r="AP133" s="86">
        <f t="shared" si="135"/>
        <v>0</v>
      </c>
      <c r="AQ133" s="86">
        <f t="shared" si="135"/>
        <v>0</v>
      </c>
      <c r="AR133" s="86">
        <f t="shared" si="135"/>
        <v>0</v>
      </c>
      <c r="AS133" s="86">
        <f t="shared" si="135"/>
        <v>0</v>
      </c>
      <c r="AT133" s="86">
        <f t="shared" si="135"/>
        <v>0</v>
      </c>
      <c r="AU133" s="86">
        <f t="shared" si="135"/>
        <v>0</v>
      </c>
      <c r="AV133" s="86">
        <f t="shared" si="135"/>
        <v>0</v>
      </c>
      <c r="AW133" s="86">
        <f t="shared" si="135"/>
        <v>0</v>
      </c>
      <c r="AX133" s="86">
        <f t="shared" si="135"/>
        <v>0</v>
      </c>
      <c r="AY133" s="86">
        <f t="shared" si="135"/>
        <v>0</v>
      </c>
      <c r="AZ133" s="86">
        <f t="shared" si="135"/>
        <v>0</v>
      </c>
      <c r="BA133" s="86">
        <f t="shared" si="135"/>
        <v>0</v>
      </c>
      <c r="BB133" s="86">
        <f t="shared" si="135"/>
        <v>0</v>
      </c>
      <c r="BC133" s="86">
        <f t="shared" si="135"/>
        <v>0</v>
      </c>
      <c r="BD133" s="86">
        <f t="shared" si="135"/>
        <v>0</v>
      </c>
      <c r="BE133" s="86">
        <f t="shared" si="135"/>
        <v>0</v>
      </c>
      <c r="BF133" s="86">
        <f t="shared" si="135"/>
        <v>0</v>
      </c>
      <c r="BG133" s="86">
        <f t="shared" si="135"/>
        <v>0</v>
      </c>
      <c r="BH133" s="86">
        <f t="shared" si="135"/>
        <v>0</v>
      </c>
      <c r="BI133" s="86">
        <f t="shared" si="135"/>
        <v>0</v>
      </c>
      <c r="BJ133" s="86">
        <f t="shared" si="135"/>
        <v>0</v>
      </c>
      <c r="BK133" s="86">
        <f t="shared" si="135"/>
        <v>0</v>
      </c>
      <c r="BL133" s="86">
        <f t="shared" si="135"/>
        <v>0</v>
      </c>
      <c r="BM133" s="86">
        <f t="shared" si="135"/>
        <v>0</v>
      </c>
      <c r="BN133" s="86">
        <f t="shared" si="135"/>
        <v>0</v>
      </c>
      <c r="BO133" s="86">
        <f t="shared" ref="BO133:DZ133" si="136">BO131-BO132</f>
        <v>0</v>
      </c>
      <c r="BP133" s="86">
        <f t="shared" si="136"/>
        <v>0</v>
      </c>
      <c r="BQ133" s="86">
        <f t="shared" si="136"/>
        <v>0</v>
      </c>
      <c r="BR133" s="86">
        <f t="shared" si="136"/>
        <v>0</v>
      </c>
      <c r="BS133" s="86">
        <f t="shared" si="136"/>
        <v>0</v>
      </c>
      <c r="BT133" s="86">
        <f t="shared" si="136"/>
        <v>0</v>
      </c>
      <c r="BU133" s="86">
        <f t="shared" si="136"/>
        <v>0</v>
      </c>
      <c r="BV133" s="86">
        <f t="shared" si="136"/>
        <v>0</v>
      </c>
      <c r="BW133" s="86">
        <f t="shared" si="136"/>
        <v>0</v>
      </c>
      <c r="BX133" s="86">
        <f t="shared" si="136"/>
        <v>0</v>
      </c>
      <c r="BY133" s="86">
        <f t="shared" si="136"/>
        <v>0</v>
      </c>
      <c r="BZ133" s="86">
        <f t="shared" si="136"/>
        <v>0</v>
      </c>
      <c r="CA133" s="86">
        <f t="shared" si="136"/>
        <v>0</v>
      </c>
      <c r="CB133" s="86">
        <f t="shared" si="136"/>
        <v>0</v>
      </c>
      <c r="CC133" s="86">
        <f t="shared" si="136"/>
        <v>0</v>
      </c>
      <c r="CD133" s="86">
        <f t="shared" si="136"/>
        <v>0</v>
      </c>
      <c r="CE133" s="86">
        <f t="shared" si="136"/>
        <v>0</v>
      </c>
      <c r="CF133" s="86">
        <f t="shared" si="136"/>
        <v>0</v>
      </c>
      <c r="CG133" s="86">
        <f t="shared" si="136"/>
        <v>0</v>
      </c>
      <c r="CH133" s="86">
        <f t="shared" si="136"/>
        <v>0</v>
      </c>
      <c r="CI133" s="86">
        <f t="shared" si="136"/>
        <v>0</v>
      </c>
      <c r="CJ133" s="86">
        <f t="shared" si="136"/>
        <v>0</v>
      </c>
      <c r="CK133" s="86">
        <f t="shared" si="136"/>
        <v>0</v>
      </c>
      <c r="CL133" s="86">
        <f t="shared" si="136"/>
        <v>0</v>
      </c>
      <c r="CM133" s="86">
        <f t="shared" si="136"/>
        <v>0</v>
      </c>
      <c r="CN133" s="86">
        <f t="shared" si="136"/>
        <v>0</v>
      </c>
      <c r="CO133" s="86">
        <f t="shared" si="136"/>
        <v>0</v>
      </c>
      <c r="CP133" s="86">
        <f t="shared" si="136"/>
        <v>0</v>
      </c>
      <c r="CQ133" s="86">
        <f t="shared" si="136"/>
        <v>0</v>
      </c>
      <c r="CR133" s="86">
        <f t="shared" si="136"/>
        <v>0</v>
      </c>
      <c r="CS133" s="86">
        <f t="shared" si="136"/>
        <v>0</v>
      </c>
      <c r="CT133" s="86">
        <f t="shared" si="136"/>
        <v>0</v>
      </c>
      <c r="CU133" s="86">
        <f t="shared" si="136"/>
        <v>0</v>
      </c>
      <c r="CV133" s="86">
        <f t="shared" si="136"/>
        <v>0</v>
      </c>
      <c r="CW133" s="86">
        <f t="shared" si="136"/>
        <v>0</v>
      </c>
      <c r="CX133" s="86">
        <f t="shared" si="136"/>
        <v>0</v>
      </c>
      <c r="CY133" s="86">
        <f t="shared" si="136"/>
        <v>0</v>
      </c>
      <c r="CZ133" s="86">
        <f t="shared" si="136"/>
        <v>0</v>
      </c>
      <c r="DA133" s="86">
        <f t="shared" si="136"/>
        <v>0</v>
      </c>
      <c r="DB133" s="86">
        <f t="shared" si="136"/>
        <v>0</v>
      </c>
      <c r="DC133" s="86">
        <f t="shared" si="136"/>
        <v>0</v>
      </c>
      <c r="DD133" s="86">
        <f t="shared" si="136"/>
        <v>0</v>
      </c>
      <c r="DE133" s="86">
        <f t="shared" si="136"/>
        <v>0</v>
      </c>
      <c r="DF133" s="86">
        <f t="shared" si="136"/>
        <v>0</v>
      </c>
      <c r="DG133" s="86">
        <f t="shared" si="136"/>
        <v>0</v>
      </c>
      <c r="DH133" s="86">
        <f t="shared" si="136"/>
        <v>0</v>
      </c>
      <c r="DI133" s="86">
        <f t="shared" si="136"/>
        <v>0</v>
      </c>
      <c r="DJ133" s="86">
        <f t="shared" si="136"/>
        <v>0</v>
      </c>
      <c r="DK133" s="86">
        <f t="shared" si="136"/>
        <v>0</v>
      </c>
      <c r="DL133" s="86">
        <f t="shared" si="136"/>
        <v>0</v>
      </c>
      <c r="DM133" s="86">
        <f t="shared" si="136"/>
        <v>0</v>
      </c>
      <c r="DN133" s="86">
        <f t="shared" si="136"/>
        <v>0</v>
      </c>
      <c r="DO133" s="86">
        <f t="shared" si="136"/>
        <v>0</v>
      </c>
      <c r="DP133" s="86">
        <f t="shared" si="136"/>
        <v>0</v>
      </c>
      <c r="DQ133" s="86">
        <f t="shared" si="136"/>
        <v>0</v>
      </c>
      <c r="DR133" s="86">
        <f t="shared" si="136"/>
        <v>0</v>
      </c>
      <c r="DS133" s="86">
        <f t="shared" si="136"/>
        <v>0</v>
      </c>
      <c r="DT133" s="86">
        <f t="shared" si="136"/>
        <v>0</v>
      </c>
      <c r="DU133" s="86">
        <f t="shared" si="136"/>
        <v>0</v>
      </c>
      <c r="DV133" s="86">
        <f t="shared" si="136"/>
        <v>0</v>
      </c>
      <c r="DW133" s="86">
        <f t="shared" si="136"/>
        <v>0</v>
      </c>
      <c r="DX133" s="86">
        <f t="shared" si="136"/>
        <v>0</v>
      </c>
      <c r="DY133" s="86">
        <f t="shared" si="136"/>
        <v>0</v>
      </c>
      <c r="DZ133" s="86">
        <f t="shared" si="136"/>
        <v>0</v>
      </c>
      <c r="EA133" s="86">
        <f t="shared" ref="EA133:FW133" si="137">EA131-EA132</f>
        <v>0</v>
      </c>
      <c r="EB133" s="86">
        <f t="shared" si="137"/>
        <v>0</v>
      </c>
      <c r="EC133" s="86">
        <f t="shared" si="137"/>
        <v>0</v>
      </c>
      <c r="ED133" s="86">
        <f t="shared" si="137"/>
        <v>0</v>
      </c>
      <c r="EE133" s="86">
        <f t="shared" si="137"/>
        <v>0</v>
      </c>
      <c r="EF133" s="86">
        <f t="shared" si="137"/>
        <v>0</v>
      </c>
      <c r="EG133" s="86">
        <f t="shared" si="137"/>
        <v>0</v>
      </c>
      <c r="EH133" s="86">
        <f t="shared" si="137"/>
        <v>0</v>
      </c>
      <c r="EI133" s="86">
        <f t="shared" si="137"/>
        <v>0</v>
      </c>
      <c r="EJ133" s="86">
        <f t="shared" si="137"/>
        <v>0</v>
      </c>
      <c r="EK133" s="86">
        <f t="shared" si="137"/>
        <v>0</v>
      </c>
      <c r="EL133" s="86">
        <f t="shared" si="137"/>
        <v>0</v>
      </c>
      <c r="EM133" s="86">
        <f t="shared" si="137"/>
        <v>0</v>
      </c>
      <c r="EN133" s="86">
        <f t="shared" si="137"/>
        <v>0</v>
      </c>
      <c r="EO133" s="86">
        <f t="shared" si="137"/>
        <v>0</v>
      </c>
      <c r="EP133" s="86">
        <f t="shared" si="137"/>
        <v>0</v>
      </c>
      <c r="EQ133" s="86">
        <f t="shared" si="137"/>
        <v>0</v>
      </c>
      <c r="ER133" s="86">
        <f t="shared" si="137"/>
        <v>0</v>
      </c>
      <c r="ES133" s="86">
        <f t="shared" si="137"/>
        <v>0</v>
      </c>
      <c r="ET133" s="86">
        <f t="shared" si="137"/>
        <v>0</v>
      </c>
      <c r="EU133" s="86">
        <f t="shared" si="137"/>
        <v>0</v>
      </c>
      <c r="EV133" s="86">
        <f t="shared" si="137"/>
        <v>0</v>
      </c>
      <c r="EW133" s="86">
        <f t="shared" si="137"/>
        <v>0</v>
      </c>
      <c r="EX133" s="86">
        <f t="shared" si="137"/>
        <v>0</v>
      </c>
      <c r="EY133" s="86">
        <f t="shared" si="137"/>
        <v>0</v>
      </c>
      <c r="EZ133" s="86">
        <f t="shared" si="137"/>
        <v>0</v>
      </c>
      <c r="FA133" s="86">
        <f t="shared" si="137"/>
        <v>0</v>
      </c>
      <c r="FB133" s="86">
        <f t="shared" si="137"/>
        <v>0</v>
      </c>
      <c r="FC133" s="86">
        <f t="shared" si="137"/>
        <v>0</v>
      </c>
      <c r="FD133" s="86">
        <f t="shared" si="137"/>
        <v>0</v>
      </c>
      <c r="FE133" s="86">
        <f t="shared" si="137"/>
        <v>0</v>
      </c>
      <c r="FF133" s="86">
        <f t="shared" si="137"/>
        <v>0</v>
      </c>
      <c r="FG133" s="86">
        <f t="shared" si="137"/>
        <v>0</v>
      </c>
      <c r="FH133" s="86">
        <f t="shared" si="137"/>
        <v>0</v>
      </c>
      <c r="FI133" s="86">
        <f t="shared" si="137"/>
        <v>0</v>
      </c>
      <c r="FJ133" s="86">
        <f t="shared" si="137"/>
        <v>0</v>
      </c>
      <c r="FK133" s="86">
        <f t="shared" si="137"/>
        <v>0</v>
      </c>
      <c r="FL133" s="86">
        <f t="shared" si="137"/>
        <v>0</v>
      </c>
      <c r="FM133" s="86">
        <f t="shared" si="137"/>
        <v>0</v>
      </c>
      <c r="FN133" s="86">
        <f t="shared" si="137"/>
        <v>0</v>
      </c>
      <c r="FO133" s="86">
        <f t="shared" si="137"/>
        <v>0</v>
      </c>
      <c r="FP133" s="86">
        <f t="shared" si="137"/>
        <v>0</v>
      </c>
      <c r="FQ133" s="86">
        <f t="shared" si="137"/>
        <v>0</v>
      </c>
      <c r="FR133" s="86">
        <f t="shared" si="137"/>
        <v>0</v>
      </c>
      <c r="FS133" s="86">
        <f t="shared" si="137"/>
        <v>0</v>
      </c>
      <c r="FT133" s="86">
        <f t="shared" si="137"/>
        <v>0</v>
      </c>
      <c r="FU133" s="86">
        <f t="shared" si="137"/>
        <v>0</v>
      </c>
      <c r="FV133" s="86">
        <f t="shared" si="137"/>
        <v>0</v>
      </c>
      <c r="FW133" s="86">
        <f t="shared" si="137"/>
        <v>0</v>
      </c>
      <c r="FX133" s="86">
        <f>FX131-FX132</f>
        <v>0</v>
      </c>
      <c r="FY133" s="18"/>
      <c r="FZ133" s="20"/>
      <c r="GA133" s="7"/>
      <c r="GB133" s="20"/>
      <c r="GC133" s="20"/>
      <c r="GD133" s="20"/>
      <c r="GE133" s="20"/>
      <c r="GF133" s="20"/>
      <c r="GG133" s="7"/>
      <c r="GH133" s="18"/>
      <c r="GI133" s="18"/>
      <c r="GJ133" s="18"/>
      <c r="GK133" s="7"/>
      <c r="GL133" s="7"/>
      <c r="GM133" s="7"/>
      <c r="GN133" s="87"/>
      <c r="GO133" s="87"/>
      <c r="GP133" s="87"/>
      <c r="GQ133" s="87"/>
      <c r="GR133" s="87"/>
      <c r="GS133" s="87"/>
      <c r="GT133" s="87"/>
      <c r="GU133" s="87"/>
      <c r="GV133" s="87"/>
      <c r="GW133" s="87"/>
      <c r="GX133" s="87"/>
      <c r="GY133" s="87"/>
      <c r="GZ133" s="87"/>
      <c r="HA133" s="87"/>
      <c r="HB133" s="87"/>
      <c r="HC133" s="87"/>
      <c r="HD133" s="87"/>
      <c r="HE133" s="87"/>
      <c r="HF133" s="87"/>
      <c r="HG133" s="87"/>
      <c r="HH133" s="87"/>
      <c r="HI133" s="87"/>
      <c r="HJ133" s="87"/>
      <c r="HK133" s="87"/>
      <c r="HL133" s="87"/>
      <c r="HM133" s="87"/>
      <c r="HN133" s="87"/>
      <c r="HO133" s="87"/>
      <c r="HP133" s="87"/>
      <c r="HQ133" s="87"/>
      <c r="HR133" s="87"/>
      <c r="HS133" s="87"/>
      <c r="HT133" s="87"/>
      <c r="HU133" s="87"/>
      <c r="HV133" s="87"/>
      <c r="HW133" s="87"/>
      <c r="HX133" s="87"/>
      <c r="HY133" s="87"/>
      <c r="HZ133" s="87"/>
      <c r="IA133" s="87"/>
      <c r="IB133" s="87"/>
      <c r="IC133" s="87"/>
      <c r="ID133" s="87"/>
      <c r="IE133" s="87"/>
      <c r="IF133" s="87"/>
      <c r="IG133" s="87"/>
      <c r="IH133" s="87"/>
      <c r="II133" s="87"/>
      <c r="IJ133" s="87"/>
      <c r="IK133" s="87"/>
      <c r="IL133" s="87"/>
      <c r="IM133" s="87"/>
      <c r="IN133" s="87"/>
      <c r="IO133" s="87"/>
      <c r="IP133" s="87"/>
      <c r="IQ133" s="87"/>
      <c r="IR133" s="87"/>
      <c r="IS133" s="87"/>
      <c r="IT133" s="87"/>
      <c r="IU133" s="87"/>
      <c r="IV133" s="87"/>
    </row>
    <row r="134" spans="1:256" x14ac:dyDescent="0.2">
      <c r="A134" s="6" t="s">
        <v>629</v>
      </c>
      <c r="B134" s="7" t="s">
        <v>630</v>
      </c>
      <c r="C134" s="33">
        <f t="shared" ref="C134:BN134" si="138">ROUND((C132/C20),4)</f>
        <v>0.71760000000000002</v>
      </c>
      <c r="D134" s="33">
        <f t="shared" si="138"/>
        <v>0.47189999999999999</v>
      </c>
      <c r="E134" s="33">
        <f t="shared" si="138"/>
        <v>0.85009999999999997</v>
      </c>
      <c r="F134" s="33">
        <f t="shared" si="138"/>
        <v>0.3972</v>
      </c>
      <c r="G134" s="33">
        <f t="shared" si="138"/>
        <v>0.37690000000000001</v>
      </c>
      <c r="H134" s="33">
        <f t="shared" si="138"/>
        <v>0.33900000000000002</v>
      </c>
      <c r="I134" s="33">
        <f t="shared" si="138"/>
        <v>0.7802</v>
      </c>
      <c r="J134" s="33">
        <f t="shared" si="138"/>
        <v>0.65800000000000003</v>
      </c>
      <c r="K134" s="33">
        <f t="shared" si="138"/>
        <v>0.52639999999999998</v>
      </c>
      <c r="L134" s="33">
        <f t="shared" si="138"/>
        <v>0.62590000000000001</v>
      </c>
      <c r="M134" s="33">
        <f t="shared" si="138"/>
        <v>0.94</v>
      </c>
      <c r="N134" s="33">
        <f t="shared" si="138"/>
        <v>0.30630000000000002</v>
      </c>
      <c r="O134" s="33">
        <f t="shared" si="138"/>
        <v>0.16569999999999999</v>
      </c>
      <c r="P134" s="33">
        <f t="shared" si="138"/>
        <v>0.43180000000000002</v>
      </c>
      <c r="Q134" s="33">
        <f t="shared" si="138"/>
        <v>0.7611</v>
      </c>
      <c r="R134" s="33">
        <f t="shared" si="138"/>
        <v>0.42080000000000001</v>
      </c>
      <c r="S134" s="33">
        <f t="shared" si="138"/>
        <v>0.52980000000000005</v>
      </c>
      <c r="T134" s="33">
        <f t="shared" si="138"/>
        <v>0.60189999999999999</v>
      </c>
      <c r="U134" s="33">
        <f t="shared" si="138"/>
        <v>0.70779999999999998</v>
      </c>
      <c r="V134" s="33">
        <f t="shared" si="138"/>
        <v>0.62849999999999995</v>
      </c>
      <c r="W134" s="33">
        <f t="shared" si="138"/>
        <v>0.38769999999999999</v>
      </c>
      <c r="X134" s="33">
        <f t="shared" si="138"/>
        <v>0.437</v>
      </c>
      <c r="Y134" s="33">
        <f t="shared" si="138"/>
        <v>0.67920000000000003</v>
      </c>
      <c r="Z134" s="33">
        <f t="shared" si="138"/>
        <v>0.47739999999999999</v>
      </c>
      <c r="AA134" s="33">
        <f t="shared" si="138"/>
        <v>0.3322</v>
      </c>
      <c r="AB134" s="33">
        <f t="shared" si="138"/>
        <v>0.2616</v>
      </c>
      <c r="AC134" s="33">
        <f t="shared" si="138"/>
        <v>0.30609999999999998</v>
      </c>
      <c r="AD134" s="33">
        <f t="shared" si="138"/>
        <v>0.30740000000000001</v>
      </c>
      <c r="AE134" s="33">
        <f t="shared" si="138"/>
        <v>0.42799999999999999</v>
      </c>
      <c r="AF134" s="33">
        <f t="shared" si="138"/>
        <v>0.4017</v>
      </c>
      <c r="AG134" s="33">
        <f t="shared" si="138"/>
        <v>0.2671</v>
      </c>
      <c r="AH134" s="33">
        <f t="shared" si="138"/>
        <v>0.66669999999999996</v>
      </c>
      <c r="AI134" s="33">
        <f t="shared" si="138"/>
        <v>0.50219999999999998</v>
      </c>
      <c r="AJ134" s="33">
        <f t="shared" si="138"/>
        <v>0.79330000000000001</v>
      </c>
      <c r="AK134" s="33">
        <f t="shared" si="138"/>
        <v>0.88880000000000003</v>
      </c>
      <c r="AL134" s="33">
        <f t="shared" si="138"/>
        <v>0.80730000000000002</v>
      </c>
      <c r="AM134" s="33">
        <f t="shared" si="138"/>
        <v>0.65329999999999999</v>
      </c>
      <c r="AN134" s="33">
        <f t="shared" si="138"/>
        <v>0.40010000000000001</v>
      </c>
      <c r="AO134" s="33">
        <f t="shared" si="138"/>
        <v>0.52629999999999999</v>
      </c>
      <c r="AP134" s="33">
        <f t="shared" si="138"/>
        <v>0.63290000000000002</v>
      </c>
      <c r="AQ134" s="33">
        <f t="shared" si="138"/>
        <v>0.54779999999999995</v>
      </c>
      <c r="AR134" s="33">
        <f t="shared" si="138"/>
        <v>0.10730000000000001</v>
      </c>
      <c r="AS134" s="33">
        <f t="shared" si="138"/>
        <v>0.36890000000000001</v>
      </c>
      <c r="AT134" s="33">
        <f t="shared" si="138"/>
        <v>0.14180000000000001</v>
      </c>
      <c r="AU134" s="33">
        <f t="shared" si="138"/>
        <v>0.44600000000000001</v>
      </c>
      <c r="AV134" s="33">
        <f t="shared" si="138"/>
        <v>0.59909999999999997</v>
      </c>
      <c r="AW134" s="33">
        <f t="shared" si="138"/>
        <v>0.24360000000000001</v>
      </c>
      <c r="AX134" s="33">
        <f t="shared" si="138"/>
        <v>0</v>
      </c>
      <c r="AY134" s="33">
        <f t="shared" si="138"/>
        <v>0.52769999999999995</v>
      </c>
      <c r="AZ134" s="33">
        <f t="shared" si="138"/>
        <v>0.55459999999999998</v>
      </c>
      <c r="BA134" s="33">
        <f t="shared" si="138"/>
        <v>0.33660000000000001</v>
      </c>
      <c r="BB134" s="33">
        <f t="shared" si="138"/>
        <v>0.4486</v>
      </c>
      <c r="BC134" s="33">
        <f t="shared" si="138"/>
        <v>0.56299999999999994</v>
      </c>
      <c r="BD134" s="33">
        <f t="shared" si="138"/>
        <v>0.1084</v>
      </c>
      <c r="BE134" s="33">
        <f t="shared" si="138"/>
        <v>0.2306</v>
      </c>
      <c r="BF134" s="33">
        <f t="shared" si="138"/>
        <v>0.12690000000000001</v>
      </c>
      <c r="BG134" s="33">
        <f t="shared" si="138"/>
        <v>0.6079</v>
      </c>
      <c r="BH134" s="33">
        <f t="shared" si="138"/>
        <v>0.28039999999999998</v>
      </c>
      <c r="BI134" s="33">
        <f t="shared" si="138"/>
        <v>0.65059999999999996</v>
      </c>
      <c r="BJ134" s="33">
        <f t="shared" si="138"/>
        <v>0.1011</v>
      </c>
      <c r="BK134" s="33">
        <f t="shared" si="138"/>
        <v>0.40720000000000001</v>
      </c>
      <c r="BL134" s="33">
        <f t="shared" si="138"/>
        <v>0.61899999999999999</v>
      </c>
      <c r="BM134" s="33">
        <f t="shared" si="138"/>
        <v>0.48399999999999999</v>
      </c>
      <c r="BN134" s="33">
        <f t="shared" si="138"/>
        <v>0.57969999999999999</v>
      </c>
      <c r="BO134" s="33">
        <f t="shared" ref="BO134:DZ134" si="139">ROUND((BO132/BO20),4)</f>
        <v>0.52929999999999999</v>
      </c>
      <c r="BP134" s="33">
        <f t="shared" si="139"/>
        <v>0.62180000000000002</v>
      </c>
      <c r="BQ134" s="33">
        <f t="shared" si="139"/>
        <v>0.37769999999999998</v>
      </c>
      <c r="BR134" s="33">
        <f t="shared" si="139"/>
        <v>0.41589999999999999</v>
      </c>
      <c r="BS134" s="33">
        <f t="shared" si="139"/>
        <v>0.57979999999999998</v>
      </c>
      <c r="BT134" s="33">
        <f t="shared" si="139"/>
        <v>0.307</v>
      </c>
      <c r="BU134" s="33">
        <f t="shared" si="139"/>
        <v>0.35620000000000002</v>
      </c>
      <c r="BV134" s="33">
        <f t="shared" si="139"/>
        <v>0.23730000000000001</v>
      </c>
      <c r="BW134" s="33">
        <f t="shared" si="139"/>
        <v>0.22989999999999999</v>
      </c>
      <c r="BX134" s="33">
        <f t="shared" si="139"/>
        <v>0.34870000000000001</v>
      </c>
      <c r="BY134" s="33">
        <f t="shared" si="139"/>
        <v>0.81410000000000005</v>
      </c>
      <c r="BZ134" s="33">
        <f t="shared" si="139"/>
        <v>0.53520000000000001</v>
      </c>
      <c r="CA134" s="33">
        <f t="shared" si="139"/>
        <v>0.3473</v>
      </c>
      <c r="CB134" s="33">
        <f t="shared" si="139"/>
        <v>0.32719999999999999</v>
      </c>
      <c r="CC134" s="33">
        <f t="shared" si="139"/>
        <v>0.46810000000000002</v>
      </c>
      <c r="CD134" s="33">
        <f t="shared" si="139"/>
        <v>7.6899999999999996E-2</v>
      </c>
      <c r="CE134" s="33">
        <f t="shared" si="139"/>
        <v>0.44159999999999999</v>
      </c>
      <c r="CF134" s="33">
        <f t="shared" si="139"/>
        <v>0.57630000000000003</v>
      </c>
      <c r="CG134" s="33">
        <f t="shared" si="139"/>
        <v>0.51649999999999996</v>
      </c>
      <c r="CH134" s="33">
        <f t="shared" si="139"/>
        <v>0.66639999999999999</v>
      </c>
      <c r="CI134" s="33">
        <f t="shared" si="139"/>
        <v>0.64539999999999997</v>
      </c>
      <c r="CJ134" s="33">
        <f t="shared" si="139"/>
        <v>0.54820000000000002</v>
      </c>
      <c r="CK134" s="33">
        <f t="shared" si="139"/>
        <v>0.31680000000000003</v>
      </c>
      <c r="CL134" s="33">
        <f t="shared" si="139"/>
        <v>0.37009999999999998</v>
      </c>
      <c r="CM134" s="33">
        <f t="shared" si="139"/>
        <v>0.7359</v>
      </c>
      <c r="CN134" s="33">
        <f t="shared" si="139"/>
        <v>0.26</v>
      </c>
      <c r="CO134" s="33">
        <f t="shared" si="139"/>
        <v>0.35120000000000001</v>
      </c>
      <c r="CP134" s="33">
        <f t="shared" si="139"/>
        <v>0.32729999999999998</v>
      </c>
      <c r="CQ134" s="33">
        <f t="shared" si="139"/>
        <v>0.76459999999999995</v>
      </c>
      <c r="CR134" s="33">
        <f t="shared" si="139"/>
        <v>0.49769999999999998</v>
      </c>
      <c r="CS134" s="33">
        <f t="shared" si="139"/>
        <v>0.42030000000000001</v>
      </c>
      <c r="CT134" s="33">
        <f t="shared" si="139"/>
        <v>0.82789999999999997</v>
      </c>
      <c r="CU134" s="33">
        <f t="shared" si="139"/>
        <v>0.34560000000000002</v>
      </c>
      <c r="CV134" s="33">
        <f t="shared" si="139"/>
        <v>0.26800000000000002</v>
      </c>
      <c r="CW134" s="33">
        <f t="shared" si="139"/>
        <v>0.4047</v>
      </c>
      <c r="CX134" s="33">
        <f t="shared" si="139"/>
        <v>0.4889</v>
      </c>
      <c r="CY134" s="33">
        <f t="shared" si="139"/>
        <v>0.56799999999999995</v>
      </c>
      <c r="CZ134" s="33">
        <f t="shared" si="139"/>
        <v>0.57389999999999997</v>
      </c>
      <c r="DA134" s="33">
        <f t="shared" si="139"/>
        <v>0.32019999999999998</v>
      </c>
      <c r="DB134" s="33">
        <f t="shared" si="139"/>
        <v>0.25919999999999999</v>
      </c>
      <c r="DC134" s="33">
        <f t="shared" si="139"/>
        <v>0.2873</v>
      </c>
      <c r="DD134" s="33">
        <f t="shared" si="139"/>
        <v>0.50519999999999998</v>
      </c>
      <c r="DE134" s="33">
        <f t="shared" si="139"/>
        <v>0.27260000000000001</v>
      </c>
      <c r="DF134" s="33">
        <f t="shared" si="139"/>
        <v>0.45350000000000001</v>
      </c>
      <c r="DG134" s="33">
        <f t="shared" si="139"/>
        <v>0.41139999999999999</v>
      </c>
      <c r="DH134" s="33">
        <f t="shared" si="139"/>
        <v>0.45200000000000001</v>
      </c>
      <c r="DI134" s="33">
        <f t="shared" si="139"/>
        <v>0.67279999999999995</v>
      </c>
      <c r="DJ134" s="33">
        <f t="shared" si="139"/>
        <v>0.41849999999999998</v>
      </c>
      <c r="DK134" s="33">
        <f t="shared" si="139"/>
        <v>0.54769999999999996</v>
      </c>
      <c r="DL134" s="33">
        <f t="shared" si="139"/>
        <v>0.54190000000000005</v>
      </c>
      <c r="DM134" s="33">
        <f t="shared" si="139"/>
        <v>0.56569999999999998</v>
      </c>
      <c r="DN134" s="33">
        <f t="shared" si="139"/>
        <v>0.624</v>
      </c>
      <c r="DO134" s="33">
        <f t="shared" si="139"/>
        <v>0.65839999999999999</v>
      </c>
      <c r="DP134" s="33">
        <f t="shared" si="139"/>
        <v>0.45379999999999998</v>
      </c>
      <c r="DQ134" s="33">
        <f t="shared" si="139"/>
        <v>0.38669999999999999</v>
      </c>
      <c r="DR134" s="33">
        <f t="shared" si="139"/>
        <v>0.78339999999999999</v>
      </c>
      <c r="DS134" s="33">
        <f t="shared" si="139"/>
        <v>0.7923</v>
      </c>
      <c r="DT134" s="33">
        <f t="shared" si="139"/>
        <v>0.78849999999999998</v>
      </c>
      <c r="DU134" s="33">
        <f t="shared" si="139"/>
        <v>0.5</v>
      </c>
      <c r="DV134" s="33">
        <f t="shared" si="139"/>
        <v>0.51780000000000004</v>
      </c>
      <c r="DW134" s="33">
        <f t="shared" si="139"/>
        <v>0.52149999999999996</v>
      </c>
      <c r="DX134" s="33">
        <f t="shared" si="139"/>
        <v>0.17549999999999999</v>
      </c>
      <c r="DY134" s="33">
        <f t="shared" si="139"/>
        <v>0.1958</v>
      </c>
      <c r="DZ134" s="33">
        <f t="shared" si="139"/>
        <v>0.22020000000000001</v>
      </c>
      <c r="EA134" s="33">
        <f t="shared" ref="EA134:FX134" si="140">ROUND((EA132/EA20),4)</f>
        <v>0.37659999999999999</v>
      </c>
      <c r="EB134" s="33">
        <f t="shared" si="140"/>
        <v>0.59519999999999995</v>
      </c>
      <c r="EC134" s="33">
        <f t="shared" si="140"/>
        <v>0.31630000000000003</v>
      </c>
      <c r="ED134" s="33">
        <f t="shared" si="140"/>
        <v>3.1699999999999999E-2</v>
      </c>
      <c r="EE134" s="33">
        <f t="shared" si="140"/>
        <v>0.69259999999999999</v>
      </c>
      <c r="EF134" s="33">
        <f t="shared" si="140"/>
        <v>0.71479999999999999</v>
      </c>
      <c r="EG134" s="33">
        <f t="shared" si="140"/>
        <v>0.6492</v>
      </c>
      <c r="EH134" s="33">
        <f t="shared" si="140"/>
        <v>0.35060000000000002</v>
      </c>
      <c r="EI134" s="33">
        <f t="shared" si="140"/>
        <v>0.80740000000000001</v>
      </c>
      <c r="EJ134" s="33">
        <f t="shared" si="140"/>
        <v>0.49640000000000001</v>
      </c>
      <c r="EK134" s="33">
        <f t="shared" si="140"/>
        <v>0.36409999999999998</v>
      </c>
      <c r="EL134" s="33">
        <f t="shared" si="140"/>
        <v>0.4163</v>
      </c>
      <c r="EM134" s="33">
        <f t="shared" si="140"/>
        <v>0.51229999999999998</v>
      </c>
      <c r="EN134" s="33">
        <f t="shared" si="140"/>
        <v>0.6875</v>
      </c>
      <c r="EO134" s="33">
        <f t="shared" si="140"/>
        <v>0.43080000000000002</v>
      </c>
      <c r="EP134" s="33">
        <f t="shared" si="140"/>
        <v>0.2722</v>
      </c>
      <c r="EQ134" s="33">
        <f t="shared" si="140"/>
        <v>0.1081</v>
      </c>
      <c r="ER134" s="33">
        <f t="shared" si="140"/>
        <v>0.3246</v>
      </c>
      <c r="ES134" s="33">
        <f t="shared" si="140"/>
        <v>0.33479999999999999</v>
      </c>
      <c r="ET134" s="33">
        <f t="shared" si="140"/>
        <v>0.6855</v>
      </c>
      <c r="EU134" s="33">
        <f t="shared" si="140"/>
        <v>0.88349999999999995</v>
      </c>
      <c r="EV134" s="33">
        <f t="shared" si="140"/>
        <v>0.57440000000000002</v>
      </c>
      <c r="EW134" s="33">
        <f t="shared" si="140"/>
        <v>0.19059999999999999</v>
      </c>
      <c r="EX134" s="33">
        <f t="shared" si="140"/>
        <v>0.30640000000000001</v>
      </c>
      <c r="EY134" s="33">
        <f t="shared" si="140"/>
        <v>0.48630000000000001</v>
      </c>
      <c r="EZ134" s="33">
        <f t="shared" si="140"/>
        <v>0.54759999999999998</v>
      </c>
      <c r="FA134" s="33">
        <f t="shared" si="140"/>
        <v>0.37180000000000002</v>
      </c>
      <c r="FB134" s="33">
        <f t="shared" si="140"/>
        <v>0.60499999999999998</v>
      </c>
      <c r="FC134" s="33">
        <f t="shared" si="140"/>
        <v>0.28699999999999998</v>
      </c>
      <c r="FD134" s="33">
        <f t="shared" si="140"/>
        <v>0.57199999999999995</v>
      </c>
      <c r="FE134" s="33">
        <f t="shared" si="140"/>
        <v>0.5474</v>
      </c>
      <c r="FF134" s="33">
        <f t="shared" si="140"/>
        <v>0.53520000000000001</v>
      </c>
      <c r="FG134" s="33">
        <f t="shared" si="140"/>
        <v>0.4209</v>
      </c>
      <c r="FH134" s="33">
        <f t="shared" si="140"/>
        <v>0.57299999999999995</v>
      </c>
      <c r="FI134" s="33">
        <f t="shared" si="140"/>
        <v>0.48010000000000003</v>
      </c>
      <c r="FJ134" s="33">
        <f t="shared" si="140"/>
        <v>0.29709999999999998</v>
      </c>
      <c r="FK134" s="33">
        <f t="shared" si="140"/>
        <v>0.49159999999999998</v>
      </c>
      <c r="FL134" s="33">
        <f t="shared" si="140"/>
        <v>0.1905</v>
      </c>
      <c r="FM134" s="33">
        <f t="shared" si="140"/>
        <v>0.24299999999999999</v>
      </c>
      <c r="FN134" s="33">
        <f t="shared" si="140"/>
        <v>0.67949999999999999</v>
      </c>
      <c r="FO134" s="33">
        <f t="shared" si="140"/>
        <v>0.41</v>
      </c>
      <c r="FP134" s="33">
        <f t="shared" si="140"/>
        <v>0.58689999999999998</v>
      </c>
      <c r="FQ134" s="33">
        <f t="shared" si="140"/>
        <v>0.41210000000000002</v>
      </c>
      <c r="FR134" s="33">
        <f t="shared" si="140"/>
        <v>0.41010000000000002</v>
      </c>
      <c r="FS134" s="33">
        <f t="shared" si="140"/>
        <v>0.13350000000000001</v>
      </c>
      <c r="FT134" s="33">
        <f t="shared" si="140"/>
        <v>0.3619</v>
      </c>
      <c r="FU134" s="33">
        <f t="shared" si="140"/>
        <v>0.62949999999999995</v>
      </c>
      <c r="FV134" s="33">
        <f t="shared" si="140"/>
        <v>0.52339999999999998</v>
      </c>
      <c r="FW134" s="33">
        <f t="shared" si="140"/>
        <v>0.58699999999999997</v>
      </c>
      <c r="FX134" s="33">
        <f t="shared" si="140"/>
        <v>0.43140000000000001</v>
      </c>
      <c r="FY134" s="21"/>
      <c r="FZ134" s="33">
        <f>ROUND((FZ132/FZ20),4)</f>
        <v>0.41799999999999998</v>
      </c>
      <c r="GA134" s="7"/>
      <c r="GB134" s="20"/>
      <c r="GC134" s="20"/>
      <c r="GD134" s="20"/>
      <c r="GE134" s="20"/>
      <c r="GF134" s="20"/>
      <c r="GG134" s="7"/>
      <c r="GH134" s="7"/>
      <c r="GI134" s="7"/>
      <c r="GJ134" s="7"/>
      <c r="GK134" s="7"/>
      <c r="GL134" s="7"/>
      <c r="GM134" s="7"/>
    </row>
    <row r="135" spans="1:256" x14ac:dyDescent="0.2">
      <c r="A135" s="7"/>
      <c r="B135" s="7" t="s">
        <v>631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18"/>
      <c r="FZ135" s="7"/>
      <c r="GA135" s="7"/>
      <c r="GB135" s="20"/>
      <c r="GC135" s="20"/>
      <c r="GD135" s="20"/>
      <c r="GE135" s="20"/>
      <c r="GF135" s="20"/>
      <c r="GG135" s="7"/>
      <c r="GH135" s="18"/>
      <c r="GI135" s="18"/>
      <c r="GJ135" s="18"/>
      <c r="GK135" s="7"/>
      <c r="GL135" s="7"/>
      <c r="GM135" s="7"/>
    </row>
    <row r="136" spans="1:256" x14ac:dyDescent="0.2">
      <c r="A136" s="88" t="s">
        <v>632</v>
      </c>
      <c r="B136" s="47" t="s">
        <v>633</v>
      </c>
      <c r="C136" s="47">
        <f t="shared" ref="C136:BN136" si="141">C40</f>
        <v>0.12</v>
      </c>
      <c r="D136" s="47">
        <f t="shared" si="141"/>
        <v>0.12</v>
      </c>
      <c r="E136" s="47">
        <f t="shared" si="141"/>
        <v>0.12</v>
      </c>
      <c r="F136" s="47">
        <f t="shared" si="141"/>
        <v>0.12</v>
      </c>
      <c r="G136" s="47">
        <f t="shared" si="141"/>
        <v>0.12</v>
      </c>
      <c r="H136" s="47">
        <f t="shared" si="141"/>
        <v>0.12</v>
      </c>
      <c r="I136" s="47">
        <f t="shared" si="141"/>
        <v>0.12</v>
      </c>
      <c r="J136" s="47">
        <f t="shared" si="141"/>
        <v>0.12</v>
      </c>
      <c r="K136" s="47">
        <f t="shared" si="141"/>
        <v>0.12</v>
      </c>
      <c r="L136" s="47">
        <f t="shared" si="141"/>
        <v>0.12</v>
      </c>
      <c r="M136" s="47">
        <f t="shared" si="141"/>
        <v>0.12</v>
      </c>
      <c r="N136" s="47">
        <f t="shared" si="141"/>
        <v>0.12</v>
      </c>
      <c r="O136" s="47">
        <f t="shared" si="141"/>
        <v>0.12</v>
      </c>
      <c r="P136" s="47">
        <f t="shared" si="141"/>
        <v>0.12</v>
      </c>
      <c r="Q136" s="47">
        <f t="shared" si="141"/>
        <v>0.12</v>
      </c>
      <c r="R136" s="47">
        <f t="shared" si="141"/>
        <v>0.12</v>
      </c>
      <c r="S136" s="47">
        <f t="shared" si="141"/>
        <v>0.12</v>
      </c>
      <c r="T136" s="47">
        <f t="shared" si="141"/>
        <v>0.12</v>
      </c>
      <c r="U136" s="47">
        <f t="shared" si="141"/>
        <v>0.12</v>
      </c>
      <c r="V136" s="47">
        <f t="shared" si="141"/>
        <v>0.12</v>
      </c>
      <c r="W136" s="47">
        <f t="shared" si="141"/>
        <v>0.12</v>
      </c>
      <c r="X136" s="47">
        <f t="shared" si="141"/>
        <v>0.12</v>
      </c>
      <c r="Y136" s="47">
        <f t="shared" si="141"/>
        <v>0.12</v>
      </c>
      <c r="Z136" s="47">
        <f t="shared" si="141"/>
        <v>0.12</v>
      </c>
      <c r="AA136" s="47">
        <f t="shared" si="141"/>
        <v>0.12</v>
      </c>
      <c r="AB136" s="47">
        <f t="shared" si="141"/>
        <v>0.12</v>
      </c>
      <c r="AC136" s="47">
        <f t="shared" si="141"/>
        <v>0.12</v>
      </c>
      <c r="AD136" s="47">
        <f t="shared" si="141"/>
        <v>0.12</v>
      </c>
      <c r="AE136" s="47">
        <f t="shared" si="141"/>
        <v>0.12</v>
      </c>
      <c r="AF136" s="47">
        <f t="shared" si="141"/>
        <v>0.12</v>
      </c>
      <c r="AG136" s="47">
        <f t="shared" si="141"/>
        <v>0.12</v>
      </c>
      <c r="AH136" s="47">
        <f t="shared" si="141"/>
        <v>0.12</v>
      </c>
      <c r="AI136" s="47">
        <f t="shared" si="141"/>
        <v>0.12</v>
      </c>
      <c r="AJ136" s="47">
        <f t="shared" si="141"/>
        <v>0.12</v>
      </c>
      <c r="AK136" s="47">
        <f t="shared" si="141"/>
        <v>0.12</v>
      </c>
      <c r="AL136" s="47">
        <f t="shared" si="141"/>
        <v>0.12</v>
      </c>
      <c r="AM136" s="47">
        <f t="shared" si="141"/>
        <v>0.12</v>
      </c>
      <c r="AN136" s="47">
        <f t="shared" si="141"/>
        <v>0.12</v>
      </c>
      <c r="AO136" s="47">
        <f t="shared" si="141"/>
        <v>0.12</v>
      </c>
      <c r="AP136" s="47">
        <f t="shared" si="141"/>
        <v>0.12</v>
      </c>
      <c r="AQ136" s="47">
        <f t="shared" si="141"/>
        <v>0.12</v>
      </c>
      <c r="AR136" s="47">
        <f t="shared" si="141"/>
        <v>0.12</v>
      </c>
      <c r="AS136" s="47">
        <f t="shared" si="141"/>
        <v>0.12</v>
      </c>
      <c r="AT136" s="47">
        <f t="shared" si="141"/>
        <v>0.12</v>
      </c>
      <c r="AU136" s="47">
        <f t="shared" si="141"/>
        <v>0.12</v>
      </c>
      <c r="AV136" s="47">
        <f t="shared" si="141"/>
        <v>0.12</v>
      </c>
      <c r="AW136" s="47">
        <f t="shared" si="141"/>
        <v>0.12</v>
      </c>
      <c r="AX136" s="47">
        <f t="shared" si="141"/>
        <v>0.12</v>
      </c>
      <c r="AY136" s="47">
        <f t="shared" si="141"/>
        <v>0.12</v>
      </c>
      <c r="AZ136" s="47">
        <f t="shared" si="141"/>
        <v>0.12</v>
      </c>
      <c r="BA136" s="47">
        <f t="shared" si="141"/>
        <v>0.12</v>
      </c>
      <c r="BB136" s="47">
        <f t="shared" si="141"/>
        <v>0.12</v>
      </c>
      <c r="BC136" s="47">
        <f t="shared" si="141"/>
        <v>0.12</v>
      </c>
      <c r="BD136" s="47">
        <f t="shared" si="141"/>
        <v>0.12</v>
      </c>
      <c r="BE136" s="47">
        <f t="shared" si="141"/>
        <v>0.12</v>
      </c>
      <c r="BF136" s="47">
        <f t="shared" si="141"/>
        <v>0.12</v>
      </c>
      <c r="BG136" s="47">
        <f t="shared" si="141"/>
        <v>0.12</v>
      </c>
      <c r="BH136" s="47">
        <f t="shared" si="141"/>
        <v>0.12</v>
      </c>
      <c r="BI136" s="47">
        <f t="shared" si="141"/>
        <v>0.12</v>
      </c>
      <c r="BJ136" s="47">
        <f t="shared" si="141"/>
        <v>0.12</v>
      </c>
      <c r="BK136" s="47">
        <f t="shared" si="141"/>
        <v>0.12</v>
      </c>
      <c r="BL136" s="47">
        <f t="shared" si="141"/>
        <v>0.12</v>
      </c>
      <c r="BM136" s="47">
        <f t="shared" si="141"/>
        <v>0.12</v>
      </c>
      <c r="BN136" s="47">
        <f t="shared" si="141"/>
        <v>0.12</v>
      </c>
      <c r="BO136" s="47">
        <f t="shared" ref="BO136:DZ136" si="142">BO40</f>
        <v>0.12</v>
      </c>
      <c r="BP136" s="47">
        <f t="shared" si="142"/>
        <v>0.12</v>
      </c>
      <c r="BQ136" s="47">
        <f t="shared" si="142"/>
        <v>0.12</v>
      </c>
      <c r="BR136" s="47">
        <f t="shared" si="142"/>
        <v>0.12</v>
      </c>
      <c r="BS136" s="47">
        <f t="shared" si="142"/>
        <v>0.12</v>
      </c>
      <c r="BT136" s="47">
        <f t="shared" si="142"/>
        <v>0.12</v>
      </c>
      <c r="BU136" s="47">
        <f t="shared" si="142"/>
        <v>0.12</v>
      </c>
      <c r="BV136" s="47">
        <f t="shared" si="142"/>
        <v>0.12</v>
      </c>
      <c r="BW136" s="47">
        <f t="shared" si="142"/>
        <v>0.12</v>
      </c>
      <c r="BX136" s="47">
        <f t="shared" si="142"/>
        <v>0.12</v>
      </c>
      <c r="BY136" s="47">
        <f t="shared" si="142"/>
        <v>0.12</v>
      </c>
      <c r="BZ136" s="47">
        <f t="shared" si="142"/>
        <v>0.12</v>
      </c>
      <c r="CA136" s="47">
        <f t="shared" si="142"/>
        <v>0.12</v>
      </c>
      <c r="CB136" s="47">
        <f t="shared" si="142"/>
        <v>0.12</v>
      </c>
      <c r="CC136" s="47">
        <f t="shared" si="142"/>
        <v>0.12</v>
      </c>
      <c r="CD136" s="47">
        <f t="shared" si="142"/>
        <v>0.12</v>
      </c>
      <c r="CE136" s="47">
        <f t="shared" si="142"/>
        <v>0.12</v>
      </c>
      <c r="CF136" s="47">
        <f t="shared" si="142"/>
        <v>0.12</v>
      </c>
      <c r="CG136" s="47">
        <f t="shared" si="142"/>
        <v>0.12</v>
      </c>
      <c r="CH136" s="47">
        <f t="shared" si="142"/>
        <v>0.12</v>
      </c>
      <c r="CI136" s="47">
        <f t="shared" si="142"/>
        <v>0.12</v>
      </c>
      <c r="CJ136" s="47">
        <f t="shared" si="142"/>
        <v>0.12</v>
      </c>
      <c r="CK136" s="47">
        <f t="shared" si="142"/>
        <v>0.12</v>
      </c>
      <c r="CL136" s="47">
        <f t="shared" si="142"/>
        <v>0.12</v>
      </c>
      <c r="CM136" s="47">
        <f t="shared" si="142"/>
        <v>0.12</v>
      </c>
      <c r="CN136" s="47">
        <f t="shared" si="142"/>
        <v>0.12</v>
      </c>
      <c r="CO136" s="47">
        <f t="shared" si="142"/>
        <v>0.12</v>
      </c>
      <c r="CP136" s="47">
        <f t="shared" si="142"/>
        <v>0.12</v>
      </c>
      <c r="CQ136" s="47">
        <f t="shared" si="142"/>
        <v>0.12</v>
      </c>
      <c r="CR136" s="47">
        <f t="shared" si="142"/>
        <v>0.12</v>
      </c>
      <c r="CS136" s="47">
        <f t="shared" si="142"/>
        <v>0.12</v>
      </c>
      <c r="CT136" s="47">
        <f t="shared" si="142"/>
        <v>0.12</v>
      </c>
      <c r="CU136" s="47">
        <f t="shared" si="142"/>
        <v>0.12</v>
      </c>
      <c r="CV136" s="47">
        <f t="shared" si="142"/>
        <v>0.12</v>
      </c>
      <c r="CW136" s="47">
        <f t="shared" si="142"/>
        <v>0.12</v>
      </c>
      <c r="CX136" s="47">
        <f t="shared" si="142"/>
        <v>0.12</v>
      </c>
      <c r="CY136" s="47">
        <f t="shared" si="142"/>
        <v>0.12</v>
      </c>
      <c r="CZ136" s="47">
        <f t="shared" si="142"/>
        <v>0.12</v>
      </c>
      <c r="DA136" s="47">
        <f t="shared" si="142"/>
        <v>0.12</v>
      </c>
      <c r="DB136" s="47">
        <f t="shared" si="142"/>
        <v>0.12</v>
      </c>
      <c r="DC136" s="47">
        <f t="shared" si="142"/>
        <v>0.12</v>
      </c>
      <c r="DD136" s="47">
        <f t="shared" si="142"/>
        <v>0.12</v>
      </c>
      <c r="DE136" s="47">
        <f t="shared" si="142"/>
        <v>0.12</v>
      </c>
      <c r="DF136" s="47">
        <f t="shared" si="142"/>
        <v>0.12</v>
      </c>
      <c r="DG136" s="47">
        <f t="shared" si="142"/>
        <v>0.12</v>
      </c>
      <c r="DH136" s="47">
        <f t="shared" si="142"/>
        <v>0.12</v>
      </c>
      <c r="DI136" s="47">
        <f t="shared" si="142"/>
        <v>0.12</v>
      </c>
      <c r="DJ136" s="47">
        <f t="shared" si="142"/>
        <v>0.12</v>
      </c>
      <c r="DK136" s="47">
        <f t="shared" si="142"/>
        <v>0.12</v>
      </c>
      <c r="DL136" s="47">
        <f t="shared" si="142"/>
        <v>0.12</v>
      </c>
      <c r="DM136" s="47">
        <f t="shared" si="142"/>
        <v>0.12</v>
      </c>
      <c r="DN136" s="47">
        <f t="shared" si="142"/>
        <v>0.12</v>
      </c>
      <c r="DO136" s="47">
        <f t="shared" si="142"/>
        <v>0.12</v>
      </c>
      <c r="DP136" s="47">
        <f t="shared" si="142"/>
        <v>0.12</v>
      </c>
      <c r="DQ136" s="47">
        <f t="shared" si="142"/>
        <v>0.12</v>
      </c>
      <c r="DR136" s="47">
        <f t="shared" si="142"/>
        <v>0.12</v>
      </c>
      <c r="DS136" s="47">
        <f t="shared" si="142"/>
        <v>0.12</v>
      </c>
      <c r="DT136" s="47">
        <f t="shared" si="142"/>
        <v>0.12</v>
      </c>
      <c r="DU136" s="47">
        <f t="shared" si="142"/>
        <v>0.12</v>
      </c>
      <c r="DV136" s="47">
        <f t="shared" si="142"/>
        <v>0.12</v>
      </c>
      <c r="DW136" s="47">
        <f t="shared" si="142"/>
        <v>0.12</v>
      </c>
      <c r="DX136" s="47">
        <f t="shared" si="142"/>
        <v>0.12</v>
      </c>
      <c r="DY136" s="47">
        <f t="shared" si="142"/>
        <v>0.12</v>
      </c>
      <c r="DZ136" s="47">
        <f t="shared" si="142"/>
        <v>0.12</v>
      </c>
      <c r="EA136" s="47">
        <f t="shared" ref="EA136:FX136" si="143">EA40</f>
        <v>0.12</v>
      </c>
      <c r="EB136" s="47">
        <f t="shared" si="143"/>
        <v>0.12</v>
      </c>
      <c r="EC136" s="47">
        <f t="shared" si="143"/>
        <v>0.12</v>
      </c>
      <c r="ED136" s="47">
        <f t="shared" si="143"/>
        <v>0.12</v>
      </c>
      <c r="EE136" s="47">
        <f t="shared" si="143"/>
        <v>0.12</v>
      </c>
      <c r="EF136" s="47">
        <f t="shared" si="143"/>
        <v>0.12</v>
      </c>
      <c r="EG136" s="47">
        <f t="shared" si="143"/>
        <v>0.12</v>
      </c>
      <c r="EH136" s="47">
        <f t="shared" si="143"/>
        <v>0.12</v>
      </c>
      <c r="EI136" s="47">
        <f t="shared" si="143"/>
        <v>0.12</v>
      </c>
      <c r="EJ136" s="47">
        <f t="shared" si="143"/>
        <v>0.12</v>
      </c>
      <c r="EK136" s="47">
        <f t="shared" si="143"/>
        <v>0.12</v>
      </c>
      <c r="EL136" s="47">
        <f t="shared" si="143"/>
        <v>0.12</v>
      </c>
      <c r="EM136" s="47">
        <f t="shared" si="143"/>
        <v>0.12</v>
      </c>
      <c r="EN136" s="47">
        <f t="shared" si="143"/>
        <v>0.12</v>
      </c>
      <c r="EO136" s="47">
        <f t="shared" si="143"/>
        <v>0.12</v>
      </c>
      <c r="EP136" s="47">
        <f t="shared" si="143"/>
        <v>0.12</v>
      </c>
      <c r="EQ136" s="47">
        <f t="shared" si="143"/>
        <v>0.12</v>
      </c>
      <c r="ER136" s="47">
        <f t="shared" si="143"/>
        <v>0.12</v>
      </c>
      <c r="ES136" s="47">
        <f t="shared" si="143"/>
        <v>0.12</v>
      </c>
      <c r="ET136" s="47">
        <f t="shared" si="143"/>
        <v>0.12</v>
      </c>
      <c r="EU136" s="47">
        <f t="shared" si="143"/>
        <v>0.12</v>
      </c>
      <c r="EV136" s="47">
        <f t="shared" si="143"/>
        <v>0.12</v>
      </c>
      <c r="EW136" s="47">
        <f t="shared" si="143"/>
        <v>0.12</v>
      </c>
      <c r="EX136" s="47">
        <f t="shared" si="143"/>
        <v>0.12</v>
      </c>
      <c r="EY136" s="47">
        <f t="shared" si="143"/>
        <v>0.12</v>
      </c>
      <c r="EZ136" s="47">
        <f t="shared" si="143"/>
        <v>0.12</v>
      </c>
      <c r="FA136" s="47">
        <f t="shared" si="143"/>
        <v>0.12</v>
      </c>
      <c r="FB136" s="47">
        <f t="shared" si="143"/>
        <v>0.12</v>
      </c>
      <c r="FC136" s="47">
        <f t="shared" si="143"/>
        <v>0.12</v>
      </c>
      <c r="FD136" s="47">
        <f t="shared" si="143"/>
        <v>0.12</v>
      </c>
      <c r="FE136" s="47">
        <f t="shared" si="143"/>
        <v>0.12</v>
      </c>
      <c r="FF136" s="47">
        <f t="shared" si="143"/>
        <v>0.12</v>
      </c>
      <c r="FG136" s="47">
        <f t="shared" si="143"/>
        <v>0.12</v>
      </c>
      <c r="FH136" s="47">
        <f t="shared" si="143"/>
        <v>0.12</v>
      </c>
      <c r="FI136" s="47">
        <f t="shared" si="143"/>
        <v>0.12</v>
      </c>
      <c r="FJ136" s="47">
        <f t="shared" si="143"/>
        <v>0.12</v>
      </c>
      <c r="FK136" s="47">
        <f t="shared" si="143"/>
        <v>0.12</v>
      </c>
      <c r="FL136" s="47">
        <f t="shared" si="143"/>
        <v>0.12</v>
      </c>
      <c r="FM136" s="47">
        <f t="shared" si="143"/>
        <v>0.12</v>
      </c>
      <c r="FN136" s="47">
        <f t="shared" si="143"/>
        <v>0.12</v>
      </c>
      <c r="FO136" s="47">
        <f t="shared" si="143"/>
        <v>0.12</v>
      </c>
      <c r="FP136" s="47">
        <f t="shared" si="143"/>
        <v>0.12</v>
      </c>
      <c r="FQ136" s="47">
        <f t="shared" si="143"/>
        <v>0.12</v>
      </c>
      <c r="FR136" s="47">
        <f t="shared" si="143"/>
        <v>0.12</v>
      </c>
      <c r="FS136" s="47">
        <f t="shared" si="143"/>
        <v>0.12</v>
      </c>
      <c r="FT136" s="47">
        <f t="shared" si="143"/>
        <v>0.12</v>
      </c>
      <c r="FU136" s="47">
        <f t="shared" si="143"/>
        <v>0.12</v>
      </c>
      <c r="FV136" s="47">
        <f t="shared" si="143"/>
        <v>0.12</v>
      </c>
      <c r="FW136" s="47">
        <f t="shared" si="143"/>
        <v>0.12</v>
      </c>
      <c r="FX136" s="47">
        <f t="shared" si="143"/>
        <v>0.12</v>
      </c>
      <c r="FY136" s="33"/>
      <c r="FZ136" s="47"/>
      <c r="GA136" s="33"/>
      <c r="GB136" s="20"/>
      <c r="GC136" s="20"/>
      <c r="GD136" s="20"/>
      <c r="GE136" s="20"/>
      <c r="GF136" s="20"/>
      <c r="GG136" s="7"/>
      <c r="GH136" s="18"/>
      <c r="GI136" s="18"/>
      <c r="GJ136" s="18"/>
      <c r="GK136" s="7"/>
      <c r="GL136" s="7"/>
      <c r="GM136" s="7"/>
    </row>
    <row r="137" spans="1:256" x14ac:dyDescent="0.2">
      <c r="A137" s="6" t="s">
        <v>634</v>
      </c>
      <c r="B137" s="7" t="s">
        <v>635</v>
      </c>
      <c r="C137" s="33">
        <f t="shared" ref="C137:BN137" si="144">ROUND(IF((C134-C18)*0.3&lt;0=TRUE(),0,IF((C98&lt;=50000),ROUND((C134-C18)*0.3,6),0)),4)</f>
        <v>8.9899999999999994E-2</v>
      </c>
      <c r="D137" s="33">
        <f t="shared" si="144"/>
        <v>1.6199999999999999E-2</v>
      </c>
      <c r="E137" s="33">
        <f t="shared" si="144"/>
        <v>0.12959999999999999</v>
      </c>
      <c r="F137" s="33">
        <f t="shared" si="144"/>
        <v>0</v>
      </c>
      <c r="G137" s="33">
        <f t="shared" si="144"/>
        <v>0</v>
      </c>
      <c r="H137" s="33">
        <f t="shared" si="144"/>
        <v>0</v>
      </c>
      <c r="I137" s="33">
        <f t="shared" si="144"/>
        <v>0.1087</v>
      </c>
      <c r="J137" s="33">
        <f t="shared" si="144"/>
        <v>7.1999999999999995E-2</v>
      </c>
      <c r="K137" s="33">
        <f t="shared" si="144"/>
        <v>3.2500000000000001E-2</v>
      </c>
      <c r="L137" s="33">
        <f t="shared" si="144"/>
        <v>6.2399999999999997E-2</v>
      </c>
      <c r="M137" s="33">
        <f t="shared" si="144"/>
        <v>0.15659999999999999</v>
      </c>
      <c r="N137" s="33">
        <f t="shared" si="144"/>
        <v>0</v>
      </c>
      <c r="O137" s="33">
        <f t="shared" si="144"/>
        <v>0</v>
      </c>
      <c r="P137" s="33">
        <f t="shared" si="144"/>
        <v>4.1000000000000003E-3</v>
      </c>
      <c r="Q137" s="33">
        <f t="shared" si="144"/>
        <v>0.10290000000000001</v>
      </c>
      <c r="R137" s="33">
        <f t="shared" si="144"/>
        <v>8.0000000000000004E-4</v>
      </c>
      <c r="S137" s="33">
        <f t="shared" si="144"/>
        <v>3.3500000000000002E-2</v>
      </c>
      <c r="T137" s="33">
        <f t="shared" si="144"/>
        <v>5.5199999999999999E-2</v>
      </c>
      <c r="U137" s="33">
        <f t="shared" si="144"/>
        <v>8.6900000000000005E-2</v>
      </c>
      <c r="V137" s="33">
        <f t="shared" si="144"/>
        <v>6.3200000000000006E-2</v>
      </c>
      <c r="W137" s="33">
        <f t="shared" si="144"/>
        <v>0</v>
      </c>
      <c r="X137" s="33">
        <f t="shared" si="144"/>
        <v>5.7000000000000002E-3</v>
      </c>
      <c r="Y137" s="33">
        <f t="shared" si="144"/>
        <v>7.8399999999999997E-2</v>
      </c>
      <c r="Z137" s="33">
        <f t="shared" si="144"/>
        <v>1.78E-2</v>
      </c>
      <c r="AA137" s="33">
        <f t="shared" si="144"/>
        <v>0</v>
      </c>
      <c r="AB137" s="33">
        <f t="shared" si="144"/>
        <v>0</v>
      </c>
      <c r="AC137" s="33">
        <f t="shared" si="144"/>
        <v>0</v>
      </c>
      <c r="AD137" s="33">
        <f t="shared" si="144"/>
        <v>0</v>
      </c>
      <c r="AE137" s="33">
        <f t="shared" si="144"/>
        <v>3.0000000000000001E-3</v>
      </c>
      <c r="AF137" s="33">
        <f t="shared" si="144"/>
        <v>0</v>
      </c>
      <c r="AG137" s="33">
        <f t="shared" si="144"/>
        <v>0</v>
      </c>
      <c r="AH137" s="33">
        <f t="shared" si="144"/>
        <v>7.46E-2</v>
      </c>
      <c r="AI137" s="33">
        <f t="shared" si="144"/>
        <v>2.53E-2</v>
      </c>
      <c r="AJ137" s="33">
        <f t="shared" si="144"/>
        <v>0.11260000000000001</v>
      </c>
      <c r="AK137" s="33">
        <f t="shared" si="144"/>
        <v>0.14119999999999999</v>
      </c>
      <c r="AL137" s="33">
        <f t="shared" si="144"/>
        <v>0.1168</v>
      </c>
      <c r="AM137" s="33">
        <f t="shared" si="144"/>
        <v>7.0599999999999996E-2</v>
      </c>
      <c r="AN137" s="33">
        <f t="shared" si="144"/>
        <v>0</v>
      </c>
      <c r="AO137" s="33">
        <f t="shared" si="144"/>
        <v>3.2500000000000001E-2</v>
      </c>
      <c r="AP137" s="33">
        <f t="shared" si="144"/>
        <v>0</v>
      </c>
      <c r="AQ137" s="33">
        <f t="shared" si="144"/>
        <v>3.8899999999999997E-2</v>
      </c>
      <c r="AR137" s="33">
        <f t="shared" si="144"/>
        <v>0</v>
      </c>
      <c r="AS137" s="33">
        <f t="shared" si="144"/>
        <v>0</v>
      </c>
      <c r="AT137" s="33">
        <f t="shared" si="144"/>
        <v>0</v>
      </c>
      <c r="AU137" s="33">
        <f t="shared" si="144"/>
        <v>8.3999999999999995E-3</v>
      </c>
      <c r="AV137" s="33">
        <f t="shared" si="144"/>
        <v>5.4300000000000001E-2</v>
      </c>
      <c r="AW137" s="33">
        <f t="shared" si="144"/>
        <v>0</v>
      </c>
      <c r="AX137" s="33">
        <f t="shared" si="144"/>
        <v>0</v>
      </c>
      <c r="AY137" s="33">
        <f t="shared" si="144"/>
        <v>3.2899999999999999E-2</v>
      </c>
      <c r="AZ137" s="33">
        <f t="shared" si="144"/>
        <v>4.1000000000000002E-2</v>
      </c>
      <c r="BA137" s="33">
        <f t="shared" si="144"/>
        <v>0</v>
      </c>
      <c r="BB137" s="33">
        <f t="shared" si="144"/>
        <v>9.1999999999999998E-3</v>
      </c>
      <c r="BC137" s="33">
        <f t="shared" si="144"/>
        <v>4.3499999999999997E-2</v>
      </c>
      <c r="BD137" s="33">
        <f t="shared" si="144"/>
        <v>0</v>
      </c>
      <c r="BE137" s="33">
        <f t="shared" si="144"/>
        <v>0</v>
      </c>
      <c r="BF137" s="33">
        <f t="shared" si="144"/>
        <v>0</v>
      </c>
      <c r="BG137" s="33">
        <f t="shared" si="144"/>
        <v>5.7000000000000002E-2</v>
      </c>
      <c r="BH137" s="33">
        <f t="shared" si="144"/>
        <v>0</v>
      </c>
      <c r="BI137" s="33">
        <f t="shared" si="144"/>
        <v>6.9800000000000001E-2</v>
      </c>
      <c r="BJ137" s="33">
        <f t="shared" si="144"/>
        <v>0</v>
      </c>
      <c r="BK137" s="33">
        <f t="shared" si="144"/>
        <v>0</v>
      </c>
      <c r="BL137" s="33">
        <f t="shared" si="144"/>
        <v>6.0299999999999999E-2</v>
      </c>
      <c r="BM137" s="33">
        <f t="shared" si="144"/>
        <v>1.9800000000000002E-2</v>
      </c>
      <c r="BN137" s="33">
        <f t="shared" si="144"/>
        <v>4.8500000000000001E-2</v>
      </c>
      <c r="BO137" s="33">
        <f t="shared" ref="BO137:DZ137" si="145">ROUND(IF((BO134-BO18)*0.3&lt;0=TRUE(),0,IF((BO98&lt;=50000),ROUND((BO134-BO18)*0.3,6),0)),4)</f>
        <v>3.3399999999999999E-2</v>
      </c>
      <c r="BP137" s="33">
        <f t="shared" si="145"/>
        <v>6.1100000000000002E-2</v>
      </c>
      <c r="BQ137" s="33">
        <f t="shared" si="145"/>
        <v>0</v>
      </c>
      <c r="BR137" s="33">
        <f t="shared" si="145"/>
        <v>0</v>
      </c>
      <c r="BS137" s="33">
        <f t="shared" si="145"/>
        <v>4.8500000000000001E-2</v>
      </c>
      <c r="BT137" s="33">
        <f t="shared" si="145"/>
        <v>0</v>
      </c>
      <c r="BU137" s="33">
        <f t="shared" si="145"/>
        <v>0</v>
      </c>
      <c r="BV137" s="33">
        <f t="shared" si="145"/>
        <v>0</v>
      </c>
      <c r="BW137" s="33">
        <f t="shared" si="145"/>
        <v>0</v>
      </c>
      <c r="BX137" s="33">
        <f t="shared" si="145"/>
        <v>0</v>
      </c>
      <c r="BY137" s="33">
        <f t="shared" si="145"/>
        <v>0.1188</v>
      </c>
      <c r="BZ137" s="33">
        <f t="shared" si="145"/>
        <v>3.5200000000000002E-2</v>
      </c>
      <c r="CA137" s="33">
        <f t="shared" si="145"/>
        <v>0</v>
      </c>
      <c r="CB137" s="33">
        <f t="shared" si="145"/>
        <v>0</v>
      </c>
      <c r="CC137" s="33">
        <f t="shared" si="145"/>
        <v>1.4999999999999999E-2</v>
      </c>
      <c r="CD137" s="33">
        <f t="shared" si="145"/>
        <v>0</v>
      </c>
      <c r="CE137" s="33">
        <f t="shared" si="145"/>
        <v>7.1000000000000004E-3</v>
      </c>
      <c r="CF137" s="33">
        <f t="shared" si="145"/>
        <v>4.7500000000000001E-2</v>
      </c>
      <c r="CG137" s="33">
        <f t="shared" si="145"/>
        <v>2.9600000000000001E-2</v>
      </c>
      <c r="CH137" s="33">
        <f t="shared" si="145"/>
        <v>7.4499999999999997E-2</v>
      </c>
      <c r="CI137" s="33">
        <f t="shared" si="145"/>
        <v>6.8199999999999997E-2</v>
      </c>
      <c r="CJ137" s="33">
        <f t="shared" si="145"/>
        <v>3.9100000000000003E-2</v>
      </c>
      <c r="CK137" s="33">
        <f t="shared" si="145"/>
        <v>0</v>
      </c>
      <c r="CL137" s="33">
        <f t="shared" si="145"/>
        <v>0</v>
      </c>
      <c r="CM137" s="33">
        <f t="shared" si="145"/>
        <v>9.5399999999999999E-2</v>
      </c>
      <c r="CN137" s="33">
        <f t="shared" si="145"/>
        <v>0</v>
      </c>
      <c r="CO137" s="33">
        <f t="shared" si="145"/>
        <v>0</v>
      </c>
      <c r="CP137" s="33">
        <f t="shared" si="145"/>
        <v>0</v>
      </c>
      <c r="CQ137" s="33">
        <f t="shared" si="145"/>
        <v>0.104</v>
      </c>
      <c r="CR137" s="33">
        <f t="shared" si="145"/>
        <v>2.3900000000000001E-2</v>
      </c>
      <c r="CS137" s="33">
        <f t="shared" si="145"/>
        <v>6.9999999999999999E-4</v>
      </c>
      <c r="CT137" s="33">
        <f t="shared" si="145"/>
        <v>0.123</v>
      </c>
      <c r="CU137" s="33">
        <f t="shared" si="145"/>
        <v>0</v>
      </c>
      <c r="CV137" s="33">
        <f t="shared" si="145"/>
        <v>0</v>
      </c>
      <c r="CW137" s="33">
        <f t="shared" si="145"/>
        <v>0</v>
      </c>
      <c r="CX137" s="33">
        <f t="shared" si="145"/>
        <v>2.1299999999999999E-2</v>
      </c>
      <c r="CY137" s="33">
        <f t="shared" si="145"/>
        <v>4.4999999999999998E-2</v>
      </c>
      <c r="CZ137" s="33">
        <f t="shared" si="145"/>
        <v>4.6800000000000001E-2</v>
      </c>
      <c r="DA137" s="33">
        <f t="shared" si="145"/>
        <v>0</v>
      </c>
      <c r="DB137" s="33">
        <f t="shared" si="145"/>
        <v>0</v>
      </c>
      <c r="DC137" s="33">
        <f t="shared" si="145"/>
        <v>0</v>
      </c>
      <c r="DD137" s="33">
        <f t="shared" si="145"/>
        <v>2.6200000000000001E-2</v>
      </c>
      <c r="DE137" s="33">
        <f t="shared" si="145"/>
        <v>0</v>
      </c>
      <c r="DF137" s="33">
        <f t="shared" si="145"/>
        <v>1.0699999999999999E-2</v>
      </c>
      <c r="DG137" s="33">
        <f t="shared" si="145"/>
        <v>0</v>
      </c>
      <c r="DH137" s="33">
        <f t="shared" si="145"/>
        <v>1.0200000000000001E-2</v>
      </c>
      <c r="DI137" s="33">
        <f t="shared" si="145"/>
        <v>7.6399999999999996E-2</v>
      </c>
      <c r="DJ137" s="33">
        <f t="shared" si="145"/>
        <v>2.0000000000000001E-4</v>
      </c>
      <c r="DK137" s="33">
        <f t="shared" si="145"/>
        <v>3.8899999999999997E-2</v>
      </c>
      <c r="DL137" s="33">
        <f t="shared" si="145"/>
        <v>3.7199999999999997E-2</v>
      </c>
      <c r="DM137" s="33">
        <f t="shared" si="145"/>
        <v>4.4299999999999999E-2</v>
      </c>
      <c r="DN137" s="33">
        <f t="shared" si="145"/>
        <v>6.1800000000000001E-2</v>
      </c>
      <c r="DO137" s="33">
        <f t="shared" si="145"/>
        <v>7.2099999999999997E-2</v>
      </c>
      <c r="DP137" s="33">
        <f t="shared" si="145"/>
        <v>1.0699999999999999E-2</v>
      </c>
      <c r="DQ137" s="33">
        <f t="shared" si="145"/>
        <v>0</v>
      </c>
      <c r="DR137" s="33">
        <f t="shared" si="145"/>
        <v>0.1096</v>
      </c>
      <c r="DS137" s="33">
        <f t="shared" si="145"/>
        <v>0.1123</v>
      </c>
      <c r="DT137" s="33">
        <f t="shared" si="145"/>
        <v>0.11119999999999999</v>
      </c>
      <c r="DU137" s="33">
        <f t="shared" si="145"/>
        <v>2.46E-2</v>
      </c>
      <c r="DV137" s="33">
        <f t="shared" si="145"/>
        <v>2.9899999999999999E-2</v>
      </c>
      <c r="DW137" s="33">
        <f t="shared" si="145"/>
        <v>3.1099999999999999E-2</v>
      </c>
      <c r="DX137" s="33">
        <f t="shared" si="145"/>
        <v>0</v>
      </c>
      <c r="DY137" s="33">
        <f t="shared" si="145"/>
        <v>0</v>
      </c>
      <c r="DZ137" s="33">
        <f t="shared" si="145"/>
        <v>0</v>
      </c>
      <c r="EA137" s="33">
        <f t="shared" ref="EA137:FX137" si="146">ROUND(IF((EA134-EA18)*0.3&lt;0=TRUE(),0,IF((EA98&lt;=50000),ROUND((EA134-EA18)*0.3,6),0)),4)</f>
        <v>0</v>
      </c>
      <c r="EB137" s="33">
        <f t="shared" si="146"/>
        <v>5.3199999999999997E-2</v>
      </c>
      <c r="EC137" s="33">
        <f t="shared" si="146"/>
        <v>0</v>
      </c>
      <c r="ED137" s="33">
        <f t="shared" si="146"/>
        <v>0</v>
      </c>
      <c r="EE137" s="33">
        <f t="shared" si="146"/>
        <v>8.2400000000000001E-2</v>
      </c>
      <c r="EF137" s="33">
        <f t="shared" si="146"/>
        <v>8.8999999999999996E-2</v>
      </c>
      <c r="EG137" s="33">
        <f t="shared" si="146"/>
        <v>6.9400000000000003E-2</v>
      </c>
      <c r="EH137" s="33">
        <f t="shared" si="146"/>
        <v>0</v>
      </c>
      <c r="EI137" s="33">
        <f t="shared" si="146"/>
        <v>0.1168</v>
      </c>
      <c r="EJ137" s="33">
        <f t="shared" si="146"/>
        <v>2.35E-2</v>
      </c>
      <c r="EK137" s="33">
        <f t="shared" si="146"/>
        <v>0</v>
      </c>
      <c r="EL137" s="33">
        <f t="shared" si="146"/>
        <v>0</v>
      </c>
      <c r="EM137" s="33">
        <f t="shared" si="146"/>
        <v>2.8299999999999999E-2</v>
      </c>
      <c r="EN137" s="33">
        <f t="shared" si="146"/>
        <v>8.09E-2</v>
      </c>
      <c r="EO137" s="33">
        <f t="shared" si="146"/>
        <v>3.8E-3</v>
      </c>
      <c r="EP137" s="33">
        <f t="shared" si="146"/>
        <v>0</v>
      </c>
      <c r="EQ137" s="33">
        <f t="shared" si="146"/>
        <v>0</v>
      </c>
      <c r="ER137" s="33">
        <f t="shared" si="146"/>
        <v>0</v>
      </c>
      <c r="ES137" s="33">
        <f t="shared" si="146"/>
        <v>0</v>
      </c>
      <c r="ET137" s="33">
        <f t="shared" si="146"/>
        <v>8.0299999999999996E-2</v>
      </c>
      <c r="EU137" s="33">
        <f t="shared" si="146"/>
        <v>0.13969999999999999</v>
      </c>
      <c r="EV137" s="33">
        <f t="shared" si="146"/>
        <v>4.6899999999999997E-2</v>
      </c>
      <c r="EW137" s="33">
        <f t="shared" si="146"/>
        <v>0</v>
      </c>
      <c r="EX137" s="33">
        <f t="shared" si="146"/>
        <v>0</v>
      </c>
      <c r="EY137" s="33">
        <f t="shared" si="146"/>
        <v>2.0500000000000001E-2</v>
      </c>
      <c r="EZ137" s="33">
        <f t="shared" si="146"/>
        <v>3.8899999999999997E-2</v>
      </c>
      <c r="FA137" s="33">
        <f t="shared" si="146"/>
        <v>0</v>
      </c>
      <c r="FB137" s="33">
        <f t="shared" si="146"/>
        <v>5.6099999999999997E-2</v>
      </c>
      <c r="FC137" s="33">
        <f t="shared" si="146"/>
        <v>0</v>
      </c>
      <c r="FD137" s="33">
        <f t="shared" si="146"/>
        <v>4.6199999999999998E-2</v>
      </c>
      <c r="FE137" s="33">
        <f t="shared" si="146"/>
        <v>3.8800000000000001E-2</v>
      </c>
      <c r="FF137" s="33">
        <f t="shared" si="146"/>
        <v>3.5200000000000002E-2</v>
      </c>
      <c r="FG137" s="33">
        <f t="shared" si="146"/>
        <v>8.9999999999999998E-4</v>
      </c>
      <c r="FH137" s="33">
        <f t="shared" si="146"/>
        <v>4.65E-2</v>
      </c>
      <c r="FI137" s="33">
        <f t="shared" si="146"/>
        <v>1.8599999999999998E-2</v>
      </c>
      <c r="FJ137" s="33">
        <f t="shared" si="146"/>
        <v>0</v>
      </c>
      <c r="FK137" s="33">
        <f t="shared" si="146"/>
        <v>2.2100000000000002E-2</v>
      </c>
      <c r="FL137" s="33">
        <f t="shared" si="146"/>
        <v>0</v>
      </c>
      <c r="FM137" s="33">
        <f t="shared" si="146"/>
        <v>0</v>
      </c>
      <c r="FN137" s="33">
        <f t="shared" si="146"/>
        <v>7.85E-2</v>
      </c>
      <c r="FO137" s="33">
        <f t="shared" si="146"/>
        <v>0</v>
      </c>
      <c r="FP137" s="33">
        <f t="shared" si="146"/>
        <v>5.0700000000000002E-2</v>
      </c>
      <c r="FQ137" s="33">
        <f t="shared" si="146"/>
        <v>0</v>
      </c>
      <c r="FR137" s="33">
        <f t="shared" si="146"/>
        <v>0</v>
      </c>
      <c r="FS137" s="33">
        <f t="shared" si="146"/>
        <v>0</v>
      </c>
      <c r="FT137" s="33">
        <f t="shared" si="146"/>
        <v>0</v>
      </c>
      <c r="FU137" s="33">
        <f t="shared" si="146"/>
        <v>6.3500000000000001E-2</v>
      </c>
      <c r="FV137" s="33">
        <f t="shared" si="146"/>
        <v>3.1600000000000003E-2</v>
      </c>
      <c r="FW137" s="33">
        <f t="shared" si="146"/>
        <v>5.0700000000000002E-2</v>
      </c>
      <c r="FX137" s="33">
        <f t="shared" si="146"/>
        <v>4.0000000000000001E-3</v>
      </c>
      <c r="FY137" s="7"/>
      <c r="FZ137" s="33"/>
      <c r="GA137" s="7"/>
      <c r="GB137" s="20"/>
      <c r="GC137" s="20"/>
      <c r="GD137" s="20"/>
      <c r="GE137" s="20"/>
      <c r="GF137" s="20"/>
      <c r="GG137" s="7"/>
      <c r="GH137" s="18"/>
      <c r="GI137" s="18"/>
      <c r="GJ137" s="18"/>
      <c r="GK137" s="7"/>
      <c r="GL137" s="7"/>
      <c r="GM137" s="7"/>
    </row>
    <row r="138" spans="1:256" x14ac:dyDescent="0.2">
      <c r="A138" s="7"/>
      <c r="B138" s="7" t="s">
        <v>636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47"/>
      <c r="FZ138" s="7"/>
      <c r="GA138" s="7"/>
      <c r="GB138" s="33"/>
      <c r="GC138" s="33"/>
      <c r="GD138" s="33"/>
      <c r="GE138" s="33"/>
      <c r="GF138" s="33"/>
      <c r="GG138" s="7"/>
      <c r="GH138" s="7"/>
      <c r="GI138" s="7"/>
      <c r="GJ138" s="7"/>
      <c r="GK138" s="7"/>
      <c r="GL138" s="7"/>
      <c r="GM138" s="7"/>
    </row>
    <row r="139" spans="1:256" x14ac:dyDescent="0.2">
      <c r="A139" s="6" t="s">
        <v>637</v>
      </c>
      <c r="B139" s="7" t="s">
        <v>638</v>
      </c>
      <c r="C139" s="33">
        <f t="shared" ref="C139:BN139" si="147">ROUND(IF((C134-C18)*0.36&lt;0=TRUE(),0,IF((C98&gt;50000),(C134-C18)*0.36,0)),4)</f>
        <v>0</v>
      </c>
      <c r="D139" s="33">
        <f t="shared" si="147"/>
        <v>0</v>
      </c>
      <c r="E139" s="33">
        <f t="shared" si="147"/>
        <v>0</v>
      </c>
      <c r="F139" s="33">
        <f t="shared" si="147"/>
        <v>0</v>
      </c>
      <c r="G139" s="33">
        <f t="shared" si="147"/>
        <v>0</v>
      </c>
      <c r="H139" s="33">
        <f t="shared" si="147"/>
        <v>0</v>
      </c>
      <c r="I139" s="33">
        <f t="shared" si="147"/>
        <v>0</v>
      </c>
      <c r="J139" s="33">
        <f t="shared" si="147"/>
        <v>0</v>
      </c>
      <c r="K139" s="33">
        <f t="shared" si="147"/>
        <v>0</v>
      </c>
      <c r="L139" s="33">
        <f t="shared" si="147"/>
        <v>0</v>
      </c>
      <c r="M139" s="33">
        <f t="shared" si="147"/>
        <v>0</v>
      </c>
      <c r="N139" s="33">
        <f t="shared" si="147"/>
        <v>0</v>
      </c>
      <c r="O139" s="33">
        <f t="shared" si="147"/>
        <v>0</v>
      </c>
      <c r="P139" s="33">
        <f t="shared" si="147"/>
        <v>0</v>
      </c>
      <c r="Q139" s="33">
        <f t="shared" si="147"/>
        <v>0</v>
      </c>
      <c r="R139" s="33">
        <f t="shared" si="147"/>
        <v>0</v>
      </c>
      <c r="S139" s="33">
        <f t="shared" si="147"/>
        <v>0</v>
      </c>
      <c r="T139" s="33">
        <f t="shared" si="147"/>
        <v>0</v>
      </c>
      <c r="U139" s="33">
        <f t="shared" si="147"/>
        <v>0</v>
      </c>
      <c r="V139" s="33">
        <f t="shared" si="147"/>
        <v>0</v>
      </c>
      <c r="W139" s="33">
        <f t="shared" si="147"/>
        <v>0</v>
      </c>
      <c r="X139" s="33">
        <f t="shared" si="147"/>
        <v>0</v>
      </c>
      <c r="Y139" s="33">
        <f t="shared" si="147"/>
        <v>0</v>
      </c>
      <c r="Z139" s="33">
        <f t="shared" si="147"/>
        <v>0</v>
      </c>
      <c r="AA139" s="33">
        <f t="shared" si="147"/>
        <v>0</v>
      </c>
      <c r="AB139" s="33">
        <f t="shared" si="147"/>
        <v>0</v>
      </c>
      <c r="AC139" s="33">
        <f t="shared" si="147"/>
        <v>0</v>
      </c>
      <c r="AD139" s="33">
        <f t="shared" si="147"/>
        <v>0</v>
      </c>
      <c r="AE139" s="33">
        <f t="shared" si="147"/>
        <v>0</v>
      </c>
      <c r="AF139" s="33">
        <f t="shared" si="147"/>
        <v>0</v>
      </c>
      <c r="AG139" s="33">
        <f t="shared" si="147"/>
        <v>0</v>
      </c>
      <c r="AH139" s="33">
        <f t="shared" si="147"/>
        <v>0</v>
      </c>
      <c r="AI139" s="33">
        <f t="shared" si="147"/>
        <v>0</v>
      </c>
      <c r="AJ139" s="33">
        <f t="shared" si="147"/>
        <v>0</v>
      </c>
      <c r="AK139" s="33">
        <f t="shared" si="147"/>
        <v>0</v>
      </c>
      <c r="AL139" s="33">
        <f t="shared" si="147"/>
        <v>0</v>
      </c>
      <c r="AM139" s="33">
        <f t="shared" si="147"/>
        <v>0</v>
      </c>
      <c r="AN139" s="33">
        <f t="shared" si="147"/>
        <v>0</v>
      </c>
      <c r="AO139" s="33">
        <f t="shared" si="147"/>
        <v>0</v>
      </c>
      <c r="AP139" s="33">
        <f t="shared" si="147"/>
        <v>7.7399999999999997E-2</v>
      </c>
      <c r="AQ139" s="33">
        <f t="shared" si="147"/>
        <v>0</v>
      </c>
      <c r="AR139" s="33">
        <f t="shared" si="147"/>
        <v>0</v>
      </c>
      <c r="AS139" s="33">
        <f t="shared" si="147"/>
        <v>0</v>
      </c>
      <c r="AT139" s="33">
        <f t="shared" si="147"/>
        <v>0</v>
      </c>
      <c r="AU139" s="33">
        <f t="shared" si="147"/>
        <v>0</v>
      </c>
      <c r="AV139" s="33">
        <f t="shared" si="147"/>
        <v>0</v>
      </c>
      <c r="AW139" s="33">
        <f t="shared" si="147"/>
        <v>0</v>
      </c>
      <c r="AX139" s="33">
        <f t="shared" si="147"/>
        <v>0</v>
      </c>
      <c r="AY139" s="33">
        <f t="shared" si="147"/>
        <v>0</v>
      </c>
      <c r="AZ139" s="33">
        <f t="shared" si="147"/>
        <v>0</v>
      </c>
      <c r="BA139" s="33">
        <f t="shared" si="147"/>
        <v>0</v>
      </c>
      <c r="BB139" s="33">
        <f t="shared" si="147"/>
        <v>0</v>
      </c>
      <c r="BC139" s="33">
        <f t="shared" si="147"/>
        <v>0</v>
      </c>
      <c r="BD139" s="33">
        <f t="shared" si="147"/>
        <v>0</v>
      </c>
      <c r="BE139" s="33">
        <f t="shared" si="147"/>
        <v>0</v>
      </c>
      <c r="BF139" s="33">
        <f t="shared" si="147"/>
        <v>0</v>
      </c>
      <c r="BG139" s="33">
        <f t="shared" si="147"/>
        <v>0</v>
      </c>
      <c r="BH139" s="33">
        <f t="shared" si="147"/>
        <v>0</v>
      </c>
      <c r="BI139" s="33">
        <f t="shared" si="147"/>
        <v>0</v>
      </c>
      <c r="BJ139" s="33">
        <f t="shared" si="147"/>
        <v>0</v>
      </c>
      <c r="BK139" s="33">
        <f t="shared" si="147"/>
        <v>0</v>
      </c>
      <c r="BL139" s="33">
        <f t="shared" si="147"/>
        <v>0</v>
      </c>
      <c r="BM139" s="33">
        <f t="shared" si="147"/>
        <v>0</v>
      </c>
      <c r="BN139" s="33">
        <f t="shared" si="147"/>
        <v>0</v>
      </c>
      <c r="BO139" s="33">
        <f t="shared" ref="BO139:DZ139" si="148">ROUND(IF((BO134-BO18)*0.36&lt;0=TRUE(),0,IF((BO98&gt;50000),(BO134-BO18)*0.36,0)),4)</f>
        <v>0</v>
      </c>
      <c r="BP139" s="33">
        <f t="shared" si="148"/>
        <v>0</v>
      </c>
      <c r="BQ139" s="33">
        <f t="shared" si="148"/>
        <v>0</v>
      </c>
      <c r="BR139" s="33">
        <f t="shared" si="148"/>
        <v>0</v>
      </c>
      <c r="BS139" s="33">
        <f t="shared" si="148"/>
        <v>0</v>
      </c>
      <c r="BT139" s="33">
        <f t="shared" si="148"/>
        <v>0</v>
      </c>
      <c r="BU139" s="33">
        <f t="shared" si="148"/>
        <v>0</v>
      </c>
      <c r="BV139" s="33">
        <f t="shared" si="148"/>
        <v>0</v>
      </c>
      <c r="BW139" s="33">
        <f t="shared" si="148"/>
        <v>0</v>
      </c>
      <c r="BX139" s="33">
        <f t="shared" si="148"/>
        <v>0</v>
      </c>
      <c r="BY139" s="33">
        <f t="shared" si="148"/>
        <v>0</v>
      </c>
      <c r="BZ139" s="33">
        <f t="shared" si="148"/>
        <v>0</v>
      </c>
      <c r="CA139" s="33">
        <f t="shared" si="148"/>
        <v>0</v>
      </c>
      <c r="CB139" s="33">
        <f t="shared" si="148"/>
        <v>0</v>
      </c>
      <c r="CC139" s="33">
        <f t="shared" si="148"/>
        <v>0</v>
      </c>
      <c r="CD139" s="33">
        <f t="shared" si="148"/>
        <v>0</v>
      </c>
      <c r="CE139" s="33">
        <f t="shared" si="148"/>
        <v>0</v>
      </c>
      <c r="CF139" s="33">
        <f t="shared" si="148"/>
        <v>0</v>
      </c>
      <c r="CG139" s="33">
        <f t="shared" si="148"/>
        <v>0</v>
      </c>
      <c r="CH139" s="33">
        <f t="shared" si="148"/>
        <v>0</v>
      </c>
      <c r="CI139" s="33">
        <f t="shared" si="148"/>
        <v>0</v>
      </c>
      <c r="CJ139" s="33">
        <f t="shared" si="148"/>
        <v>0</v>
      </c>
      <c r="CK139" s="33">
        <f t="shared" si="148"/>
        <v>0</v>
      </c>
      <c r="CL139" s="33">
        <f t="shared" si="148"/>
        <v>0</v>
      </c>
      <c r="CM139" s="33">
        <f t="shared" si="148"/>
        <v>0</v>
      </c>
      <c r="CN139" s="33">
        <f t="shared" si="148"/>
        <v>0</v>
      </c>
      <c r="CO139" s="33">
        <f t="shared" si="148"/>
        <v>0</v>
      </c>
      <c r="CP139" s="33">
        <f t="shared" si="148"/>
        <v>0</v>
      </c>
      <c r="CQ139" s="33">
        <f t="shared" si="148"/>
        <v>0</v>
      </c>
      <c r="CR139" s="33">
        <f t="shared" si="148"/>
        <v>0</v>
      </c>
      <c r="CS139" s="33">
        <f t="shared" si="148"/>
        <v>0</v>
      </c>
      <c r="CT139" s="33">
        <f t="shared" si="148"/>
        <v>0</v>
      </c>
      <c r="CU139" s="33">
        <f t="shared" si="148"/>
        <v>0</v>
      </c>
      <c r="CV139" s="33">
        <f t="shared" si="148"/>
        <v>0</v>
      </c>
      <c r="CW139" s="33">
        <f t="shared" si="148"/>
        <v>0</v>
      </c>
      <c r="CX139" s="33">
        <f t="shared" si="148"/>
        <v>0</v>
      </c>
      <c r="CY139" s="33">
        <f t="shared" si="148"/>
        <v>0</v>
      </c>
      <c r="CZ139" s="33">
        <f t="shared" si="148"/>
        <v>0</v>
      </c>
      <c r="DA139" s="33">
        <f t="shared" si="148"/>
        <v>0</v>
      </c>
      <c r="DB139" s="33">
        <f t="shared" si="148"/>
        <v>0</v>
      </c>
      <c r="DC139" s="33">
        <f t="shared" si="148"/>
        <v>0</v>
      </c>
      <c r="DD139" s="33">
        <f t="shared" si="148"/>
        <v>0</v>
      </c>
      <c r="DE139" s="33">
        <f t="shared" si="148"/>
        <v>0</v>
      </c>
      <c r="DF139" s="33">
        <f t="shared" si="148"/>
        <v>0</v>
      </c>
      <c r="DG139" s="33">
        <f t="shared" si="148"/>
        <v>0</v>
      </c>
      <c r="DH139" s="33">
        <f t="shared" si="148"/>
        <v>0</v>
      </c>
      <c r="DI139" s="33">
        <f t="shared" si="148"/>
        <v>0</v>
      </c>
      <c r="DJ139" s="33">
        <f t="shared" si="148"/>
        <v>0</v>
      </c>
      <c r="DK139" s="33">
        <f t="shared" si="148"/>
        <v>0</v>
      </c>
      <c r="DL139" s="33">
        <f t="shared" si="148"/>
        <v>0</v>
      </c>
      <c r="DM139" s="33">
        <f t="shared" si="148"/>
        <v>0</v>
      </c>
      <c r="DN139" s="33">
        <f t="shared" si="148"/>
        <v>0</v>
      </c>
      <c r="DO139" s="33">
        <f t="shared" si="148"/>
        <v>0</v>
      </c>
      <c r="DP139" s="33">
        <f t="shared" si="148"/>
        <v>0</v>
      </c>
      <c r="DQ139" s="33">
        <f t="shared" si="148"/>
        <v>0</v>
      </c>
      <c r="DR139" s="33">
        <f t="shared" si="148"/>
        <v>0</v>
      </c>
      <c r="DS139" s="33">
        <f t="shared" si="148"/>
        <v>0</v>
      </c>
      <c r="DT139" s="33">
        <f t="shared" si="148"/>
        <v>0</v>
      </c>
      <c r="DU139" s="33">
        <f t="shared" si="148"/>
        <v>0</v>
      </c>
      <c r="DV139" s="33">
        <f t="shared" si="148"/>
        <v>0</v>
      </c>
      <c r="DW139" s="33">
        <f t="shared" si="148"/>
        <v>0</v>
      </c>
      <c r="DX139" s="33">
        <f t="shared" si="148"/>
        <v>0</v>
      </c>
      <c r="DY139" s="33">
        <f t="shared" si="148"/>
        <v>0</v>
      </c>
      <c r="DZ139" s="33">
        <f t="shared" si="148"/>
        <v>0</v>
      </c>
      <c r="EA139" s="33">
        <f t="shared" ref="EA139:FX139" si="149">ROUND(IF((EA134-EA18)*0.36&lt;0=TRUE(),0,IF((EA98&gt;50000),(EA134-EA18)*0.36,0)),4)</f>
        <v>0</v>
      </c>
      <c r="EB139" s="33">
        <f t="shared" si="149"/>
        <v>0</v>
      </c>
      <c r="EC139" s="33">
        <f t="shared" si="149"/>
        <v>0</v>
      </c>
      <c r="ED139" s="33">
        <f t="shared" si="149"/>
        <v>0</v>
      </c>
      <c r="EE139" s="33">
        <f t="shared" si="149"/>
        <v>0</v>
      </c>
      <c r="EF139" s="33">
        <f t="shared" si="149"/>
        <v>0</v>
      </c>
      <c r="EG139" s="33">
        <f t="shared" si="149"/>
        <v>0</v>
      </c>
      <c r="EH139" s="33">
        <f t="shared" si="149"/>
        <v>0</v>
      </c>
      <c r="EI139" s="33">
        <f t="shared" si="149"/>
        <v>0</v>
      </c>
      <c r="EJ139" s="33">
        <f t="shared" si="149"/>
        <v>0</v>
      </c>
      <c r="EK139" s="33">
        <f t="shared" si="149"/>
        <v>0</v>
      </c>
      <c r="EL139" s="33">
        <f t="shared" si="149"/>
        <v>0</v>
      </c>
      <c r="EM139" s="33">
        <f t="shared" si="149"/>
        <v>0</v>
      </c>
      <c r="EN139" s="33">
        <f t="shared" si="149"/>
        <v>0</v>
      </c>
      <c r="EO139" s="33">
        <f t="shared" si="149"/>
        <v>0</v>
      </c>
      <c r="EP139" s="33">
        <f t="shared" si="149"/>
        <v>0</v>
      </c>
      <c r="EQ139" s="33">
        <f t="shared" si="149"/>
        <v>0</v>
      </c>
      <c r="ER139" s="33">
        <f t="shared" si="149"/>
        <v>0</v>
      </c>
      <c r="ES139" s="33">
        <f t="shared" si="149"/>
        <v>0</v>
      </c>
      <c r="ET139" s="33">
        <f t="shared" si="149"/>
        <v>0</v>
      </c>
      <c r="EU139" s="33">
        <f t="shared" si="149"/>
        <v>0</v>
      </c>
      <c r="EV139" s="33">
        <f t="shared" si="149"/>
        <v>0</v>
      </c>
      <c r="EW139" s="33">
        <f t="shared" si="149"/>
        <v>0</v>
      </c>
      <c r="EX139" s="33">
        <f t="shared" si="149"/>
        <v>0</v>
      </c>
      <c r="EY139" s="33">
        <f t="shared" si="149"/>
        <v>0</v>
      </c>
      <c r="EZ139" s="33">
        <f t="shared" si="149"/>
        <v>0</v>
      </c>
      <c r="FA139" s="33">
        <f t="shared" si="149"/>
        <v>0</v>
      </c>
      <c r="FB139" s="33">
        <f t="shared" si="149"/>
        <v>0</v>
      </c>
      <c r="FC139" s="33">
        <f t="shared" si="149"/>
        <v>0</v>
      </c>
      <c r="FD139" s="33">
        <f t="shared" si="149"/>
        <v>0</v>
      </c>
      <c r="FE139" s="33">
        <f t="shared" si="149"/>
        <v>0</v>
      </c>
      <c r="FF139" s="33">
        <f t="shared" si="149"/>
        <v>0</v>
      </c>
      <c r="FG139" s="33">
        <f t="shared" si="149"/>
        <v>0</v>
      </c>
      <c r="FH139" s="33">
        <f t="shared" si="149"/>
        <v>0</v>
      </c>
      <c r="FI139" s="33">
        <f t="shared" si="149"/>
        <v>0</v>
      </c>
      <c r="FJ139" s="33">
        <f t="shared" si="149"/>
        <v>0</v>
      </c>
      <c r="FK139" s="33">
        <f t="shared" si="149"/>
        <v>0</v>
      </c>
      <c r="FL139" s="33">
        <f t="shared" si="149"/>
        <v>0</v>
      </c>
      <c r="FM139" s="33">
        <f t="shared" si="149"/>
        <v>0</v>
      </c>
      <c r="FN139" s="33">
        <f t="shared" si="149"/>
        <v>0</v>
      </c>
      <c r="FO139" s="33">
        <f t="shared" si="149"/>
        <v>0</v>
      </c>
      <c r="FP139" s="33">
        <f t="shared" si="149"/>
        <v>0</v>
      </c>
      <c r="FQ139" s="33">
        <f t="shared" si="149"/>
        <v>0</v>
      </c>
      <c r="FR139" s="33">
        <f t="shared" si="149"/>
        <v>0</v>
      </c>
      <c r="FS139" s="33">
        <f t="shared" si="149"/>
        <v>0</v>
      </c>
      <c r="FT139" s="33">
        <f t="shared" si="149"/>
        <v>0</v>
      </c>
      <c r="FU139" s="33">
        <f t="shared" si="149"/>
        <v>0</v>
      </c>
      <c r="FV139" s="33">
        <f t="shared" si="149"/>
        <v>0</v>
      </c>
      <c r="FW139" s="33">
        <f t="shared" si="149"/>
        <v>0</v>
      </c>
      <c r="FX139" s="33">
        <f t="shared" si="149"/>
        <v>0</v>
      </c>
      <c r="FY139" s="33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</row>
    <row r="140" spans="1:256" x14ac:dyDescent="0.2">
      <c r="A140" s="7"/>
      <c r="B140" s="7" t="s">
        <v>639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47"/>
      <c r="GC140" s="47"/>
      <c r="GD140" s="47"/>
      <c r="GE140" s="47"/>
      <c r="GF140" s="47"/>
      <c r="GG140" s="7"/>
      <c r="GH140" s="47"/>
      <c r="GI140" s="47"/>
      <c r="GJ140" s="47"/>
      <c r="GK140" s="47"/>
      <c r="GL140" s="47"/>
      <c r="GM140" s="47"/>
    </row>
    <row r="141" spans="1:256" x14ac:dyDescent="0.2">
      <c r="A141" s="6" t="s">
        <v>640</v>
      </c>
      <c r="B141" s="7" t="s">
        <v>641</v>
      </c>
      <c r="C141" s="89">
        <f t="shared" ref="C141:BN141" si="150">MAX(C137,C139)</f>
        <v>8.9899999999999994E-2</v>
      </c>
      <c r="D141" s="89">
        <f t="shared" si="150"/>
        <v>1.6199999999999999E-2</v>
      </c>
      <c r="E141" s="89">
        <f t="shared" si="150"/>
        <v>0.12959999999999999</v>
      </c>
      <c r="F141" s="89">
        <f t="shared" si="150"/>
        <v>0</v>
      </c>
      <c r="G141" s="89">
        <f t="shared" si="150"/>
        <v>0</v>
      </c>
      <c r="H141" s="89">
        <f t="shared" si="150"/>
        <v>0</v>
      </c>
      <c r="I141" s="89">
        <f t="shared" si="150"/>
        <v>0.1087</v>
      </c>
      <c r="J141" s="89">
        <f t="shared" si="150"/>
        <v>7.1999999999999995E-2</v>
      </c>
      <c r="K141" s="89">
        <f t="shared" si="150"/>
        <v>3.2500000000000001E-2</v>
      </c>
      <c r="L141" s="89">
        <f t="shared" si="150"/>
        <v>6.2399999999999997E-2</v>
      </c>
      <c r="M141" s="89">
        <f t="shared" si="150"/>
        <v>0.15659999999999999</v>
      </c>
      <c r="N141" s="89">
        <f t="shared" si="150"/>
        <v>0</v>
      </c>
      <c r="O141" s="89">
        <f t="shared" si="150"/>
        <v>0</v>
      </c>
      <c r="P141" s="89">
        <f t="shared" si="150"/>
        <v>4.1000000000000003E-3</v>
      </c>
      <c r="Q141" s="89">
        <f t="shared" si="150"/>
        <v>0.10290000000000001</v>
      </c>
      <c r="R141" s="89">
        <f t="shared" si="150"/>
        <v>8.0000000000000004E-4</v>
      </c>
      <c r="S141" s="89">
        <f t="shared" si="150"/>
        <v>3.3500000000000002E-2</v>
      </c>
      <c r="T141" s="89">
        <f t="shared" si="150"/>
        <v>5.5199999999999999E-2</v>
      </c>
      <c r="U141" s="89">
        <f t="shared" si="150"/>
        <v>8.6900000000000005E-2</v>
      </c>
      <c r="V141" s="89">
        <f t="shared" si="150"/>
        <v>6.3200000000000006E-2</v>
      </c>
      <c r="W141" s="89">
        <f t="shared" si="150"/>
        <v>0</v>
      </c>
      <c r="X141" s="89">
        <f t="shared" si="150"/>
        <v>5.7000000000000002E-3</v>
      </c>
      <c r="Y141" s="89">
        <f t="shared" si="150"/>
        <v>7.8399999999999997E-2</v>
      </c>
      <c r="Z141" s="89">
        <f t="shared" si="150"/>
        <v>1.78E-2</v>
      </c>
      <c r="AA141" s="89">
        <f t="shared" si="150"/>
        <v>0</v>
      </c>
      <c r="AB141" s="89">
        <f t="shared" si="150"/>
        <v>0</v>
      </c>
      <c r="AC141" s="89">
        <f t="shared" si="150"/>
        <v>0</v>
      </c>
      <c r="AD141" s="89">
        <f t="shared" si="150"/>
        <v>0</v>
      </c>
      <c r="AE141" s="89">
        <f t="shared" si="150"/>
        <v>3.0000000000000001E-3</v>
      </c>
      <c r="AF141" s="89">
        <f t="shared" si="150"/>
        <v>0</v>
      </c>
      <c r="AG141" s="89">
        <f t="shared" si="150"/>
        <v>0</v>
      </c>
      <c r="AH141" s="89">
        <f t="shared" si="150"/>
        <v>7.46E-2</v>
      </c>
      <c r="AI141" s="89">
        <f t="shared" si="150"/>
        <v>2.53E-2</v>
      </c>
      <c r="AJ141" s="89">
        <f t="shared" si="150"/>
        <v>0.11260000000000001</v>
      </c>
      <c r="AK141" s="89">
        <f t="shared" si="150"/>
        <v>0.14119999999999999</v>
      </c>
      <c r="AL141" s="89">
        <f t="shared" si="150"/>
        <v>0.1168</v>
      </c>
      <c r="AM141" s="89">
        <f t="shared" si="150"/>
        <v>7.0599999999999996E-2</v>
      </c>
      <c r="AN141" s="89">
        <f t="shared" si="150"/>
        <v>0</v>
      </c>
      <c r="AO141" s="89">
        <f t="shared" si="150"/>
        <v>3.2500000000000001E-2</v>
      </c>
      <c r="AP141" s="89">
        <f t="shared" si="150"/>
        <v>7.7399999999999997E-2</v>
      </c>
      <c r="AQ141" s="89">
        <f t="shared" si="150"/>
        <v>3.8899999999999997E-2</v>
      </c>
      <c r="AR141" s="89">
        <f t="shared" si="150"/>
        <v>0</v>
      </c>
      <c r="AS141" s="89">
        <f t="shared" si="150"/>
        <v>0</v>
      </c>
      <c r="AT141" s="89">
        <f t="shared" si="150"/>
        <v>0</v>
      </c>
      <c r="AU141" s="89">
        <f t="shared" si="150"/>
        <v>8.3999999999999995E-3</v>
      </c>
      <c r="AV141" s="89">
        <f t="shared" si="150"/>
        <v>5.4300000000000001E-2</v>
      </c>
      <c r="AW141" s="89">
        <f t="shared" si="150"/>
        <v>0</v>
      </c>
      <c r="AX141" s="89">
        <f t="shared" si="150"/>
        <v>0</v>
      </c>
      <c r="AY141" s="89">
        <f t="shared" si="150"/>
        <v>3.2899999999999999E-2</v>
      </c>
      <c r="AZ141" s="89">
        <f t="shared" si="150"/>
        <v>4.1000000000000002E-2</v>
      </c>
      <c r="BA141" s="89">
        <f t="shared" si="150"/>
        <v>0</v>
      </c>
      <c r="BB141" s="89">
        <f t="shared" si="150"/>
        <v>9.1999999999999998E-3</v>
      </c>
      <c r="BC141" s="89">
        <f t="shared" si="150"/>
        <v>4.3499999999999997E-2</v>
      </c>
      <c r="BD141" s="89">
        <f t="shared" si="150"/>
        <v>0</v>
      </c>
      <c r="BE141" s="89">
        <f t="shared" si="150"/>
        <v>0</v>
      </c>
      <c r="BF141" s="89">
        <f t="shared" si="150"/>
        <v>0</v>
      </c>
      <c r="BG141" s="89">
        <f t="shared" si="150"/>
        <v>5.7000000000000002E-2</v>
      </c>
      <c r="BH141" s="89">
        <f t="shared" si="150"/>
        <v>0</v>
      </c>
      <c r="BI141" s="89">
        <f t="shared" si="150"/>
        <v>6.9800000000000001E-2</v>
      </c>
      <c r="BJ141" s="89">
        <f t="shared" si="150"/>
        <v>0</v>
      </c>
      <c r="BK141" s="89">
        <f t="shared" si="150"/>
        <v>0</v>
      </c>
      <c r="BL141" s="89">
        <f t="shared" si="150"/>
        <v>6.0299999999999999E-2</v>
      </c>
      <c r="BM141" s="89">
        <f t="shared" si="150"/>
        <v>1.9800000000000002E-2</v>
      </c>
      <c r="BN141" s="89">
        <f t="shared" si="150"/>
        <v>4.8500000000000001E-2</v>
      </c>
      <c r="BO141" s="89">
        <f t="shared" ref="BO141:DZ141" si="151">MAX(BO137,BO139)</f>
        <v>3.3399999999999999E-2</v>
      </c>
      <c r="BP141" s="89">
        <f t="shared" si="151"/>
        <v>6.1100000000000002E-2</v>
      </c>
      <c r="BQ141" s="89">
        <f t="shared" si="151"/>
        <v>0</v>
      </c>
      <c r="BR141" s="89">
        <f t="shared" si="151"/>
        <v>0</v>
      </c>
      <c r="BS141" s="89">
        <f t="shared" si="151"/>
        <v>4.8500000000000001E-2</v>
      </c>
      <c r="BT141" s="89">
        <f t="shared" si="151"/>
        <v>0</v>
      </c>
      <c r="BU141" s="89">
        <f t="shared" si="151"/>
        <v>0</v>
      </c>
      <c r="BV141" s="89">
        <f t="shared" si="151"/>
        <v>0</v>
      </c>
      <c r="BW141" s="89">
        <f t="shared" si="151"/>
        <v>0</v>
      </c>
      <c r="BX141" s="89">
        <f t="shared" si="151"/>
        <v>0</v>
      </c>
      <c r="BY141" s="89">
        <f t="shared" si="151"/>
        <v>0.1188</v>
      </c>
      <c r="BZ141" s="89">
        <f t="shared" si="151"/>
        <v>3.5200000000000002E-2</v>
      </c>
      <c r="CA141" s="89">
        <f t="shared" si="151"/>
        <v>0</v>
      </c>
      <c r="CB141" s="89">
        <f t="shared" si="151"/>
        <v>0</v>
      </c>
      <c r="CC141" s="89">
        <f t="shared" si="151"/>
        <v>1.4999999999999999E-2</v>
      </c>
      <c r="CD141" s="89">
        <f t="shared" si="151"/>
        <v>0</v>
      </c>
      <c r="CE141" s="89">
        <f t="shared" si="151"/>
        <v>7.1000000000000004E-3</v>
      </c>
      <c r="CF141" s="89">
        <f t="shared" si="151"/>
        <v>4.7500000000000001E-2</v>
      </c>
      <c r="CG141" s="89">
        <f t="shared" si="151"/>
        <v>2.9600000000000001E-2</v>
      </c>
      <c r="CH141" s="89">
        <f t="shared" si="151"/>
        <v>7.4499999999999997E-2</v>
      </c>
      <c r="CI141" s="89">
        <f t="shared" si="151"/>
        <v>6.8199999999999997E-2</v>
      </c>
      <c r="CJ141" s="89">
        <f t="shared" si="151"/>
        <v>3.9100000000000003E-2</v>
      </c>
      <c r="CK141" s="89">
        <f t="shared" si="151"/>
        <v>0</v>
      </c>
      <c r="CL141" s="89">
        <f t="shared" si="151"/>
        <v>0</v>
      </c>
      <c r="CM141" s="89">
        <f t="shared" si="151"/>
        <v>9.5399999999999999E-2</v>
      </c>
      <c r="CN141" s="89">
        <f t="shared" si="151"/>
        <v>0</v>
      </c>
      <c r="CO141" s="89">
        <f t="shared" si="151"/>
        <v>0</v>
      </c>
      <c r="CP141" s="89">
        <f t="shared" si="151"/>
        <v>0</v>
      </c>
      <c r="CQ141" s="89">
        <f t="shared" si="151"/>
        <v>0.104</v>
      </c>
      <c r="CR141" s="89">
        <f t="shared" si="151"/>
        <v>2.3900000000000001E-2</v>
      </c>
      <c r="CS141" s="89">
        <f t="shared" si="151"/>
        <v>6.9999999999999999E-4</v>
      </c>
      <c r="CT141" s="89">
        <f t="shared" si="151"/>
        <v>0.123</v>
      </c>
      <c r="CU141" s="89">
        <f t="shared" si="151"/>
        <v>0</v>
      </c>
      <c r="CV141" s="89">
        <f t="shared" si="151"/>
        <v>0</v>
      </c>
      <c r="CW141" s="89">
        <f t="shared" si="151"/>
        <v>0</v>
      </c>
      <c r="CX141" s="89">
        <f t="shared" si="151"/>
        <v>2.1299999999999999E-2</v>
      </c>
      <c r="CY141" s="89">
        <f t="shared" si="151"/>
        <v>4.4999999999999998E-2</v>
      </c>
      <c r="CZ141" s="89">
        <f t="shared" si="151"/>
        <v>4.6800000000000001E-2</v>
      </c>
      <c r="DA141" s="89">
        <f t="shared" si="151"/>
        <v>0</v>
      </c>
      <c r="DB141" s="89">
        <f t="shared" si="151"/>
        <v>0</v>
      </c>
      <c r="DC141" s="89">
        <f t="shared" si="151"/>
        <v>0</v>
      </c>
      <c r="DD141" s="89">
        <f t="shared" si="151"/>
        <v>2.6200000000000001E-2</v>
      </c>
      <c r="DE141" s="89">
        <f t="shared" si="151"/>
        <v>0</v>
      </c>
      <c r="DF141" s="89">
        <f t="shared" si="151"/>
        <v>1.0699999999999999E-2</v>
      </c>
      <c r="DG141" s="89">
        <f t="shared" si="151"/>
        <v>0</v>
      </c>
      <c r="DH141" s="89">
        <f t="shared" si="151"/>
        <v>1.0200000000000001E-2</v>
      </c>
      <c r="DI141" s="89">
        <f t="shared" si="151"/>
        <v>7.6399999999999996E-2</v>
      </c>
      <c r="DJ141" s="89">
        <f t="shared" si="151"/>
        <v>2.0000000000000001E-4</v>
      </c>
      <c r="DK141" s="89">
        <f t="shared" si="151"/>
        <v>3.8899999999999997E-2</v>
      </c>
      <c r="DL141" s="89">
        <f t="shared" si="151"/>
        <v>3.7199999999999997E-2</v>
      </c>
      <c r="DM141" s="89">
        <f t="shared" si="151"/>
        <v>4.4299999999999999E-2</v>
      </c>
      <c r="DN141" s="89">
        <f t="shared" si="151"/>
        <v>6.1800000000000001E-2</v>
      </c>
      <c r="DO141" s="89">
        <f t="shared" si="151"/>
        <v>7.2099999999999997E-2</v>
      </c>
      <c r="DP141" s="89">
        <f t="shared" si="151"/>
        <v>1.0699999999999999E-2</v>
      </c>
      <c r="DQ141" s="89">
        <f t="shared" si="151"/>
        <v>0</v>
      </c>
      <c r="DR141" s="89">
        <f t="shared" si="151"/>
        <v>0.1096</v>
      </c>
      <c r="DS141" s="89">
        <f t="shared" si="151"/>
        <v>0.1123</v>
      </c>
      <c r="DT141" s="89">
        <f t="shared" si="151"/>
        <v>0.11119999999999999</v>
      </c>
      <c r="DU141" s="89">
        <f t="shared" si="151"/>
        <v>2.46E-2</v>
      </c>
      <c r="DV141" s="89">
        <f t="shared" si="151"/>
        <v>2.9899999999999999E-2</v>
      </c>
      <c r="DW141" s="89">
        <f t="shared" si="151"/>
        <v>3.1099999999999999E-2</v>
      </c>
      <c r="DX141" s="89">
        <f t="shared" si="151"/>
        <v>0</v>
      </c>
      <c r="DY141" s="89">
        <f t="shared" si="151"/>
        <v>0</v>
      </c>
      <c r="DZ141" s="89">
        <f t="shared" si="151"/>
        <v>0</v>
      </c>
      <c r="EA141" s="89">
        <f t="shared" ref="EA141:FX141" si="152">MAX(EA137,EA139)</f>
        <v>0</v>
      </c>
      <c r="EB141" s="89">
        <f t="shared" si="152"/>
        <v>5.3199999999999997E-2</v>
      </c>
      <c r="EC141" s="89">
        <f t="shared" si="152"/>
        <v>0</v>
      </c>
      <c r="ED141" s="89">
        <f t="shared" si="152"/>
        <v>0</v>
      </c>
      <c r="EE141" s="89">
        <f t="shared" si="152"/>
        <v>8.2400000000000001E-2</v>
      </c>
      <c r="EF141" s="89">
        <f t="shared" si="152"/>
        <v>8.8999999999999996E-2</v>
      </c>
      <c r="EG141" s="89">
        <f t="shared" si="152"/>
        <v>6.9400000000000003E-2</v>
      </c>
      <c r="EH141" s="89">
        <f t="shared" si="152"/>
        <v>0</v>
      </c>
      <c r="EI141" s="89">
        <f t="shared" si="152"/>
        <v>0.1168</v>
      </c>
      <c r="EJ141" s="89">
        <f t="shared" si="152"/>
        <v>2.35E-2</v>
      </c>
      <c r="EK141" s="89">
        <f t="shared" si="152"/>
        <v>0</v>
      </c>
      <c r="EL141" s="89">
        <f t="shared" si="152"/>
        <v>0</v>
      </c>
      <c r="EM141" s="89">
        <f t="shared" si="152"/>
        <v>2.8299999999999999E-2</v>
      </c>
      <c r="EN141" s="89">
        <f t="shared" si="152"/>
        <v>8.09E-2</v>
      </c>
      <c r="EO141" s="89">
        <f t="shared" si="152"/>
        <v>3.8E-3</v>
      </c>
      <c r="EP141" s="89">
        <f t="shared" si="152"/>
        <v>0</v>
      </c>
      <c r="EQ141" s="89">
        <f t="shared" si="152"/>
        <v>0</v>
      </c>
      <c r="ER141" s="89">
        <f t="shared" si="152"/>
        <v>0</v>
      </c>
      <c r="ES141" s="89">
        <f t="shared" si="152"/>
        <v>0</v>
      </c>
      <c r="ET141" s="89">
        <f t="shared" si="152"/>
        <v>8.0299999999999996E-2</v>
      </c>
      <c r="EU141" s="89">
        <f t="shared" si="152"/>
        <v>0.13969999999999999</v>
      </c>
      <c r="EV141" s="89">
        <f t="shared" si="152"/>
        <v>4.6899999999999997E-2</v>
      </c>
      <c r="EW141" s="89">
        <f t="shared" si="152"/>
        <v>0</v>
      </c>
      <c r="EX141" s="89">
        <f t="shared" si="152"/>
        <v>0</v>
      </c>
      <c r="EY141" s="89">
        <f t="shared" si="152"/>
        <v>2.0500000000000001E-2</v>
      </c>
      <c r="EZ141" s="89">
        <f t="shared" si="152"/>
        <v>3.8899999999999997E-2</v>
      </c>
      <c r="FA141" s="89">
        <f t="shared" si="152"/>
        <v>0</v>
      </c>
      <c r="FB141" s="89">
        <f t="shared" si="152"/>
        <v>5.6099999999999997E-2</v>
      </c>
      <c r="FC141" s="89">
        <f t="shared" si="152"/>
        <v>0</v>
      </c>
      <c r="FD141" s="89">
        <f t="shared" si="152"/>
        <v>4.6199999999999998E-2</v>
      </c>
      <c r="FE141" s="89">
        <f t="shared" si="152"/>
        <v>3.8800000000000001E-2</v>
      </c>
      <c r="FF141" s="89">
        <f t="shared" si="152"/>
        <v>3.5200000000000002E-2</v>
      </c>
      <c r="FG141" s="89">
        <f t="shared" si="152"/>
        <v>8.9999999999999998E-4</v>
      </c>
      <c r="FH141" s="89">
        <f t="shared" si="152"/>
        <v>4.65E-2</v>
      </c>
      <c r="FI141" s="89">
        <f t="shared" si="152"/>
        <v>1.8599999999999998E-2</v>
      </c>
      <c r="FJ141" s="89">
        <f t="shared" si="152"/>
        <v>0</v>
      </c>
      <c r="FK141" s="89">
        <f t="shared" si="152"/>
        <v>2.2100000000000002E-2</v>
      </c>
      <c r="FL141" s="89">
        <f t="shared" si="152"/>
        <v>0</v>
      </c>
      <c r="FM141" s="89">
        <f t="shared" si="152"/>
        <v>0</v>
      </c>
      <c r="FN141" s="89">
        <f t="shared" si="152"/>
        <v>7.85E-2</v>
      </c>
      <c r="FO141" s="89">
        <f t="shared" si="152"/>
        <v>0</v>
      </c>
      <c r="FP141" s="89">
        <f t="shared" si="152"/>
        <v>5.0700000000000002E-2</v>
      </c>
      <c r="FQ141" s="89">
        <f t="shared" si="152"/>
        <v>0</v>
      </c>
      <c r="FR141" s="89">
        <f t="shared" si="152"/>
        <v>0</v>
      </c>
      <c r="FS141" s="89">
        <f t="shared" si="152"/>
        <v>0</v>
      </c>
      <c r="FT141" s="89">
        <f t="shared" si="152"/>
        <v>0</v>
      </c>
      <c r="FU141" s="89">
        <f t="shared" si="152"/>
        <v>6.3500000000000001E-2</v>
      </c>
      <c r="FV141" s="89">
        <f t="shared" si="152"/>
        <v>3.1600000000000003E-2</v>
      </c>
      <c r="FW141" s="89">
        <f t="shared" si="152"/>
        <v>5.0700000000000002E-2</v>
      </c>
      <c r="FX141" s="89">
        <f t="shared" si="152"/>
        <v>4.0000000000000001E-3</v>
      </c>
      <c r="FY141" s="33"/>
      <c r="FZ141" s="7"/>
      <c r="GA141" s="7"/>
      <c r="GB141" s="33"/>
      <c r="GC141" s="33"/>
      <c r="GD141" s="33"/>
      <c r="GE141" s="33"/>
      <c r="GF141" s="33"/>
      <c r="GG141" s="7"/>
      <c r="GH141" s="7"/>
      <c r="GI141" s="7"/>
      <c r="GJ141" s="7"/>
      <c r="GK141" s="7"/>
      <c r="GL141" s="7"/>
      <c r="GM141" s="7"/>
    </row>
    <row r="142" spans="1:256" x14ac:dyDescent="0.2">
      <c r="A142" s="7"/>
      <c r="B142" s="7" t="s">
        <v>642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</row>
    <row r="143" spans="1:256" x14ac:dyDescent="0.2">
      <c r="A143" s="6" t="s">
        <v>643</v>
      </c>
      <c r="B143" s="7" t="s">
        <v>644</v>
      </c>
      <c r="C143" s="33">
        <f t="shared" ref="C143:BN143" si="153">MIN(0.3,(C136+C141))</f>
        <v>0.20989999999999998</v>
      </c>
      <c r="D143" s="33">
        <f t="shared" si="153"/>
        <v>0.13619999999999999</v>
      </c>
      <c r="E143" s="33">
        <f t="shared" si="153"/>
        <v>0.24959999999999999</v>
      </c>
      <c r="F143" s="33">
        <f t="shared" si="153"/>
        <v>0.12</v>
      </c>
      <c r="G143" s="33">
        <f t="shared" si="153"/>
        <v>0.12</v>
      </c>
      <c r="H143" s="33">
        <f t="shared" si="153"/>
        <v>0.12</v>
      </c>
      <c r="I143" s="33">
        <f t="shared" si="153"/>
        <v>0.22870000000000001</v>
      </c>
      <c r="J143" s="33">
        <f t="shared" si="153"/>
        <v>0.192</v>
      </c>
      <c r="K143" s="33">
        <f t="shared" si="153"/>
        <v>0.1525</v>
      </c>
      <c r="L143" s="33">
        <f t="shared" si="153"/>
        <v>0.18240000000000001</v>
      </c>
      <c r="M143" s="33">
        <f t="shared" si="153"/>
        <v>0.27659999999999996</v>
      </c>
      <c r="N143" s="33">
        <f t="shared" si="153"/>
        <v>0.12</v>
      </c>
      <c r="O143" s="33">
        <f t="shared" si="153"/>
        <v>0.12</v>
      </c>
      <c r="P143" s="33">
        <f t="shared" si="153"/>
        <v>0.1241</v>
      </c>
      <c r="Q143" s="33">
        <f t="shared" si="153"/>
        <v>0.22289999999999999</v>
      </c>
      <c r="R143" s="33">
        <f t="shared" si="153"/>
        <v>0.12079999999999999</v>
      </c>
      <c r="S143" s="33">
        <f t="shared" si="153"/>
        <v>0.1535</v>
      </c>
      <c r="T143" s="33">
        <f t="shared" si="153"/>
        <v>0.17519999999999999</v>
      </c>
      <c r="U143" s="33">
        <f t="shared" si="153"/>
        <v>0.2069</v>
      </c>
      <c r="V143" s="33">
        <f t="shared" si="153"/>
        <v>0.1832</v>
      </c>
      <c r="W143" s="33">
        <f t="shared" si="153"/>
        <v>0.12</v>
      </c>
      <c r="X143" s="33">
        <f t="shared" si="153"/>
        <v>0.12570000000000001</v>
      </c>
      <c r="Y143" s="33">
        <f t="shared" si="153"/>
        <v>0.19839999999999999</v>
      </c>
      <c r="Z143" s="33">
        <f t="shared" si="153"/>
        <v>0.13780000000000001</v>
      </c>
      <c r="AA143" s="33">
        <f t="shared" si="153"/>
        <v>0.12</v>
      </c>
      <c r="AB143" s="33">
        <f t="shared" si="153"/>
        <v>0.12</v>
      </c>
      <c r="AC143" s="33">
        <f t="shared" si="153"/>
        <v>0.12</v>
      </c>
      <c r="AD143" s="33">
        <f t="shared" si="153"/>
        <v>0.12</v>
      </c>
      <c r="AE143" s="33">
        <f t="shared" si="153"/>
        <v>0.123</v>
      </c>
      <c r="AF143" s="33">
        <f t="shared" si="153"/>
        <v>0.12</v>
      </c>
      <c r="AG143" s="33">
        <f t="shared" si="153"/>
        <v>0.12</v>
      </c>
      <c r="AH143" s="33">
        <f t="shared" si="153"/>
        <v>0.1946</v>
      </c>
      <c r="AI143" s="33">
        <f t="shared" si="153"/>
        <v>0.14529999999999998</v>
      </c>
      <c r="AJ143" s="33">
        <f t="shared" si="153"/>
        <v>0.2326</v>
      </c>
      <c r="AK143" s="33">
        <f t="shared" si="153"/>
        <v>0.26119999999999999</v>
      </c>
      <c r="AL143" s="33">
        <f t="shared" si="153"/>
        <v>0.23680000000000001</v>
      </c>
      <c r="AM143" s="33">
        <f t="shared" si="153"/>
        <v>0.19059999999999999</v>
      </c>
      <c r="AN143" s="33">
        <f t="shared" si="153"/>
        <v>0.12</v>
      </c>
      <c r="AO143" s="33">
        <f t="shared" si="153"/>
        <v>0.1525</v>
      </c>
      <c r="AP143" s="33">
        <f t="shared" si="153"/>
        <v>0.19739999999999999</v>
      </c>
      <c r="AQ143" s="33">
        <f t="shared" si="153"/>
        <v>0.15889999999999999</v>
      </c>
      <c r="AR143" s="33">
        <f t="shared" si="153"/>
        <v>0.12</v>
      </c>
      <c r="AS143" s="33">
        <f t="shared" si="153"/>
        <v>0.12</v>
      </c>
      <c r="AT143" s="33">
        <f t="shared" si="153"/>
        <v>0.12</v>
      </c>
      <c r="AU143" s="33">
        <f t="shared" si="153"/>
        <v>0.12839999999999999</v>
      </c>
      <c r="AV143" s="33">
        <f t="shared" si="153"/>
        <v>0.17430000000000001</v>
      </c>
      <c r="AW143" s="33">
        <f t="shared" si="153"/>
        <v>0.12</v>
      </c>
      <c r="AX143" s="33">
        <f t="shared" si="153"/>
        <v>0.12</v>
      </c>
      <c r="AY143" s="33">
        <f t="shared" si="153"/>
        <v>0.15289999999999998</v>
      </c>
      <c r="AZ143" s="33">
        <f t="shared" si="153"/>
        <v>0.161</v>
      </c>
      <c r="BA143" s="33">
        <f t="shared" si="153"/>
        <v>0.12</v>
      </c>
      <c r="BB143" s="33">
        <f t="shared" si="153"/>
        <v>0.12919999999999998</v>
      </c>
      <c r="BC143" s="33">
        <f t="shared" si="153"/>
        <v>0.16349999999999998</v>
      </c>
      <c r="BD143" s="33">
        <f t="shared" si="153"/>
        <v>0.12</v>
      </c>
      <c r="BE143" s="33">
        <f t="shared" si="153"/>
        <v>0.12</v>
      </c>
      <c r="BF143" s="33">
        <f t="shared" si="153"/>
        <v>0.12</v>
      </c>
      <c r="BG143" s="33">
        <f t="shared" si="153"/>
        <v>0.17699999999999999</v>
      </c>
      <c r="BH143" s="33">
        <f t="shared" si="153"/>
        <v>0.12</v>
      </c>
      <c r="BI143" s="33">
        <f t="shared" si="153"/>
        <v>0.1898</v>
      </c>
      <c r="BJ143" s="33">
        <f t="shared" si="153"/>
        <v>0.12</v>
      </c>
      <c r="BK143" s="33">
        <f t="shared" si="153"/>
        <v>0.12</v>
      </c>
      <c r="BL143" s="33">
        <f t="shared" si="153"/>
        <v>0.18029999999999999</v>
      </c>
      <c r="BM143" s="33">
        <f t="shared" si="153"/>
        <v>0.13980000000000001</v>
      </c>
      <c r="BN143" s="33">
        <f t="shared" si="153"/>
        <v>0.16849999999999998</v>
      </c>
      <c r="BO143" s="33">
        <f t="shared" ref="BO143:DZ143" si="154">MIN(0.3,(BO136+BO141))</f>
        <v>0.15339999999999998</v>
      </c>
      <c r="BP143" s="33">
        <f t="shared" si="154"/>
        <v>0.18109999999999998</v>
      </c>
      <c r="BQ143" s="33">
        <f t="shared" si="154"/>
        <v>0.12</v>
      </c>
      <c r="BR143" s="33">
        <f t="shared" si="154"/>
        <v>0.12</v>
      </c>
      <c r="BS143" s="33">
        <f t="shared" si="154"/>
        <v>0.16849999999999998</v>
      </c>
      <c r="BT143" s="33">
        <f t="shared" si="154"/>
        <v>0.12</v>
      </c>
      <c r="BU143" s="33">
        <f t="shared" si="154"/>
        <v>0.12</v>
      </c>
      <c r="BV143" s="33">
        <f t="shared" si="154"/>
        <v>0.12</v>
      </c>
      <c r="BW143" s="33">
        <f t="shared" si="154"/>
        <v>0.12</v>
      </c>
      <c r="BX143" s="33">
        <f t="shared" si="154"/>
        <v>0.12</v>
      </c>
      <c r="BY143" s="33">
        <f t="shared" si="154"/>
        <v>0.23880000000000001</v>
      </c>
      <c r="BZ143" s="33">
        <f t="shared" si="154"/>
        <v>0.1552</v>
      </c>
      <c r="CA143" s="33">
        <f t="shared" si="154"/>
        <v>0.12</v>
      </c>
      <c r="CB143" s="33">
        <f t="shared" si="154"/>
        <v>0.12</v>
      </c>
      <c r="CC143" s="33">
        <f t="shared" si="154"/>
        <v>0.13500000000000001</v>
      </c>
      <c r="CD143" s="33">
        <f t="shared" si="154"/>
        <v>0.12</v>
      </c>
      <c r="CE143" s="33">
        <f t="shared" si="154"/>
        <v>0.12709999999999999</v>
      </c>
      <c r="CF143" s="33">
        <f t="shared" si="154"/>
        <v>0.16749999999999998</v>
      </c>
      <c r="CG143" s="33">
        <f t="shared" si="154"/>
        <v>0.14960000000000001</v>
      </c>
      <c r="CH143" s="33">
        <f t="shared" si="154"/>
        <v>0.19450000000000001</v>
      </c>
      <c r="CI143" s="33">
        <f t="shared" si="154"/>
        <v>0.18819999999999998</v>
      </c>
      <c r="CJ143" s="33">
        <f t="shared" si="154"/>
        <v>0.15909999999999999</v>
      </c>
      <c r="CK143" s="33">
        <f t="shared" si="154"/>
        <v>0.12</v>
      </c>
      <c r="CL143" s="33">
        <f t="shared" si="154"/>
        <v>0.12</v>
      </c>
      <c r="CM143" s="33">
        <f t="shared" si="154"/>
        <v>0.21539999999999998</v>
      </c>
      <c r="CN143" s="33">
        <f t="shared" si="154"/>
        <v>0.12</v>
      </c>
      <c r="CO143" s="33">
        <f t="shared" si="154"/>
        <v>0.12</v>
      </c>
      <c r="CP143" s="33">
        <f t="shared" si="154"/>
        <v>0.12</v>
      </c>
      <c r="CQ143" s="33">
        <f t="shared" si="154"/>
        <v>0.22399999999999998</v>
      </c>
      <c r="CR143" s="33">
        <f t="shared" si="154"/>
        <v>0.1439</v>
      </c>
      <c r="CS143" s="33">
        <f t="shared" si="154"/>
        <v>0.1207</v>
      </c>
      <c r="CT143" s="33">
        <f t="shared" si="154"/>
        <v>0.24299999999999999</v>
      </c>
      <c r="CU143" s="33">
        <f t="shared" si="154"/>
        <v>0.12</v>
      </c>
      <c r="CV143" s="33">
        <f t="shared" si="154"/>
        <v>0.12</v>
      </c>
      <c r="CW143" s="33">
        <f t="shared" si="154"/>
        <v>0.12</v>
      </c>
      <c r="CX143" s="33">
        <f t="shared" si="154"/>
        <v>0.14129999999999998</v>
      </c>
      <c r="CY143" s="33">
        <f t="shared" si="154"/>
        <v>0.16499999999999998</v>
      </c>
      <c r="CZ143" s="33">
        <f t="shared" si="154"/>
        <v>0.1668</v>
      </c>
      <c r="DA143" s="33">
        <f t="shared" si="154"/>
        <v>0.12</v>
      </c>
      <c r="DB143" s="33">
        <f t="shared" si="154"/>
        <v>0.12</v>
      </c>
      <c r="DC143" s="33">
        <f t="shared" si="154"/>
        <v>0.12</v>
      </c>
      <c r="DD143" s="33">
        <f t="shared" si="154"/>
        <v>0.1462</v>
      </c>
      <c r="DE143" s="33">
        <f t="shared" si="154"/>
        <v>0.12</v>
      </c>
      <c r="DF143" s="33">
        <f t="shared" si="154"/>
        <v>0.13069999999999998</v>
      </c>
      <c r="DG143" s="33">
        <f t="shared" si="154"/>
        <v>0.12</v>
      </c>
      <c r="DH143" s="33">
        <f t="shared" si="154"/>
        <v>0.13019999999999998</v>
      </c>
      <c r="DI143" s="33">
        <f t="shared" si="154"/>
        <v>0.19639999999999999</v>
      </c>
      <c r="DJ143" s="33">
        <f t="shared" si="154"/>
        <v>0.1202</v>
      </c>
      <c r="DK143" s="33">
        <f t="shared" si="154"/>
        <v>0.15889999999999999</v>
      </c>
      <c r="DL143" s="33">
        <f t="shared" si="154"/>
        <v>0.15720000000000001</v>
      </c>
      <c r="DM143" s="33">
        <f t="shared" si="154"/>
        <v>0.1643</v>
      </c>
      <c r="DN143" s="33">
        <f t="shared" si="154"/>
        <v>0.18179999999999999</v>
      </c>
      <c r="DO143" s="33">
        <f t="shared" si="154"/>
        <v>0.19209999999999999</v>
      </c>
      <c r="DP143" s="33">
        <f t="shared" si="154"/>
        <v>0.13069999999999998</v>
      </c>
      <c r="DQ143" s="33">
        <f t="shared" si="154"/>
        <v>0.12</v>
      </c>
      <c r="DR143" s="33">
        <f t="shared" si="154"/>
        <v>0.2296</v>
      </c>
      <c r="DS143" s="33">
        <f t="shared" si="154"/>
        <v>0.23230000000000001</v>
      </c>
      <c r="DT143" s="33">
        <f t="shared" si="154"/>
        <v>0.23119999999999999</v>
      </c>
      <c r="DU143" s="33">
        <f t="shared" si="154"/>
        <v>0.14460000000000001</v>
      </c>
      <c r="DV143" s="33">
        <f t="shared" si="154"/>
        <v>0.14990000000000001</v>
      </c>
      <c r="DW143" s="33">
        <f t="shared" si="154"/>
        <v>0.15109999999999998</v>
      </c>
      <c r="DX143" s="33">
        <f t="shared" si="154"/>
        <v>0.12</v>
      </c>
      <c r="DY143" s="33">
        <f t="shared" si="154"/>
        <v>0.12</v>
      </c>
      <c r="DZ143" s="33">
        <f t="shared" si="154"/>
        <v>0.12</v>
      </c>
      <c r="EA143" s="33">
        <f t="shared" ref="EA143:FX143" si="155">MIN(0.3,(EA136+EA141))</f>
        <v>0.12</v>
      </c>
      <c r="EB143" s="33">
        <f t="shared" si="155"/>
        <v>0.17319999999999999</v>
      </c>
      <c r="EC143" s="33">
        <f t="shared" si="155"/>
        <v>0.12</v>
      </c>
      <c r="ED143" s="33">
        <f t="shared" si="155"/>
        <v>0.12</v>
      </c>
      <c r="EE143" s="33">
        <f t="shared" si="155"/>
        <v>0.2024</v>
      </c>
      <c r="EF143" s="33">
        <f t="shared" si="155"/>
        <v>0.20899999999999999</v>
      </c>
      <c r="EG143" s="33">
        <f t="shared" si="155"/>
        <v>0.18940000000000001</v>
      </c>
      <c r="EH143" s="33">
        <f t="shared" si="155"/>
        <v>0.12</v>
      </c>
      <c r="EI143" s="33">
        <f t="shared" si="155"/>
        <v>0.23680000000000001</v>
      </c>
      <c r="EJ143" s="33">
        <f t="shared" si="155"/>
        <v>0.14349999999999999</v>
      </c>
      <c r="EK143" s="33">
        <f t="shared" si="155"/>
        <v>0.12</v>
      </c>
      <c r="EL143" s="33">
        <f t="shared" si="155"/>
        <v>0.12</v>
      </c>
      <c r="EM143" s="33">
        <f t="shared" si="155"/>
        <v>0.14829999999999999</v>
      </c>
      <c r="EN143" s="33">
        <f t="shared" si="155"/>
        <v>0.2009</v>
      </c>
      <c r="EO143" s="33">
        <f t="shared" si="155"/>
        <v>0.12379999999999999</v>
      </c>
      <c r="EP143" s="33">
        <f t="shared" si="155"/>
        <v>0.12</v>
      </c>
      <c r="EQ143" s="33">
        <f t="shared" si="155"/>
        <v>0.12</v>
      </c>
      <c r="ER143" s="33">
        <f t="shared" si="155"/>
        <v>0.12</v>
      </c>
      <c r="ES143" s="33">
        <f t="shared" si="155"/>
        <v>0.12</v>
      </c>
      <c r="ET143" s="33">
        <f t="shared" si="155"/>
        <v>0.20029999999999998</v>
      </c>
      <c r="EU143" s="33">
        <f t="shared" si="155"/>
        <v>0.25969999999999999</v>
      </c>
      <c r="EV143" s="33">
        <f t="shared" si="155"/>
        <v>0.16689999999999999</v>
      </c>
      <c r="EW143" s="33">
        <f t="shared" si="155"/>
        <v>0.12</v>
      </c>
      <c r="EX143" s="33">
        <f t="shared" si="155"/>
        <v>0.12</v>
      </c>
      <c r="EY143" s="33">
        <f t="shared" si="155"/>
        <v>0.14049999999999999</v>
      </c>
      <c r="EZ143" s="33">
        <f t="shared" si="155"/>
        <v>0.15889999999999999</v>
      </c>
      <c r="FA143" s="33">
        <f t="shared" si="155"/>
        <v>0.12</v>
      </c>
      <c r="FB143" s="33">
        <f t="shared" si="155"/>
        <v>0.17609999999999998</v>
      </c>
      <c r="FC143" s="33">
        <f t="shared" si="155"/>
        <v>0.12</v>
      </c>
      <c r="FD143" s="33">
        <f t="shared" si="155"/>
        <v>0.16619999999999999</v>
      </c>
      <c r="FE143" s="33">
        <f t="shared" si="155"/>
        <v>0.1588</v>
      </c>
      <c r="FF143" s="33">
        <f t="shared" si="155"/>
        <v>0.1552</v>
      </c>
      <c r="FG143" s="33">
        <f t="shared" si="155"/>
        <v>0.12089999999999999</v>
      </c>
      <c r="FH143" s="33">
        <f t="shared" si="155"/>
        <v>0.16649999999999998</v>
      </c>
      <c r="FI143" s="33">
        <f t="shared" si="155"/>
        <v>0.1386</v>
      </c>
      <c r="FJ143" s="33">
        <f t="shared" si="155"/>
        <v>0.12</v>
      </c>
      <c r="FK143" s="33">
        <f t="shared" si="155"/>
        <v>0.1421</v>
      </c>
      <c r="FL143" s="33">
        <f t="shared" si="155"/>
        <v>0.12</v>
      </c>
      <c r="FM143" s="33">
        <f t="shared" si="155"/>
        <v>0.12</v>
      </c>
      <c r="FN143" s="33">
        <f t="shared" si="155"/>
        <v>0.19850000000000001</v>
      </c>
      <c r="FO143" s="33">
        <f t="shared" si="155"/>
        <v>0.12</v>
      </c>
      <c r="FP143" s="33">
        <f t="shared" si="155"/>
        <v>0.17069999999999999</v>
      </c>
      <c r="FQ143" s="33">
        <f t="shared" si="155"/>
        <v>0.12</v>
      </c>
      <c r="FR143" s="33">
        <f t="shared" si="155"/>
        <v>0.12</v>
      </c>
      <c r="FS143" s="33">
        <f t="shared" si="155"/>
        <v>0.12</v>
      </c>
      <c r="FT143" s="33">
        <f t="shared" si="155"/>
        <v>0.12</v>
      </c>
      <c r="FU143" s="33">
        <f t="shared" si="155"/>
        <v>0.1835</v>
      </c>
      <c r="FV143" s="33">
        <f t="shared" si="155"/>
        <v>0.15160000000000001</v>
      </c>
      <c r="FW143" s="33">
        <f t="shared" si="155"/>
        <v>0.17069999999999999</v>
      </c>
      <c r="FX143" s="33">
        <f t="shared" si="155"/>
        <v>0.124</v>
      </c>
      <c r="FY143" s="89"/>
      <c r="FZ143" s="11">
        <f>SUM(C143:FX143)</f>
        <v>26.876499999999993</v>
      </c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</row>
    <row r="144" spans="1:256" x14ac:dyDescent="0.2">
      <c r="A144" s="7"/>
      <c r="B144" s="7" t="s">
        <v>645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</row>
    <row r="145" spans="1:195" x14ac:dyDescent="0.2">
      <c r="A145" s="6" t="s">
        <v>646</v>
      </c>
      <c r="B145" s="7" t="s">
        <v>647</v>
      </c>
      <c r="C145" s="7">
        <f t="shared" ref="C145:BN145" si="156">ROUND(IF(C98&lt;=459,C119*C136*C132,0),2)</f>
        <v>0</v>
      </c>
      <c r="D145" s="7">
        <f t="shared" si="156"/>
        <v>0</v>
      </c>
      <c r="E145" s="7">
        <f t="shared" si="156"/>
        <v>0</v>
      </c>
      <c r="F145" s="7">
        <f t="shared" si="156"/>
        <v>0</v>
      </c>
      <c r="G145" s="7">
        <f t="shared" si="156"/>
        <v>0</v>
      </c>
      <c r="H145" s="7">
        <f t="shared" si="156"/>
        <v>0</v>
      </c>
      <c r="I145" s="7">
        <f t="shared" si="156"/>
        <v>0</v>
      </c>
      <c r="J145" s="7">
        <f t="shared" si="156"/>
        <v>0</v>
      </c>
      <c r="K145" s="7">
        <f t="shared" si="156"/>
        <v>232847.46</v>
      </c>
      <c r="L145" s="7">
        <f t="shared" si="156"/>
        <v>0</v>
      </c>
      <c r="M145" s="7">
        <f t="shared" si="156"/>
        <v>0</v>
      </c>
      <c r="N145" s="7">
        <f t="shared" si="156"/>
        <v>0</v>
      </c>
      <c r="O145" s="7">
        <f t="shared" si="156"/>
        <v>0</v>
      </c>
      <c r="P145" s="7">
        <f t="shared" si="156"/>
        <v>226554.01</v>
      </c>
      <c r="Q145" s="7">
        <f t="shared" si="156"/>
        <v>0</v>
      </c>
      <c r="R145" s="7">
        <f t="shared" si="156"/>
        <v>0</v>
      </c>
      <c r="S145" s="7">
        <f t="shared" si="156"/>
        <v>0</v>
      </c>
      <c r="T145" s="7">
        <f t="shared" si="156"/>
        <v>192121.92</v>
      </c>
      <c r="U145" s="7">
        <f t="shared" si="156"/>
        <v>88498.82</v>
      </c>
      <c r="V145" s="7">
        <f t="shared" si="156"/>
        <v>272796.59000000003</v>
      </c>
      <c r="W145" s="7">
        <f t="shared" si="156"/>
        <v>153420.59</v>
      </c>
      <c r="X145" s="7">
        <f t="shared" si="156"/>
        <v>29019.23</v>
      </c>
      <c r="Y145" s="7">
        <f t="shared" si="156"/>
        <v>0</v>
      </c>
      <c r="Z145" s="7">
        <f t="shared" si="156"/>
        <v>178341.44</v>
      </c>
      <c r="AA145" s="7">
        <f t="shared" si="156"/>
        <v>0</v>
      </c>
      <c r="AB145" s="7">
        <f t="shared" si="156"/>
        <v>0</v>
      </c>
      <c r="AC145" s="7">
        <f t="shared" si="156"/>
        <v>0</v>
      </c>
      <c r="AD145" s="7">
        <f t="shared" si="156"/>
        <v>0</v>
      </c>
      <c r="AE145" s="7">
        <f t="shared" si="156"/>
        <v>90591.52</v>
      </c>
      <c r="AF145" s="7">
        <f t="shared" si="156"/>
        <v>145083.32999999999</v>
      </c>
      <c r="AG145" s="7">
        <f t="shared" si="156"/>
        <v>0</v>
      </c>
      <c r="AH145" s="7">
        <f t="shared" si="156"/>
        <v>0</v>
      </c>
      <c r="AI145" s="7">
        <f t="shared" si="156"/>
        <v>266990.88</v>
      </c>
      <c r="AJ145" s="7">
        <f t="shared" si="156"/>
        <v>252092.43</v>
      </c>
      <c r="AK145" s="7">
        <f t="shared" si="156"/>
        <v>305839.08</v>
      </c>
      <c r="AL145" s="7">
        <f t="shared" si="156"/>
        <v>357860.68</v>
      </c>
      <c r="AM145" s="7">
        <f t="shared" si="156"/>
        <v>325891.17</v>
      </c>
      <c r="AN145" s="7">
        <f t="shared" si="156"/>
        <v>203869.71</v>
      </c>
      <c r="AO145" s="7">
        <f t="shared" si="156"/>
        <v>0</v>
      </c>
      <c r="AP145" s="7">
        <f t="shared" si="156"/>
        <v>0</v>
      </c>
      <c r="AQ145" s="7">
        <f t="shared" si="156"/>
        <v>248200.21</v>
      </c>
      <c r="AR145" s="7">
        <f t="shared" si="156"/>
        <v>0</v>
      </c>
      <c r="AS145" s="7">
        <f t="shared" si="156"/>
        <v>0</v>
      </c>
      <c r="AT145" s="7">
        <f t="shared" si="156"/>
        <v>0</v>
      </c>
      <c r="AU145" s="7">
        <f t="shared" si="156"/>
        <v>216355.29</v>
      </c>
      <c r="AV145" s="7">
        <f t="shared" si="156"/>
        <v>326870.89</v>
      </c>
      <c r="AW145" s="7">
        <f t="shared" si="156"/>
        <v>112943.95</v>
      </c>
      <c r="AX145" s="7">
        <f t="shared" si="156"/>
        <v>0</v>
      </c>
      <c r="AY145" s="7">
        <f t="shared" si="156"/>
        <v>330846.71999999997</v>
      </c>
      <c r="AZ145" s="7">
        <f t="shared" si="156"/>
        <v>0</v>
      </c>
      <c r="BA145" s="7">
        <f t="shared" si="156"/>
        <v>0</v>
      </c>
      <c r="BB145" s="7">
        <f t="shared" si="156"/>
        <v>0</v>
      </c>
      <c r="BC145" s="7">
        <f t="shared" si="156"/>
        <v>0</v>
      </c>
      <c r="BD145" s="7">
        <f t="shared" si="156"/>
        <v>0</v>
      </c>
      <c r="BE145" s="7">
        <f t="shared" si="156"/>
        <v>0</v>
      </c>
      <c r="BF145" s="7">
        <f t="shared" si="156"/>
        <v>0</v>
      </c>
      <c r="BG145" s="7">
        <f t="shared" si="156"/>
        <v>0</v>
      </c>
      <c r="BH145" s="7">
        <f t="shared" si="156"/>
        <v>0</v>
      </c>
      <c r="BI145" s="7">
        <f t="shared" si="156"/>
        <v>306301.31</v>
      </c>
      <c r="BJ145" s="7">
        <f t="shared" si="156"/>
        <v>0</v>
      </c>
      <c r="BK145" s="7">
        <f t="shared" si="156"/>
        <v>0</v>
      </c>
      <c r="BL145" s="7">
        <f t="shared" si="156"/>
        <v>141661.20000000001</v>
      </c>
      <c r="BM145" s="7">
        <f t="shared" si="156"/>
        <v>246916.21</v>
      </c>
      <c r="BN145" s="7">
        <f t="shared" si="156"/>
        <v>0</v>
      </c>
      <c r="BO145" s="7">
        <f t="shared" ref="BO145:DZ145" si="157">ROUND(IF(BO98&lt;=459,BO119*BO136*BO132,0),2)</f>
        <v>0</v>
      </c>
      <c r="BP145" s="7">
        <f t="shared" si="157"/>
        <v>206945.1</v>
      </c>
      <c r="BQ145" s="7">
        <f t="shared" si="157"/>
        <v>0</v>
      </c>
      <c r="BR145" s="7">
        <f t="shared" si="157"/>
        <v>0</v>
      </c>
      <c r="BS145" s="7">
        <f t="shared" si="157"/>
        <v>0</v>
      </c>
      <c r="BT145" s="7">
        <f t="shared" si="157"/>
        <v>175402.68</v>
      </c>
      <c r="BU145" s="7">
        <f t="shared" si="157"/>
        <v>212585.64</v>
      </c>
      <c r="BV145" s="7">
        <f t="shared" si="157"/>
        <v>0</v>
      </c>
      <c r="BW145" s="7">
        <f t="shared" si="157"/>
        <v>0</v>
      </c>
      <c r="BX145" s="7">
        <f t="shared" si="157"/>
        <v>70876</v>
      </c>
      <c r="BY145" s="7">
        <f t="shared" si="157"/>
        <v>0</v>
      </c>
      <c r="BZ145" s="7">
        <f t="shared" si="157"/>
        <v>209914.31</v>
      </c>
      <c r="CA145" s="7">
        <f t="shared" si="157"/>
        <v>121833.04</v>
      </c>
      <c r="CB145" s="7">
        <f t="shared" si="157"/>
        <v>0</v>
      </c>
      <c r="CC145" s="7">
        <f t="shared" si="157"/>
        <v>170115.86</v>
      </c>
      <c r="CD145" s="7">
        <f t="shared" si="157"/>
        <v>55288</v>
      </c>
      <c r="CE145" s="7">
        <f t="shared" si="157"/>
        <v>137210.63</v>
      </c>
      <c r="CF145" s="7">
        <f t="shared" si="157"/>
        <v>137084.82</v>
      </c>
      <c r="CG145" s="7">
        <f t="shared" si="157"/>
        <v>190605.18</v>
      </c>
      <c r="CH145" s="7">
        <f t="shared" si="157"/>
        <v>159936.72</v>
      </c>
      <c r="CI145" s="7">
        <f t="shared" si="157"/>
        <v>0</v>
      </c>
      <c r="CJ145" s="7">
        <f t="shared" si="157"/>
        <v>0</v>
      </c>
      <c r="CK145" s="7">
        <f t="shared" si="157"/>
        <v>0</v>
      </c>
      <c r="CL145" s="7">
        <f t="shared" si="157"/>
        <v>0</v>
      </c>
      <c r="CM145" s="7">
        <f t="shared" si="157"/>
        <v>0</v>
      </c>
      <c r="CN145" s="7">
        <f t="shared" si="157"/>
        <v>0</v>
      </c>
      <c r="CO145" s="7">
        <f t="shared" si="157"/>
        <v>0</v>
      </c>
      <c r="CP145" s="7">
        <f t="shared" si="157"/>
        <v>0</v>
      </c>
      <c r="CQ145" s="7">
        <f t="shared" si="157"/>
        <v>0</v>
      </c>
      <c r="CR145" s="7">
        <f t="shared" si="157"/>
        <v>213728.11</v>
      </c>
      <c r="CS145" s="7">
        <f t="shared" si="157"/>
        <v>194990.51</v>
      </c>
      <c r="CT145" s="7">
        <f t="shared" si="157"/>
        <v>193093.09</v>
      </c>
      <c r="CU145" s="7">
        <f t="shared" si="157"/>
        <v>189146.09</v>
      </c>
      <c r="CV145" s="7">
        <f t="shared" si="157"/>
        <v>15743.47</v>
      </c>
      <c r="CW145" s="7">
        <f t="shared" si="157"/>
        <v>151340.42000000001</v>
      </c>
      <c r="CX145" s="7">
        <f t="shared" si="157"/>
        <v>0</v>
      </c>
      <c r="CY145" s="7">
        <f t="shared" si="157"/>
        <v>52856.480000000003</v>
      </c>
      <c r="CZ145" s="7">
        <f t="shared" si="157"/>
        <v>0</v>
      </c>
      <c r="DA145" s="7">
        <f t="shared" si="157"/>
        <v>123755.31</v>
      </c>
      <c r="DB145" s="7">
        <f t="shared" si="157"/>
        <v>131924.25</v>
      </c>
      <c r="DC145" s="7">
        <f t="shared" si="157"/>
        <v>103108.15</v>
      </c>
      <c r="DD145" s="7">
        <f t="shared" si="157"/>
        <v>146661.26</v>
      </c>
      <c r="DE145" s="7">
        <f t="shared" si="157"/>
        <v>127412.08</v>
      </c>
      <c r="DF145" s="7">
        <f t="shared" si="157"/>
        <v>0</v>
      </c>
      <c r="DG145" s="7">
        <f t="shared" si="157"/>
        <v>88734.49</v>
      </c>
      <c r="DH145" s="7">
        <f t="shared" si="157"/>
        <v>0</v>
      </c>
      <c r="DI145" s="7">
        <f t="shared" si="157"/>
        <v>0</v>
      </c>
      <c r="DJ145" s="7">
        <f t="shared" si="157"/>
        <v>0</v>
      </c>
      <c r="DK145" s="7">
        <f t="shared" si="157"/>
        <v>0</v>
      </c>
      <c r="DL145" s="7">
        <f t="shared" si="157"/>
        <v>0</v>
      </c>
      <c r="DM145" s="7">
        <f t="shared" si="157"/>
        <v>267261.28999999998</v>
      </c>
      <c r="DN145" s="7">
        <f t="shared" si="157"/>
        <v>0</v>
      </c>
      <c r="DO145" s="7">
        <f t="shared" si="157"/>
        <v>0</v>
      </c>
      <c r="DP145" s="7">
        <f t="shared" si="157"/>
        <v>187767.27</v>
      </c>
      <c r="DQ145" s="7">
        <f t="shared" si="157"/>
        <v>0</v>
      </c>
      <c r="DR145" s="7">
        <f t="shared" si="157"/>
        <v>0</v>
      </c>
      <c r="DS145" s="7">
        <f t="shared" si="157"/>
        <v>0</v>
      </c>
      <c r="DT145" s="7">
        <f t="shared" si="157"/>
        <v>283806.73</v>
      </c>
      <c r="DU145" s="7">
        <f t="shared" si="157"/>
        <v>257520.09</v>
      </c>
      <c r="DV145" s="7">
        <f t="shared" si="157"/>
        <v>208635.54</v>
      </c>
      <c r="DW145" s="7">
        <f t="shared" si="157"/>
        <v>259993.86</v>
      </c>
      <c r="DX145" s="7">
        <f t="shared" si="157"/>
        <v>67644.960000000006</v>
      </c>
      <c r="DY145" s="7">
        <f t="shared" si="157"/>
        <v>107700.61</v>
      </c>
      <c r="DZ145" s="7">
        <f t="shared" si="157"/>
        <v>0</v>
      </c>
      <c r="EA145" s="7">
        <f t="shared" ref="EA145:FX145" si="158">ROUND(IF(EA98&lt;=459,EA119*EA136*EA132,0),2)</f>
        <v>0</v>
      </c>
      <c r="EB145" s="7">
        <f t="shared" si="158"/>
        <v>0</v>
      </c>
      <c r="EC145" s="7">
        <f t="shared" si="158"/>
        <v>143691.13</v>
      </c>
      <c r="ED145" s="7">
        <f t="shared" si="158"/>
        <v>0</v>
      </c>
      <c r="EE145" s="7">
        <f t="shared" si="158"/>
        <v>262892.90000000002</v>
      </c>
      <c r="EF145" s="7">
        <f t="shared" si="158"/>
        <v>0</v>
      </c>
      <c r="EG145" s="7">
        <f t="shared" si="158"/>
        <v>261156.92</v>
      </c>
      <c r="EH145" s="7">
        <f t="shared" si="158"/>
        <v>148074.31</v>
      </c>
      <c r="EI145" s="7">
        <f t="shared" si="158"/>
        <v>0</v>
      </c>
      <c r="EJ145" s="7">
        <f t="shared" si="158"/>
        <v>0</v>
      </c>
      <c r="EK145" s="7">
        <f t="shared" si="158"/>
        <v>0</v>
      </c>
      <c r="EL145" s="7">
        <f t="shared" si="158"/>
        <v>0</v>
      </c>
      <c r="EM145" s="7">
        <f t="shared" si="158"/>
        <v>283180.94</v>
      </c>
      <c r="EN145" s="7">
        <f t="shared" si="158"/>
        <v>0</v>
      </c>
      <c r="EO145" s="7">
        <f t="shared" si="158"/>
        <v>209628.4</v>
      </c>
      <c r="EP145" s="7">
        <f t="shared" si="158"/>
        <v>175043.07</v>
      </c>
      <c r="EQ145" s="7">
        <f t="shared" si="158"/>
        <v>0</v>
      </c>
      <c r="ER145" s="7">
        <f t="shared" si="158"/>
        <v>176739.77</v>
      </c>
      <c r="ES145" s="7">
        <f t="shared" si="158"/>
        <v>141290.85</v>
      </c>
      <c r="ET145" s="7">
        <f t="shared" si="158"/>
        <v>244961.58</v>
      </c>
      <c r="EU145" s="7">
        <f t="shared" si="158"/>
        <v>0</v>
      </c>
      <c r="EV145" s="7">
        <f t="shared" si="158"/>
        <v>112568.43</v>
      </c>
      <c r="EW145" s="7">
        <f t="shared" si="158"/>
        <v>0</v>
      </c>
      <c r="EX145" s="7">
        <f t="shared" si="158"/>
        <v>117888.37</v>
      </c>
      <c r="EY145" s="7">
        <f t="shared" si="158"/>
        <v>0</v>
      </c>
      <c r="EZ145" s="7">
        <f t="shared" si="158"/>
        <v>141224.04999999999</v>
      </c>
      <c r="FA145" s="7">
        <f t="shared" si="158"/>
        <v>0</v>
      </c>
      <c r="FB145" s="7">
        <f t="shared" si="158"/>
        <v>281334.43</v>
      </c>
      <c r="FC145" s="7">
        <f t="shared" si="158"/>
        <v>0</v>
      </c>
      <c r="FD145" s="7">
        <f t="shared" si="158"/>
        <v>341685.73</v>
      </c>
      <c r="FE145" s="7">
        <f t="shared" si="158"/>
        <v>102344.45</v>
      </c>
      <c r="FF145" s="7">
        <f t="shared" si="158"/>
        <v>209449.09</v>
      </c>
      <c r="FG145" s="7">
        <f t="shared" si="158"/>
        <v>110393.97</v>
      </c>
      <c r="FH145" s="7">
        <f t="shared" si="158"/>
        <v>102932.04</v>
      </c>
      <c r="FI145" s="7">
        <f t="shared" si="158"/>
        <v>0</v>
      </c>
      <c r="FJ145" s="7">
        <f t="shared" si="158"/>
        <v>0</v>
      </c>
      <c r="FK145" s="7">
        <f t="shared" si="158"/>
        <v>0</v>
      </c>
      <c r="FL145" s="7">
        <f t="shared" si="158"/>
        <v>0</v>
      </c>
      <c r="FM145" s="7">
        <f t="shared" si="158"/>
        <v>0</v>
      </c>
      <c r="FN145" s="7">
        <f t="shared" si="158"/>
        <v>0</v>
      </c>
      <c r="FO145" s="7">
        <f t="shared" si="158"/>
        <v>0</v>
      </c>
      <c r="FP145" s="7">
        <f t="shared" si="158"/>
        <v>0</v>
      </c>
      <c r="FQ145" s="7">
        <f t="shared" si="158"/>
        <v>0</v>
      </c>
      <c r="FR145" s="7">
        <f t="shared" si="158"/>
        <v>145542.19</v>
      </c>
      <c r="FS145" s="7">
        <f t="shared" si="158"/>
        <v>48024.36</v>
      </c>
      <c r="FT145" s="7">
        <f t="shared" si="158"/>
        <v>52825.87</v>
      </c>
      <c r="FU145" s="7">
        <f t="shared" si="158"/>
        <v>0</v>
      </c>
      <c r="FV145" s="7">
        <f t="shared" si="158"/>
        <v>0</v>
      </c>
      <c r="FW145" s="7">
        <f t="shared" si="158"/>
        <v>190930.91</v>
      </c>
      <c r="FX145" s="7">
        <f t="shared" si="158"/>
        <v>69663.539999999994</v>
      </c>
      <c r="FY145" s="33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</row>
    <row r="146" spans="1:195" x14ac:dyDescent="0.2">
      <c r="A146" s="7"/>
      <c r="B146" s="7" t="s">
        <v>648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</row>
    <row r="147" spans="1:195" x14ac:dyDescent="0.2">
      <c r="A147" s="6" t="s">
        <v>649</v>
      </c>
      <c r="B147" s="7" t="s">
        <v>650</v>
      </c>
      <c r="C147" s="7">
        <f t="shared" ref="C147:BN147" si="159">ROUND(IF(C98&lt;=459,0,IF(C134&lt;=C18,C119*C136*C132,0)),2)</f>
        <v>0</v>
      </c>
      <c r="D147" s="7">
        <f t="shared" si="159"/>
        <v>0</v>
      </c>
      <c r="E147" s="7">
        <f t="shared" si="159"/>
        <v>0</v>
      </c>
      <c r="F147" s="7">
        <f t="shared" si="159"/>
        <v>10935846.050000001</v>
      </c>
      <c r="G147" s="7">
        <f t="shared" si="159"/>
        <v>627384.31000000006</v>
      </c>
      <c r="H147" s="7">
        <f t="shared" si="159"/>
        <v>491739.68</v>
      </c>
      <c r="I147" s="7">
        <f t="shared" si="159"/>
        <v>0</v>
      </c>
      <c r="J147" s="7">
        <f t="shared" si="159"/>
        <v>0</v>
      </c>
      <c r="K147" s="7">
        <f t="shared" si="159"/>
        <v>0</v>
      </c>
      <c r="L147" s="7">
        <f t="shared" si="159"/>
        <v>0</v>
      </c>
      <c r="M147" s="7">
        <f t="shared" si="159"/>
        <v>0</v>
      </c>
      <c r="N147" s="7">
        <f t="shared" si="159"/>
        <v>18964403.940000001</v>
      </c>
      <c r="O147" s="7">
        <f t="shared" si="159"/>
        <v>2594453.1800000002</v>
      </c>
      <c r="P147" s="7">
        <f t="shared" si="159"/>
        <v>0</v>
      </c>
      <c r="Q147" s="7">
        <f t="shared" si="159"/>
        <v>0</v>
      </c>
      <c r="R147" s="7">
        <f t="shared" si="159"/>
        <v>0</v>
      </c>
      <c r="S147" s="7">
        <f t="shared" si="159"/>
        <v>0</v>
      </c>
      <c r="T147" s="7">
        <f t="shared" si="159"/>
        <v>0</v>
      </c>
      <c r="U147" s="7">
        <f t="shared" si="159"/>
        <v>0</v>
      </c>
      <c r="V147" s="7">
        <f t="shared" si="159"/>
        <v>0</v>
      </c>
      <c r="W147" s="7">
        <f t="shared" si="159"/>
        <v>0</v>
      </c>
      <c r="X147" s="7">
        <f t="shared" si="159"/>
        <v>0</v>
      </c>
      <c r="Y147" s="7">
        <f t="shared" si="159"/>
        <v>0</v>
      </c>
      <c r="Z147" s="7">
        <f t="shared" si="159"/>
        <v>0</v>
      </c>
      <c r="AA147" s="7">
        <f t="shared" si="159"/>
        <v>12671812.93</v>
      </c>
      <c r="AB147" s="7">
        <f t="shared" si="159"/>
        <v>8749389.9600000009</v>
      </c>
      <c r="AC147" s="7">
        <f t="shared" si="159"/>
        <v>361387.38</v>
      </c>
      <c r="AD147" s="7">
        <f t="shared" si="159"/>
        <v>507649.69</v>
      </c>
      <c r="AE147" s="7">
        <f t="shared" si="159"/>
        <v>0</v>
      </c>
      <c r="AF147" s="7">
        <f t="shared" si="159"/>
        <v>0</v>
      </c>
      <c r="AG147" s="7">
        <f t="shared" si="159"/>
        <v>232816.14</v>
      </c>
      <c r="AH147" s="7">
        <f t="shared" si="159"/>
        <v>0</v>
      </c>
      <c r="AI147" s="7">
        <f t="shared" si="159"/>
        <v>0</v>
      </c>
      <c r="AJ147" s="7">
        <f t="shared" si="159"/>
        <v>0</v>
      </c>
      <c r="AK147" s="7">
        <f t="shared" si="159"/>
        <v>0</v>
      </c>
      <c r="AL147" s="7">
        <f t="shared" si="159"/>
        <v>0</v>
      </c>
      <c r="AM147" s="7">
        <f t="shared" si="159"/>
        <v>0</v>
      </c>
      <c r="AN147" s="7">
        <f t="shared" si="159"/>
        <v>0</v>
      </c>
      <c r="AO147" s="7">
        <f t="shared" si="159"/>
        <v>0</v>
      </c>
      <c r="AP147" s="7">
        <f t="shared" si="159"/>
        <v>0</v>
      </c>
      <c r="AQ147" s="7">
        <f t="shared" si="159"/>
        <v>0</v>
      </c>
      <c r="AR147" s="7">
        <f t="shared" si="159"/>
        <v>8250138.9500000002</v>
      </c>
      <c r="AS147" s="7">
        <f t="shared" si="159"/>
        <v>3118982.04</v>
      </c>
      <c r="AT147" s="7">
        <f t="shared" si="159"/>
        <v>427200.68</v>
      </c>
      <c r="AU147" s="7">
        <f t="shared" si="159"/>
        <v>0</v>
      </c>
      <c r="AV147" s="7">
        <f t="shared" si="159"/>
        <v>0</v>
      </c>
      <c r="AW147" s="7">
        <f t="shared" si="159"/>
        <v>0</v>
      </c>
      <c r="AX147" s="7">
        <f t="shared" si="159"/>
        <v>0</v>
      </c>
      <c r="AY147" s="7">
        <f t="shared" si="159"/>
        <v>0</v>
      </c>
      <c r="AZ147" s="7">
        <f t="shared" si="159"/>
        <v>0</v>
      </c>
      <c r="BA147" s="7">
        <f t="shared" si="159"/>
        <v>3679250.65</v>
      </c>
      <c r="BB147" s="7">
        <f t="shared" si="159"/>
        <v>0</v>
      </c>
      <c r="BC147" s="7">
        <f t="shared" si="159"/>
        <v>0</v>
      </c>
      <c r="BD147" s="7">
        <f t="shared" si="159"/>
        <v>465551.24</v>
      </c>
      <c r="BE147" s="7">
        <f t="shared" si="159"/>
        <v>372146.27</v>
      </c>
      <c r="BF147" s="7">
        <f t="shared" si="159"/>
        <v>3985543.01</v>
      </c>
      <c r="BG147" s="7">
        <f t="shared" si="159"/>
        <v>0</v>
      </c>
      <c r="BH147" s="7">
        <f t="shared" si="159"/>
        <v>241095.33</v>
      </c>
      <c r="BI147" s="7">
        <f t="shared" si="159"/>
        <v>0</v>
      </c>
      <c r="BJ147" s="7">
        <f t="shared" si="159"/>
        <v>778997.17</v>
      </c>
      <c r="BK147" s="7">
        <f t="shared" si="159"/>
        <v>12313665.640000001</v>
      </c>
      <c r="BL147" s="7">
        <f t="shared" si="159"/>
        <v>0</v>
      </c>
      <c r="BM147" s="7">
        <f t="shared" si="159"/>
        <v>0</v>
      </c>
      <c r="BN147" s="7">
        <f t="shared" si="159"/>
        <v>0</v>
      </c>
      <c r="BO147" s="7">
        <f t="shared" ref="BO147:DZ147" si="160">ROUND(IF(BO98&lt;=459,0,IF(BO134&lt;=BO18,BO119*BO136*BO132,0)),2)</f>
        <v>0</v>
      </c>
      <c r="BP147" s="7">
        <f t="shared" si="160"/>
        <v>0</v>
      </c>
      <c r="BQ147" s="7">
        <f t="shared" si="160"/>
        <v>2822582.95</v>
      </c>
      <c r="BR147" s="7">
        <f t="shared" si="160"/>
        <v>2181730.5299999998</v>
      </c>
      <c r="BS147" s="7">
        <f t="shared" si="160"/>
        <v>0</v>
      </c>
      <c r="BT147" s="7">
        <f t="shared" si="160"/>
        <v>0</v>
      </c>
      <c r="BU147" s="7">
        <f t="shared" si="160"/>
        <v>0</v>
      </c>
      <c r="BV147" s="7">
        <f t="shared" si="160"/>
        <v>366872.5</v>
      </c>
      <c r="BW147" s="7">
        <f t="shared" si="160"/>
        <v>558763</v>
      </c>
      <c r="BX147" s="7">
        <f t="shared" si="160"/>
        <v>0</v>
      </c>
      <c r="BY147" s="7">
        <f t="shared" si="160"/>
        <v>0</v>
      </c>
      <c r="BZ147" s="7">
        <f t="shared" si="160"/>
        <v>0</v>
      </c>
      <c r="CA147" s="7">
        <f t="shared" si="160"/>
        <v>0</v>
      </c>
      <c r="CB147" s="7">
        <f t="shared" si="160"/>
        <v>29271472.559999999</v>
      </c>
      <c r="CC147" s="7">
        <f t="shared" si="160"/>
        <v>0</v>
      </c>
      <c r="CD147" s="7">
        <f t="shared" si="160"/>
        <v>0</v>
      </c>
      <c r="CE147" s="7">
        <f t="shared" si="160"/>
        <v>0</v>
      </c>
      <c r="CF147" s="7">
        <f t="shared" si="160"/>
        <v>0</v>
      </c>
      <c r="CG147" s="7">
        <f t="shared" si="160"/>
        <v>0</v>
      </c>
      <c r="CH147" s="7">
        <f t="shared" si="160"/>
        <v>0</v>
      </c>
      <c r="CI147" s="7">
        <f t="shared" si="160"/>
        <v>0</v>
      </c>
      <c r="CJ147" s="7">
        <f t="shared" si="160"/>
        <v>0</v>
      </c>
      <c r="CK147" s="7">
        <f t="shared" si="160"/>
        <v>2317979.4500000002</v>
      </c>
      <c r="CL147" s="7">
        <f t="shared" si="160"/>
        <v>613398.81000000006</v>
      </c>
      <c r="CM147" s="7">
        <f t="shared" si="160"/>
        <v>0</v>
      </c>
      <c r="CN147" s="7">
        <f t="shared" si="160"/>
        <v>10266645.810000001</v>
      </c>
      <c r="CO147" s="7">
        <f t="shared" si="160"/>
        <v>6041283.04</v>
      </c>
      <c r="CP147" s="7">
        <f t="shared" si="160"/>
        <v>431050.68</v>
      </c>
      <c r="CQ147" s="7">
        <f t="shared" si="160"/>
        <v>0</v>
      </c>
      <c r="CR147" s="7">
        <f t="shared" si="160"/>
        <v>0</v>
      </c>
      <c r="CS147" s="7">
        <f t="shared" si="160"/>
        <v>0</v>
      </c>
      <c r="CT147" s="7">
        <f t="shared" si="160"/>
        <v>0</v>
      </c>
      <c r="CU147" s="7">
        <f t="shared" si="160"/>
        <v>0</v>
      </c>
      <c r="CV147" s="7">
        <f t="shared" si="160"/>
        <v>0</v>
      </c>
      <c r="CW147" s="7">
        <f t="shared" si="160"/>
        <v>0</v>
      </c>
      <c r="CX147" s="7">
        <f t="shared" si="160"/>
        <v>0</v>
      </c>
      <c r="CY147" s="7">
        <f t="shared" si="160"/>
        <v>0</v>
      </c>
      <c r="CZ147" s="7">
        <f t="shared" si="160"/>
        <v>0</v>
      </c>
      <c r="DA147" s="7">
        <f t="shared" si="160"/>
        <v>0</v>
      </c>
      <c r="DB147" s="7">
        <f t="shared" si="160"/>
        <v>0</v>
      </c>
      <c r="DC147" s="7">
        <f t="shared" si="160"/>
        <v>0</v>
      </c>
      <c r="DD147" s="7">
        <f t="shared" si="160"/>
        <v>0</v>
      </c>
      <c r="DE147" s="7">
        <f t="shared" si="160"/>
        <v>0</v>
      </c>
      <c r="DF147" s="7">
        <f t="shared" si="160"/>
        <v>0</v>
      </c>
      <c r="DG147" s="7">
        <f t="shared" si="160"/>
        <v>0</v>
      </c>
      <c r="DH147" s="7">
        <f t="shared" si="160"/>
        <v>0</v>
      </c>
      <c r="DI147" s="7">
        <f t="shared" si="160"/>
        <v>0</v>
      </c>
      <c r="DJ147" s="7">
        <f t="shared" si="160"/>
        <v>0</v>
      </c>
      <c r="DK147" s="7">
        <f t="shared" si="160"/>
        <v>0</v>
      </c>
      <c r="DL147" s="7">
        <f t="shared" si="160"/>
        <v>0</v>
      </c>
      <c r="DM147" s="7">
        <f t="shared" si="160"/>
        <v>0</v>
      </c>
      <c r="DN147" s="7">
        <f t="shared" si="160"/>
        <v>0</v>
      </c>
      <c r="DO147" s="7">
        <f t="shared" si="160"/>
        <v>0</v>
      </c>
      <c r="DP147" s="7">
        <f t="shared" si="160"/>
        <v>0</v>
      </c>
      <c r="DQ147" s="7">
        <f t="shared" si="160"/>
        <v>409086.59</v>
      </c>
      <c r="DR147" s="7">
        <f t="shared" si="160"/>
        <v>0</v>
      </c>
      <c r="DS147" s="7">
        <f t="shared" si="160"/>
        <v>0</v>
      </c>
      <c r="DT147" s="7">
        <f t="shared" si="160"/>
        <v>0</v>
      </c>
      <c r="DU147" s="7">
        <f t="shared" si="160"/>
        <v>0</v>
      </c>
      <c r="DV147" s="7">
        <f t="shared" si="160"/>
        <v>0</v>
      </c>
      <c r="DW147" s="7">
        <f t="shared" si="160"/>
        <v>0</v>
      </c>
      <c r="DX147" s="7">
        <f t="shared" si="160"/>
        <v>0</v>
      </c>
      <c r="DY147" s="7">
        <f t="shared" si="160"/>
        <v>0</v>
      </c>
      <c r="DZ147" s="7">
        <f t="shared" si="160"/>
        <v>216296.65</v>
      </c>
      <c r="EA147" s="7">
        <f t="shared" ref="EA147:FX147" si="161">ROUND(IF(EA98&lt;=459,0,IF(EA134&lt;=EA18,EA119*EA136*EA132,0)),2)</f>
        <v>282611.59000000003</v>
      </c>
      <c r="EB147" s="7">
        <f t="shared" si="161"/>
        <v>0</v>
      </c>
      <c r="EC147" s="7">
        <f t="shared" si="161"/>
        <v>0</v>
      </c>
      <c r="ED147" s="7">
        <f t="shared" si="161"/>
        <v>80276.509999999995</v>
      </c>
      <c r="EE147" s="7">
        <f t="shared" si="161"/>
        <v>0</v>
      </c>
      <c r="EF147" s="7">
        <f t="shared" si="161"/>
        <v>0</v>
      </c>
      <c r="EG147" s="7">
        <f t="shared" si="161"/>
        <v>0</v>
      </c>
      <c r="EH147" s="7">
        <f t="shared" si="161"/>
        <v>0</v>
      </c>
      <c r="EI147" s="7">
        <f t="shared" si="161"/>
        <v>0</v>
      </c>
      <c r="EJ147" s="7">
        <f t="shared" si="161"/>
        <v>0</v>
      </c>
      <c r="EK147" s="7">
        <f t="shared" si="161"/>
        <v>312259.78000000003</v>
      </c>
      <c r="EL147" s="7">
        <f t="shared" si="161"/>
        <v>249988.94</v>
      </c>
      <c r="EM147" s="7">
        <f t="shared" si="161"/>
        <v>0</v>
      </c>
      <c r="EN147" s="7">
        <f t="shared" si="161"/>
        <v>0</v>
      </c>
      <c r="EO147" s="7">
        <f t="shared" si="161"/>
        <v>0</v>
      </c>
      <c r="EP147" s="7">
        <f t="shared" si="161"/>
        <v>0</v>
      </c>
      <c r="EQ147" s="7">
        <f t="shared" si="161"/>
        <v>368444.5</v>
      </c>
      <c r="ER147" s="7">
        <f t="shared" si="161"/>
        <v>0</v>
      </c>
      <c r="ES147" s="7">
        <f t="shared" si="161"/>
        <v>0</v>
      </c>
      <c r="ET147" s="7">
        <f t="shared" si="161"/>
        <v>0</v>
      </c>
      <c r="EU147" s="7">
        <f t="shared" si="161"/>
        <v>0</v>
      </c>
      <c r="EV147" s="7">
        <f t="shared" si="161"/>
        <v>0</v>
      </c>
      <c r="EW147" s="7">
        <f t="shared" si="161"/>
        <v>274591.7</v>
      </c>
      <c r="EX147" s="7">
        <f t="shared" si="161"/>
        <v>0</v>
      </c>
      <c r="EY147" s="7">
        <f t="shared" si="161"/>
        <v>0</v>
      </c>
      <c r="EZ147" s="7">
        <f t="shared" si="161"/>
        <v>0</v>
      </c>
      <c r="FA147" s="7">
        <f t="shared" si="161"/>
        <v>1667929.89</v>
      </c>
      <c r="FB147" s="7">
        <f t="shared" si="161"/>
        <v>0</v>
      </c>
      <c r="FC147" s="7">
        <f t="shared" si="161"/>
        <v>672715.52</v>
      </c>
      <c r="FD147" s="7">
        <f t="shared" si="161"/>
        <v>0</v>
      </c>
      <c r="FE147" s="7">
        <f t="shared" si="161"/>
        <v>0</v>
      </c>
      <c r="FF147" s="7">
        <f t="shared" si="161"/>
        <v>0</v>
      </c>
      <c r="FG147" s="7">
        <f t="shared" si="161"/>
        <v>0</v>
      </c>
      <c r="FH147" s="7">
        <f t="shared" si="161"/>
        <v>0</v>
      </c>
      <c r="FI147" s="7">
        <f t="shared" si="161"/>
        <v>0</v>
      </c>
      <c r="FJ147" s="7">
        <f t="shared" si="161"/>
        <v>714814.53</v>
      </c>
      <c r="FK147" s="7">
        <f t="shared" si="161"/>
        <v>0</v>
      </c>
      <c r="FL147" s="7">
        <f t="shared" si="161"/>
        <v>1818542.99</v>
      </c>
      <c r="FM147" s="7">
        <f t="shared" si="161"/>
        <v>1072219.07</v>
      </c>
      <c r="FN147" s="7">
        <f t="shared" si="161"/>
        <v>0</v>
      </c>
      <c r="FO147" s="7">
        <f t="shared" si="161"/>
        <v>560308.86</v>
      </c>
      <c r="FP147" s="7">
        <f t="shared" si="161"/>
        <v>0</v>
      </c>
      <c r="FQ147" s="7">
        <f t="shared" si="161"/>
        <v>511235.74</v>
      </c>
      <c r="FR147" s="7">
        <f t="shared" si="161"/>
        <v>0</v>
      </c>
      <c r="FS147" s="7">
        <f t="shared" si="161"/>
        <v>0</v>
      </c>
      <c r="FT147" s="7">
        <f t="shared" si="161"/>
        <v>0</v>
      </c>
      <c r="FU147" s="7">
        <f t="shared" si="161"/>
        <v>0</v>
      </c>
      <c r="FV147" s="7">
        <f t="shared" si="161"/>
        <v>0</v>
      </c>
      <c r="FW147" s="7">
        <f t="shared" si="161"/>
        <v>0</v>
      </c>
      <c r="FX147" s="7">
        <f t="shared" si="161"/>
        <v>0</v>
      </c>
      <c r="FY147" s="7"/>
      <c r="FZ147" s="7"/>
      <c r="GA147" s="7"/>
      <c r="GB147" s="33"/>
      <c r="GC147" s="33"/>
      <c r="GD147" s="33"/>
      <c r="GE147" s="33"/>
      <c r="GF147" s="33"/>
      <c r="GG147" s="7"/>
      <c r="GH147" s="7"/>
      <c r="GI147" s="7"/>
      <c r="GJ147" s="7"/>
      <c r="GK147" s="7"/>
      <c r="GL147" s="7"/>
      <c r="GM147" s="7"/>
    </row>
    <row r="148" spans="1:195" x14ac:dyDescent="0.2">
      <c r="A148" s="7"/>
      <c r="B148" s="7" t="s">
        <v>651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</row>
    <row r="149" spans="1:195" x14ac:dyDescent="0.2">
      <c r="A149" s="6" t="s">
        <v>652</v>
      </c>
      <c r="B149" s="7" t="s">
        <v>653</v>
      </c>
      <c r="C149" s="18">
        <f t="shared" ref="C149:BN149" si="162">ROUND(IF((AND((C98&lt;=459),(C134&lt;=C18)))=TRUE(),0,IF((AND(C145=0,C147=0))=TRUE(),C18*C20,0)),1)</f>
        <v>2738.4</v>
      </c>
      <c r="D149" s="18">
        <f t="shared" si="162"/>
        <v>16418.8</v>
      </c>
      <c r="E149" s="18">
        <f t="shared" si="162"/>
        <v>2367.3000000000002</v>
      </c>
      <c r="F149" s="18">
        <f t="shared" si="162"/>
        <v>0</v>
      </c>
      <c r="G149" s="18">
        <f t="shared" si="162"/>
        <v>0</v>
      </c>
      <c r="H149" s="18">
        <f t="shared" si="162"/>
        <v>0</v>
      </c>
      <c r="I149" s="18">
        <f t="shared" si="162"/>
        <v>3377.7</v>
      </c>
      <c r="J149" s="18">
        <f t="shared" si="162"/>
        <v>878.5</v>
      </c>
      <c r="K149" s="18">
        <f t="shared" si="162"/>
        <v>0</v>
      </c>
      <c r="L149" s="18">
        <f t="shared" si="162"/>
        <v>898.7</v>
      </c>
      <c r="M149" s="18">
        <f t="shared" si="162"/>
        <v>399.4</v>
      </c>
      <c r="N149" s="18">
        <f t="shared" si="162"/>
        <v>0</v>
      </c>
      <c r="O149" s="18">
        <f t="shared" si="162"/>
        <v>0</v>
      </c>
      <c r="P149" s="18">
        <f t="shared" si="162"/>
        <v>0</v>
      </c>
      <c r="Q149" s="18">
        <f t="shared" si="162"/>
        <v>15813.6</v>
      </c>
      <c r="R149" s="18">
        <f t="shared" si="162"/>
        <v>2333.9</v>
      </c>
      <c r="S149" s="18">
        <f t="shared" si="162"/>
        <v>695.8</v>
      </c>
      <c r="T149" s="18">
        <f t="shared" si="162"/>
        <v>0</v>
      </c>
      <c r="U149" s="18">
        <f t="shared" si="162"/>
        <v>0</v>
      </c>
      <c r="V149" s="18">
        <f t="shared" si="162"/>
        <v>0</v>
      </c>
      <c r="W149" s="18">
        <f t="shared" si="162"/>
        <v>0</v>
      </c>
      <c r="X149" s="18">
        <f t="shared" si="162"/>
        <v>0</v>
      </c>
      <c r="Y149" s="18">
        <f t="shared" si="162"/>
        <v>325.39999999999998</v>
      </c>
      <c r="Z149" s="18">
        <f t="shared" si="162"/>
        <v>0</v>
      </c>
      <c r="AA149" s="18">
        <f t="shared" si="162"/>
        <v>0</v>
      </c>
      <c r="AB149" s="18">
        <f t="shared" si="162"/>
        <v>0</v>
      </c>
      <c r="AC149" s="18">
        <f t="shared" si="162"/>
        <v>0</v>
      </c>
      <c r="AD149" s="18">
        <f t="shared" si="162"/>
        <v>0</v>
      </c>
      <c r="AE149" s="18">
        <f t="shared" si="162"/>
        <v>0</v>
      </c>
      <c r="AF149" s="18">
        <f t="shared" si="162"/>
        <v>0</v>
      </c>
      <c r="AG149" s="18">
        <f t="shared" si="162"/>
        <v>0</v>
      </c>
      <c r="AH149" s="18">
        <f t="shared" si="162"/>
        <v>404</v>
      </c>
      <c r="AI149" s="18">
        <f t="shared" si="162"/>
        <v>0</v>
      </c>
      <c r="AJ149" s="18">
        <f t="shared" si="162"/>
        <v>0</v>
      </c>
      <c r="AK149" s="18">
        <f t="shared" si="162"/>
        <v>0</v>
      </c>
      <c r="AL149" s="18">
        <f t="shared" si="162"/>
        <v>0</v>
      </c>
      <c r="AM149" s="18">
        <f t="shared" si="162"/>
        <v>0</v>
      </c>
      <c r="AN149" s="18">
        <f t="shared" si="162"/>
        <v>0</v>
      </c>
      <c r="AO149" s="18">
        <f t="shared" si="162"/>
        <v>1824.5</v>
      </c>
      <c r="AP149" s="18">
        <f t="shared" si="162"/>
        <v>34110.5</v>
      </c>
      <c r="AQ149" s="18">
        <f t="shared" si="162"/>
        <v>0</v>
      </c>
      <c r="AR149" s="18">
        <f t="shared" si="162"/>
        <v>0</v>
      </c>
      <c r="AS149" s="18">
        <f t="shared" si="162"/>
        <v>0</v>
      </c>
      <c r="AT149" s="18">
        <f t="shared" si="162"/>
        <v>0</v>
      </c>
      <c r="AU149" s="18">
        <f t="shared" si="162"/>
        <v>0</v>
      </c>
      <c r="AV149" s="18">
        <f t="shared" si="162"/>
        <v>0</v>
      </c>
      <c r="AW149" s="18">
        <f t="shared" si="162"/>
        <v>0</v>
      </c>
      <c r="AX149" s="18">
        <f t="shared" si="162"/>
        <v>0</v>
      </c>
      <c r="AY149" s="18">
        <f t="shared" si="162"/>
        <v>0</v>
      </c>
      <c r="AZ149" s="18">
        <f t="shared" si="162"/>
        <v>5261.6</v>
      </c>
      <c r="BA149" s="18">
        <f t="shared" si="162"/>
        <v>0</v>
      </c>
      <c r="BB149" s="18">
        <f t="shared" si="162"/>
        <v>3250.4</v>
      </c>
      <c r="BC149" s="18">
        <f t="shared" si="162"/>
        <v>10585.2</v>
      </c>
      <c r="BD149" s="18">
        <f t="shared" si="162"/>
        <v>0</v>
      </c>
      <c r="BE149" s="18">
        <f t="shared" si="162"/>
        <v>0</v>
      </c>
      <c r="BF149" s="18">
        <f t="shared" si="162"/>
        <v>0</v>
      </c>
      <c r="BG149" s="18">
        <f t="shared" si="162"/>
        <v>384.4</v>
      </c>
      <c r="BH149" s="18">
        <f t="shared" si="162"/>
        <v>0</v>
      </c>
      <c r="BI149" s="18">
        <f t="shared" si="162"/>
        <v>0</v>
      </c>
      <c r="BJ149" s="18">
        <f t="shared" si="162"/>
        <v>0</v>
      </c>
      <c r="BK149" s="18">
        <f t="shared" si="162"/>
        <v>0</v>
      </c>
      <c r="BL149" s="18">
        <f t="shared" si="162"/>
        <v>0</v>
      </c>
      <c r="BM149" s="18">
        <f t="shared" si="162"/>
        <v>0</v>
      </c>
      <c r="BN149" s="18">
        <f t="shared" si="162"/>
        <v>1362.7</v>
      </c>
      <c r="BO149" s="18">
        <f t="shared" ref="BO149:DZ149" si="163">ROUND(IF((AND((BO98&lt;=459),(BO134&lt;=BO18)))=TRUE(),0,IF((AND(BO145=0,BO147=0))=TRUE(),BO18*BO20,0)),1)</f>
        <v>540.1</v>
      </c>
      <c r="BP149" s="18">
        <f t="shared" si="163"/>
        <v>0</v>
      </c>
      <c r="BQ149" s="18">
        <f t="shared" si="163"/>
        <v>0</v>
      </c>
      <c r="BR149" s="18">
        <f t="shared" si="163"/>
        <v>0</v>
      </c>
      <c r="BS149" s="18">
        <f t="shared" si="163"/>
        <v>457.3</v>
      </c>
      <c r="BT149" s="18">
        <f t="shared" si="163"/>
        <v>0</v>
      </c>
      <c r="BU149" s="18">
        <f t="shared" si="163"/>
        <v>0</v>
      </c>
      <c r="BV149" s="18">
        <f t="shared" si="163"/>
        <v>0</v>
      </c>
      <c r="BW149" s="18">
        <f t="shared" si="163"/>
        <v>0</v>
      </c>
      <c r="BX149" s="18">
        <f t="shared" si="163"/>
        <v>0</v>
      </c>
      <c r="BY149" s="18">
        <f t="shared" si="163"/>
        <v>192.7</v>
      </c>
      <c r="BZ149" s="18">
        <f t="shared" si="163"/>
        <v>0</v>
      </c>
      <c r="CA149" s="18">
        <f t="shared" si="163"/>
        <v>0</v>
      </c>
      <c r="CB149" s="18">
        <f t="shared" si="163"/>
        <v>0</v>
      </c>
      <c r="CC149" s="18">
        <f t="shared" si="163"/>
        <v>0</v>
      </c>
      <c r="CD149" s="18">
        <f t="shared" si="163"/>
        <v>0</v>
      </c>
      <c r="CE149" s="18">
        <f t="shared" si="163"/>
        <v>0</v>
      </c>
      <c r="CF149" s="18">
        <f t="shared" si="163"/>
        <v>0</v>
      </c>
      <c r="CG149" s="18">
        <f t="shared" si="163"/>
        <v>0</v>
      </c>
      <c r="CH149" s="18">
        <f t="shared" si="163"/>
        <v>0</v>
      </c>
      <c r="CI149" s="18">
        <f t="shared" si="163"/>
        <v>293.60000000000002</v>
      </c>
      <c r="CJ149" s="18">
        <f t="shared" si="163"/>
        <v>369.9</v>
      </c>
      <c r="CK149" s="18">
        <f t="shared" si="163"/>
        <v>0</v>
      </c>
      <c r="CL149" s="18">
        <f t="shared" si="163"/>
        <v>0</v>
      </c>
      <c r="CM149" s="18">
        <f t="shared" si="163"/>
        <v>269.89999999999998</v>
      </c>
      <c r="CN149" s="18">
        <f t="shared" si="163"/>
        <v>0</v>
      </c>
      <c r="CO149" s="18">
        <f t="shared" si="163"/>
        <v>0</v>
      </c>
      <c r="CP149" s="18">
        <f t="shared" si="163"/>
        <v>0</v>
      </c>
      <c r="CQ149" s="18">
        <f t="shared" si="163"/>
        <v>337.3</v>
      </c>
      <c r="CR149" s="18">
        <f t="shared" si="163"/>
        <v>0</v>
      </c>
      <c r="CS149" s="18">
        <f t="shared" si="163"/>
        <v>0</v>
      </c>
      <c r="CT149" s="18">
        <f t="shared" si="163"/>
        <v>0</v>
      </c>
      <c r="CU149" s="18">
        <f t="shared" si="163"/>
        <v>0</v>
      </c>
      <c r="CV149" s="18">
        <f t="shared" si="163"/>
        <v>0</v>
      </c>
      <c r="CW149" s="18">
        <f t="shared" si="163"/>
        <v>0</v>
      </c>
      <c r="CX149" s="18">
        <f t="shared" si="163"/>
        <v>191.9</v>
      </c>
      <c r="CY149" s="18">
        <f t="shared" si="163"/>
        <v>0</v>
      </c>
      <c r="CZ149" s="18">
        <f t="shared" si="163"/>
        <v>769.3</v>
      </c>
      <c r="DA149" s="18">
        <f t="shared" si="163"/>
        <v>0</v>
      </c>
      <c r="DB149" s="18">
        <f t="shared" si="163"/>
        <v>0</v>
      </c>
      <c r="DC149" s="18">
        <f t="shared" si="163"/>
        <v>0</v>
      </c>
      <c r="DD149" s="18">
        <f t="shared" si="163"/>
        <v>0</v>
      </c>
      <c r="DE149" s="18">
        <f t="shared" si="163"/>
        <v>0</v>
      </c>
      <c r="DF149" s="18">
        <f t="shared" si="163"/>
        <v>8725</v>
      </c>
      <c r="DG149" s="18">
        <f t="shared" si="163"/>
        <v>0</v>
      </c>
      <c r="DH149" s="18">
        <f t="shared" si="163"/>
        <v>829.4</v>
      </c>
      <c r="DI149" s="18">
        <f t="shared" si="163"/>
        <v>1006.3</v>
      </c>
      <c r="DJ149" s="18">
        <f t="shared" si="163"/>
        <v>263.10000000000002</v>
      </c>
      <c r="DK149" s="18">
        <f t="shared" si="163"/>
        <v>195.3</v>
      </c>
      <c r="DL149" s="18">
        <f t="shared" si="163"/>
        <v>2400.6</v>
      </c>
      <c r="DM149" s="18">
        <f t="shared" si="163"/>
        <v>0</v>
      </c>
      <c r="DN149" s="18">
        <f t="shared" si="163"/>
        <v>541</v>
      </c>
      <c r="DO149" s="18">
        <f t="shared" si="163"/>
        <v>1338.4</v>
      </c>
      <c r="DP149" s="18">
        <f t="shared" si="163"/>
        <v>0</v>
      </c>
      <c r="DQ149" s="18">
        <f t="shared" si="163"/>
        <v>0</v>
      </c>
      <c r="DR149" s="18">
        <f t="shared" si="163"/>
        <v>557.20000000000005</v>
      </c>
      <c r="DS149" s="18">
        <f t="shared" si="163"/>
        <v>262.10000000000002</v>
      </c>
      <c r="DT149" s="18">
        <f t="shared" si="163"/>
        <v>0</v>
      </c>
      <c r="DU149" s="18">
        <f t="shared" si="163"/>
        <v>0</v>
      </c>
      <c r="DV149" s="18">
        <f t="shared" si="163"/>
        <v>0</v>
      </c>
      <c r="DW149" s="18">
        <f t="shared" si="163"/>
        <v>0</v>
      </c>
      <c r="DX149" s="18">
        <f t="shared" si="163"/>
        <v>0</v>
      </c>
      <c r="DY149" s="18">
        <f t="shared" si="163"/>
        <v>0</v>
      </c>
      <c r="DZ149" s="18">
        <f t="shared" si="163"/>
        <v>0</v>
      </c>
      <c r="EA149" s="18">
        <f t="shared" ref="EA149:FX149" si="164">ROUND(IF((AND((EA98&lt;=459),(EA134&lt;=EA18)))=TRUE(),0,IF((AND(EA145=0,EA147=0))=TRUE(),EA18*EA20,0)),1)</f>
        <v>0</v>
      </c>
      <c r="EB149" s="18">
        <f t="shared" si="164"/>
        <v>228</v>
      </c>
      <c r="EC149" s="18">
        <f t="shared" si="164"/>
        <v>0</v>
      </c>
      <c r="ED149" s="18">
        <f t="shared" si="164"/>
        <v>0</v>
      </c>
      <c r="EE149" s="18">
        <f t="shared" si="164"/>
        <v>0</v>
      </c>
      <c r="EF149" s="18">
        <f t="shared" si="164"/>
        <v>589.29999999999995</v>
      </c>
      <c r="EG149" s="18">
        <f t="shared" si="164"/>
        <v>0</v>
      </c>
      <c r="EH149" s="18">
        <f t="shared" si="164"/>
        <v>0</v>
      </c>
      <c r="EI149" s="18">
        <f t="shared" si="164"/>
        <v>5880</v>
      </c>
      <c r="EJ149" s="18">
        <f t="shared" si="164"/>
        <v>4292.1000000000004</v>
      </c>
      <c r="EK149" s="18">
        <f t="shared" si="164"/>
        <v>0</v>
      </c>
      <c r="EL149" s="18">
        <f t="shared" si="164"/>
        <v>0</v>
      </c>
      <c r="EM149" s="18">
        <f t="shared" si="164"/>
        <v>0</v>
      </c>
      <c r="EN149" s="18">
        <f t="shared" si="164"/>
        <v>404.9</v>
      </c>
      <c r="EO149" s="18">
        <f t="shared" si="164"/>
        <v>0</v>
      </c>
      <c r="EP149" s="18">
        <f t="shared" si="164"/>
        <v>0</v>
      </c>
      <c r="EQ149" s="18">
        <f t="shared" si="164"/>
        <v>0</v>
      </c>
      <c r="ER149" s="18">
        <f t="shared" si="164"/>
        <v>0</v>
      </c>
      <c r="ES149" s="18">
        <f t="shared" si="164"/>
        <v>0</v>
      </c>
      <c r="ET149" s="18">
        <f t="shared" si="164"/>
        <v>0</v>
      </c>
      <c r="EU149" s="18">
        <f t="shared" si="164"/>
        <v>241.1</v>
      </c>
      <c r="EV149" s="18">
        <f t="shared" si="164"/>
        <v>0</v>
      </c>
      <c r="EW149" s="18">
        <f t="shared" si="164"/>
        <v>0</v>
      </c>
      <c r="EX149" s="18">
        <f t="shared" si="164"/>
        <v>0</v>
      </c>
      <c r="EY149" s="18">
        <f t="shared" si="164"/>
        <v>239.2</v>
      </c>
      <c r="EZ149" s="18">
        <f t="shared" si="164"/>
        <v>0</v>
      </c>
      <c r="FA149" s="18">
        <f t="shared" si="164"/>
        <v>0</v>
      </c>
      <c r="FB149" s="18">
        <f t="shared" si="164"/>
        <v>0</v>
      </c>
      <c r="FC149" s="18">
        <f t="shared" si="164"/>
        <v>0</v>
      </c>
      <c r="FD149" s="18">
        <f t="shared" si="164"/>
        <v>0</v>
      </c>
      <c r="FE149" s="18">
        <f t="shared" si="164"/>
        <v>0</v>
      </c>
      <c r="FF149" s="18">
        <f t="shared" si="164"/>
        <v>0</v>
      </c>
      <c r="FG149" s="18">
        <f t="shared" si="164"/>
        <v>0</v>
      </c>
      <c r="FH149" s="18">
        <f t="shared" si="164"/>
        <v>0</v>
      </c>
      <c r="FI149" s="18">
        <f t="shared" si="164"/>
        <v>725</v>
      </c>
      <c r="FJ149" s="18">
        <f t="shared" si="164"/>
        <v>0</v>
      </c>
      <c r="FK149" s="18">
        <f t="shared" si="164"/>
        <v>1084.5999999999999</v>
      </c>
      <c r="FL149" s="18">
        <f t="shared" si="164"/>
        <v>0</v>
      </c>
      <c r="FM149" s="18">
        <f t="shared" si="164"/>
        <v>0</v>
      </c>
      <c r="FN149" s="18">
        <f t="shared" si="164"/>
        <v>9266.2999999999993</v>
      </c>
      <c r="FO149" s="18">
        <f t="shared" si="164"/>
        <v>0</v>
      </c>
      <c r="FP149" s="18">
        <f t="shared" si="164"/>
        <v>987.3</v>
      </c>
      <c r="FQ149" s="18">
        <f t="shared" si="164"/>
        <v>0</v>
      </c>
      <c r="FR149" s="18">
        <f t="shared" si="164"/>
        <v>0</v>
      </c>
      <c r="FS149" s="18">
        <f t="shared" si="164"/>
        <v>0</v>
      </c>
      <c r="FT149" s="18">
        <f t="shared" si="164"/>
        <v>0</v>
      </c>
      <c r="FU149" s="18">
        <f t="shared" si="164"/>
        <v>343.2</v>
      </c>
      <c r="FV149" s="18">
        <f t="shared" si="164"/>
        <v>287.60000000000002</v>
      </c>
      <c r="FW149" s="18">
        <f t="shared" si="164"/>
        <v>0</v>
      </c>
      <c r="FX149" s="18">
        <f t="shared" si="164"/>
        <v>0</v>
      </c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</row>
    <row r="150" spans="1:195" x14ac:dyDescent="0.2">
      <c r="A150" s="7"/>
      <c r="B150" s="7" t="s">
        <v>654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</row>
    <row r="151" spans="1:195" x14ac:dyDescent="0.2">
      <c r="A151" s="6" t="s">
        <v>655</v>
      </c>
      <c r="B151" s="7" t="s">
        <v>656</v>
      </c>
      <c r="C151" s="7">
        <f t="shared" ref="C151:BN151" si="165">ROUND(IF((AND((C98&lt;=459),(C134&lt;=C18)))=TRUE(),0,(C119*C136*C149)),2)</f>
        <v>3276595</v>
      </c>
      <c r="D151" s="7">
        <f t="shared" si="165"/>
        <v>19736464.16</v>
      </c>
      <c r="E151" s="7">
        <f t="shared" si="165"/>
        <v>2808414.66</v>
      </c>
      <c r="F151" s="7">
        <f t="shared" si="165"/>
        <v>0</v>
      </c>
      <c r="G151" s="7">
        <f t="shared" si="165"/>
        <v>0</v>
      </c>
      <c r="H151" s="7">
        <f t="shared" si="165"/>
        <v>0</v>
      </c>
      <c r="I151" s="7">
        <f t="shared" si="165"/>
        <v>4015729.86</v>
      </c>
      <c r="J151" s="7">
        <f t="shared" si="165"/>
        <v>1005142.93</v>
      </c>
      <c r="K151" s="7">
        <f t="shared" si="165"/>
        <v>0</v>
      </c>
      <c r="L151" s="7">
        <f t="shared" si="165"/>
        <v>1112185.3999999999</v>
      </c>
      <c r="M151" s="7">
        <f t="shared" si="165"/>
        <v>522124.86</v>
      </c>
      <c r="N151" s="7">
        <f t="shared" si="165"/>
        <v>0</v>
      </c>
      <c r="O151" s="7">
        <f t="shared" si="165"/>
        <v>0</v>
      </c>
      <c r="P151" s="7">
        <f t="shared" si="165"/>
        <v>0</v>
      </c>
      <c r="Q151" s="7">
        <f t="shared" si="165"/>
        <v>19266050.809999999</v>
      </c>
      <c r="R151" s="7">
        <f t="shared" si="165"/>
        <v>2770988.32</v>
      </c>
      <c r="S151" s="7">
        <f t="shared" si="165"/>
        <v>849840.84</v>
      </c>
      <c r="T151" s="7">
        <f t="shared" si="165"/>
        <v>0</v>
      </c>
      <c r="U151" s="7">
        <f t="shared" si="165"/>
        <v>0</v>
      </c>
      <c r="V151" s="7">
        <f t="shared" si="165"/>
        <v>0</v>
      </c>
      <c r="W151" s="7">
        <f t="shared" si="165"/>
        <v>0</v>
      </c>
      <c r="X151" s="7">
        <f t="shared" si="165"/>
        <v>0</v>
      </c>
      <c r="Y151" s="7">
        <f t="shared" si="165"/>
        <v>391968.29</v>
      </c>
      <c r="Z151" s="7">
        <f t="shared" si="165"/>
        <v>0</v>
      </c>
      <c r="AA151" s="7">
        <f t="shared" si="165"/>
        <v>0</v>
      </c>
      <c r="AB151" s="7">
        <f t="shared" si="165"/>
        <v>0</v>
      </c>
      <c r="AC151" s="7">
        <f t="shared" si="165"/>
        <v>0</v>
      </c>
      <c r="AD151" s="7">
        <f t="shared" si="165"/>
        <v>0</v>
      </c>
      <c r="AE151" s="7">
        <f t="shared" si="165"/>
        <v>0</v>
      </c>
      <c r="AF151" s="7">
        <f t="shared" si="165"/>
        <v>0</v>
      </c>
      <c r="AG151" s="7">
        <f t="shared" si="165"/>
        <v>0</v>
      </c>
      <c r="AH151" s="7">
        <f t="shared" si="165"/>
        <v>481960.82</v>
      </c>
      <c r="AI151" s="7">
        <f t="shared" si="165"/>
        <v>0</v>
      </c>
      <c r="AJ151" s="7">
        <f t="shared" si="165"/>
        <v>0</v>
      </c>
      <c r="AK151" s="7">
        <f t="shared" si="165"/>
        <v>0</v>
      </c>
      <c r="AL151" s="7">
        <f t="shared" si="165"/>
        <v>0</v>
      </c>
      <c r="AM151" s="7">
        <f t="shared" si="165"/>
        <v>0</v>
      </c>
      <c r="AN151" s="7">
        <f t="shared" si="165"/>
        <v>0</v>
      </c>
      <c r="AO151" s="7">
        <f t="shared" si="165"/>
        <v>2134486.81</v>
      </c>
      <c r="AP151" s="7">
        <f t="shared" si="165"/>
        <v>41588366.539999999</v>
      </c>
      <c r="AQ151" s="7">
        <f t="shared" si="165"/>
        <v>0</v>
      </c>
      <c r="AR151" s="7">
        <f t="shared" si="165"/>
        <v>0</v>
      </c>
      <c r="AS151" s="7">
        <f t="shared" si="165"/>
        <v>0</v>
      </c>
      <c r="AT151" s="7">
        <f t="shared" si="165"/>
        <v>0</v>
      </c>
      <c r="AU151" s="7">
        <f t="shared" si="165"/>
        <v>0</v>
      </c>
      <c r="AV151" s="7">
        <f t="shared" si="165"/>
        <v>0</v>
      </c>
      <c r="AW151" s="7">
        <f t="shared" si="165"/>
        <v>0</v>
      </c>
      <c r="AX151" s="7">
        <f t="shared" si="165"/>
        <v>0</v>
      </c>
      <c r="AY151" s="7">
        <f t="shared" si="165"/>
        <v>0</v>
      </c>
      <c r="AZ151" s="7">
        <f t="shared" si="165"/>
        <v>6226881.1200000001</v>
      </c>
      <c r="BA151" s="7">
        <f t="shared" si="165"/>
        <v>0</v>
      </c>
      <c r="BB151" s="7">
        <f t="shared" si="165"/>
        <v>3789246.02</v>
      </c>
      <c r="BC151" s="7">
        <f t="shared" si="165"/>
        <v>12544108.01</v>
      </c>
      <c r="BD151" s="7">
        <f t="shared" si="165"/>
        <v>0</v>
      </c>
      <c r="BE151" s="7">
        <f t="shared" si="165"/>
        <v>0</v>
      </c>
      <c r="BF151" s="7">
        <f t="shared" si="165"/>
        <v>0</v>
      </c>
      <c r="BG151" s="7">
        <f t="shared" si="165"/>
        <v>494672.34</v>
      </c>
      <c r="BH151" s="7">
        <f t="shared" si="165"/>
        <v>0</v>
      </c>
      <c r="BI151" s="7">
        <f t="shared" si="165"/>
        <v>0</v>
      </c>
      <c r="BJ151" s="7">
        <f t="shared" si="165"/>
        <v>0</v>
      </c>
      <c r="BK151" s="7">
        <f t="shared" si="165"/>
        <v>0</v>
      </c>
      <c r="BL151" s="7">
        <f t="shared" si="165"/>
        <v>0</v>
      </c>
      <c r="BM151" s="7">
        <f t="shared" si="165"/>
        <v>0</v>
      </c>
      <c r="BN151" s="7">
        <f t="shared" si="165"/>
        <v>1557000.97</v>
      </c>
      <c r="BO151" s="7">
        <f t="shared" ref="BO151:DZ151" si="166">ROUND(IF((AND((BO98&lt;=459),(BO134&lt;=BO18)))=TRUE(),0,(BO119*BO136*BO149)),2)</f>
        <v>647079.56999999995</v>
      </c>
      <c r="BP151" s="7">
        <f t="shared" si="166"/>
        <v>0</v>
      </c>
      <c r="BQ151" s="7">
        <f t="shared" si="166"/>
        <v>0</v>
      </c>
      <c r="BR151" s="7">
        <f t="shared" si="166"/>
        <v>0</v>
      </c>
      <c r="BS151" s="7">
        <f t="shared" si="166"/>
        <v>584012.56000000006</v>
      </c>
      <c r="BT151" s="7">
        <f t="shared" si="166"/>
        <v>0</v>
      </c>
      <c r="BU151" s="7">
        <f t="shared" si="166"/>
        <v>0</v>
      </c>
      <c r="BV151" s="7">
        <f t="shared" si="166"/>
        <v>0</v>
      </c>
      <c r="BW151" s="7">
        <f t="shared" si="166"/>
        <v>0</v>
      </c>
      <c r="BX151" s="7">
        <f t="shared" si="166"/>
        <v>0</v>
      </c>
      <c r="BY151" s="7">
        <f t="shared" si="166"/>
        <v>257605.87</v>
      </c>
      <c r="BZ151" s="7">
        <f t="shared" si="166"/>
        <v>0</v>
      </c>
      <c r="CA151" s="7">
        <f t="shared" si="166"/>
        <v>0</v>
      </c>
      <c r="CB151" s="7">
        <f t="shared" si="166"/>
        <v>0</v>
      </c>
      <c r="CC151" s="7">
        <f t="shared" si="166"/>
        <v>0</v>
      </c>
      <c r="CD151" s="7">
        <f t="shared" si="166"/>
        <v>0</v>
      </c>
      <c r="CE151" s="7">
        <f t="shared" si="166"/>
        <v>0</v>
      </c>
      <c r="CF151" s="7">
        <f t="shared" si="166"/>
        <v>0</v>
      </c>
      <c r="CG151" s="7">
        <f t="shared" si="166"/>
        <v>0</v>
      </c>
      <c r="CH151" s="7">
        <f t="shared" si="166"/>
        <v>0</v>
      </c>
      <c r="CI151" s="7">
        <f t="shared" si="166"/>
        <v>359701.46</v>
      </c>
      <c r="CJ151" s="7">
        <f t="shared" si="166"/>
        <v>473480.59</v>
      </c>
      <c r="CK151" s="7">
        <f t="shared" si="166"/>
        <v>0</v>
      </c>
      <c r="CL151" s="7">
        <f t="shared" si="166"/>
        <v>0</v>
      </c>
      <c r="CM151" s="7">
        <f t="shared" si="166"/>
        <v>366490.35</v>
      </c>
      <c r="CN151" s="7">
        <f t="shared" si="166"/>
        <v>0</v>
      </c>
      <c r="CO151" s="7">
        <f t="shared" si="166"/>
        <v>0</v>
      </c>
      <c r="CP151" s="7">
        <f t="shared" si="166"/>
        <v>0</v>
      </c>
      <c r="CQ151" s="7">
        <f t="shared" si="166"/>
        <v>432466.7</v>
      </c>
      <c r="CR151" s="7">
        <f t="shared" si="166"/>
        <v>0</v>
      </c>
      <c r="CS151" s="7">
        <f t="shared" si="166"/>
        <v>0</v>
      </c>
      <c r="CT151" s="7">
        <f t="shared" si="166"/>
        <v>0</v>
      </c>
      <c r="CU151" s="7">
        <f t="shared" si="166"/>
        <v>0</v>
      </c>
      <c r="CV151" s="7">
        <f t="shared" si="166"/>
        <v>0</v>
      </c>
      <c r="CW151" s="7">
        <f t="shared" si="166"/>
        <v>0</v>
      </c>
      <c r="CX151" s="7">
        <f t="shared" si="166"/>
        <v>257634.46</v>
      </c>
      <c r="CY151" s="7">
        <f t="shared" si="166"/>
        <v>0</v>
      </c>
      <c r="CZ151" s="7">
        <f t="shared" si="166"/>
        <v>911018.09</v>
      </c>
      <c r="DA151" s="7">
        <f t="shared" si="166"/>
        <v>0</v>
      </c>
      <c r="DB151" s="7">
        <f t="shared" si="166"/>
        <v>0</v>
      </c>
      <c r="DC151" s="7">
        <f t="shared" si="166"/>
        <v>0</v>
      </c>
      <c r="DD151" s="7">
        <f t="shared" si="166"/>
        <v>0</v>
      </c>
      <c r="DE151" s="7">
        <f t="shared" si="166"/>
        <v>0</v>
      </c>
      <c r="DF151" s="7">
        <f t="shared" si="166"/>
        <v>9848085.1899999995</v>
      </c>
      <c r="DG151" s="7">
        <f t="shared" si="166"/>
        <v>0</v>
      </c>
      <c r="DH151" s="7">
        <f t="shared" si="166"/>
        <v>962552.14</v>
      </c>
      <c r="DI151" s="7">
        <f t="shared" si="166"/>
        <v>1156120.05</v>
      </c>
      <c r="DJ151" s="7">
        <f t="shared" si="166"/>
        <v>346694.68</v>
      </c>
      <c r="DK151" s="7">
        <f t="shared" si="166"/>
        <v>262504.19</v>
      </c>
      <c r="DL151" s="7">
        <f t="shared" si="166"/>
        <v>2872303.94</v>
      </c>
      <c r="DM151" s="7">
        <f t="shared" si="166"/>
        <v>0</v>
      </c>
      <c r="DN151" s="7">
        <f t="shared" si="166"/>
        <v>672862.38</v>
      </c>
      <c r="DO151" s="7">
        <f t="shared" si="166"/>
        <v>1578464.93</v>
      </c>
      <c r="DP151" s="7">
        <f t="shared" si="166"/>
        <v>0</v>
      </c>
      <c r="DQ151" s="7">
        <f t="shared" si="166"/>
        <v>0</v>
      </c>
      <c r="DR151" s="7">
        <f t="shared" si="166"/>
        <v>668841.61</v>
      </c>
      <c r="DS151" s="7">
        <f t="shared" si="166"/>
        <v>336635.13</v>
      </c>
      <c r="DT151" s="7">
        <f t="shared" si="166"/>
        <v>0</v>
      </c>
      <c r="DU151" s="7">
        <f t="shared" si="166"/>
        <v>0</v>
      </c>
      <c r="DV151" s="7">
        <f t="shared" si="166"/>
        <v>0</v>
      </c>
      <c r="DW151" s="7">
        <f t="shared" si="166"/>
        <v>0</v>
      </c>
      <c r="DX151" s="7">
        <f t="shared" si="166"/>
        <v>0</v>
      </c>
      <c r="DY151" s="7">
        <f t="shared" si="166"/>
        <v>0</v>
      </c>
      <c r="DZ151" s="7">
        <f t="shared" si="166"/>
        <v>0</v>
      </c>
      <c r="EA151" s="7">
        <f t="shared" ref="EA151:FX151" si="167">ROUND(IF((AND((EA98&lt;=459),(EA134&lt;=EA18)))=TRUE(),0,(EA119*EA136*EA149)),2)</f>
        <v>0</v>
      </c>
      <c r="EB151" s="7">
        <f t="shared" si="167"/>
        <v>294684.40999999997</v>
      </c>
      <c r="EC151" s="7">
        <f t="shared" si="167"/>
        <v>0</v>
      </c>
      <c r="ED151" s="7">
        <f t="shared" si="167"/>
        <v>0</v>
      </c>
      <c r="EE151" s="7">
        <f t="shared" si="167"/>
        <v>0</v>
      </c>
      <c r="EF151" s="7">
        <f t="shared" si="167"/>
        <v>698988.86</v>
      </c>
      <c r="EG151" s="7">
        <f t="shared" si="167"/>
        <v>0</v>
      </c>
      <c r="EH151" s="7">
        <f t="shared" si="167"/>
        <v>0</v>
      </c>
      <c r="EI151" s="7">
        <f t="shared" si="167"/>
        <v>6793490.0199999996</v>
      </c>
      <c r="EJ151" s="7">
        <f t="shared" si="167"/>
        <v>4910413.1100000003</v>
      </c>
      <c r="EK151" s="7">
        <f t="shared" si="167"/>
        <v>0</v>
      </c>
      <c r="EL151" s="7">
        <f t="shared" si="167"/>
        <v>0</v>
      </c>
      <c r="EM151" s="7">
        <f t="shared" si="167"/>
        <v>0</v>
      </c>
      <c r="EN151" s="7">
        <f t="shared" si="167"/>
        <v>485717.43</v>
      </c>
      <c r="EO151" s="7">
        <f t="shared" si="167"/>
        <v>0</v>
      </c>
      <c r="EP151" s="7">
        <f t="shared" si="167"/>
        <v>0</v>
      </c>
      <c r="EQ151" s="7">
        <f t="shared" si="167"/>
        <v>0</v>
      </c>
      <c r="ER151" s="7">
        <f t="shared" si="167"/>
        <v>0</v>
      </c>
      <c r="ES151" s="7">
        <f t="shared" si="167"/>
        <v>0</v>
      </c>
      <c r="ET151" s="7">
        <f t="shared" si="167"/>
        <v>0</v>
      </c>
      <c r="EU151" s="7">
        <f t="shared" si="167"/>
        <v>305127.76</v>
      </c>
      <c r="EV151" s="7">
        <f t="shared" si="167"/>
        <v>0</v>
      </c>
      <c r="EW151" s="7">
        <f t="shared" si="167"/>
        <v>0</v>
      </c>
      <c r="EX151" s="7">
        <f t="shared" si="167"/>
        <v>0</v>
      </c>
      <c r="EY151" s="7">
        <f t="shared" si="167"/>
        <v>308202.43</v>
      </c>
      <c r="EZ151" s="7">
        <f t="shared" si="167"/>
        <v>0</v>
      </c>
      <c r="FA151" s="7">
        <f t="shared" si="167"/>
        <v>0</v>
      </c>
      <c r="FB151" s="7">
        <f t="shared" si="167"/>
        <v>0</v>
      </c>
      <c r="FC151" s="7">
        <f t="shared" si="167"/>
        <v>0</v>
      </c>
      <c r="FD151" s="7">
        <f t="shared" si="167"/>
        <v>0</v>
      </c>
      <c r="FE151" s="7">
        <f t="shared" si="167"/>
        <v>0</v>
      </c>
      <c r="FF151" s="7">
        <f t="shared" si="167"/>
        <v>0</v>
      </c>
      <c r="FG151" s="7">
        <f t="shared" si="167"/>
        <v>0</v>
      </c>
      <c r="FH151" s="7">
        <f t="shared" si="167"/>
        <v>0</v>
      </c>
      <c r="FI151" s="7">
        <f t="shared" si="167"/>
        <v>874272.67</v>
      </c>
      <c r="FJ151" s="7">
        <f t="shared" si="167"/>
        <v>0</v>
      </c>
      <c r="FK151" s="7">
        <f t="shared" si="167"/>
        <v>1281069.46</v>
      </c>
      <c r="FL151" s="7">
        <f t="shared" si="167"/>
        <v>0</v>
      </c>
      <c r="FM151" s="7">
        <f t="shared" si="167"/>
        <v>0</v>
      </c>
      <c r="FN151" s="7">
        <f t="shared" si="167"/>
        <v>10783254.65</v>
      </c>
      <c r="FO151" s="7">
        <f t="shared" si="167"/>
        <v>0</v>
      </c>
      <c r="FP151" s="7">
        <f t="shared" si="167"/>
        <v>1185993.02</v>
      </c>
      <c r="FQ151" s="7">
        <f t="shared" si="167"/>
        <v>0</v>
      </c>
      <c r="FR151" s="7">
        <f t="shared" si="167"/>
        <v>0</v>
      </c>
      <c r="FS151" s="7">
        <f t="shared" si="167"/>
        <v>0</v>
      </c>
      <c r="FT151" s="7">
        <f t="shared" si="167"/>
        <v>0</v>
      </c>
      <c r="FU151" s="7">
        <f t="shared" si="167"/>
        <v>449300.33</v>
      </c>
      <c r="FV151" s="7">
        <f t="shared" si="167"/>
        <v>372096.32</v>
      </c>
      <c r="FW151" s="7">
        <f t="shared" si="167"/>
        <v>0</v>
      </c>
      <c r="FX151" s="7">
        <f t="shared" si="167"/>
        <v>0</v>
      </c>
      <c r="FY151" s="18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</row>
    <row r="152" spans="1:195" x14ac:dyDescent="0.2">
      <c r="A152" s="7"/>
      <c r="B152" s="7" t="s">
        <v>657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</row>
    <row r="153" spans="1:195" x14ac:dyDescent="0.2">
      <c r="A153" s="6" t="s">
        <v>658</v>
      </c>
      <c r="B153" s="7" t="s">
        <v>659</v>
      </c>
      <c r="C153" s="7">
        <f t="shared" ref="C153:BN153" si="168">ROUND(IF((AND((C98&lt;=459),(C134&lt;=C18)))=TRUE(),0,IF(C151=0,0,C119*C143*(C132-C149))),2)</f>
        <v>4108025.39</v>
      </c>
      <c r="D153" s="7">
        <f t="shared" si="168"/>
        <v>2888452.11</v>
      </c>
      <c r="E153" s="7">
        <f t="shared" si="168"/>
        <v>6038908.9199999999</v>
      </c>
      <c r="F153" s="7">
        <f t="shared" si="168"/>
        <v>0</v>
      </c>
      <c r="G153" s="7">
        <f t="shared" si="168"/>
        <v>0</v>
      </c>
      <c r="H153" s="7">
        <f t="shared" si="168"/>
        <v>0</v>
      </c>
      <c r="I153" s="7">
        <f t="shared" si="168"/>
        <v>6631873.2699999996</v>
      </c>
      <c r="J153" s="7">
        <f t="shared" si="168"/>
        <v>923381.39</v>
      </c>
      <c r="K153" s="7">
        <f t="shared" si="168"/>
        <v>0</v>
      </c>
      <c r="L153" s="7">
        <f t="shared" si="168"/>
        <v>840840.38</v>
      </c>
      <c r="M153" s="7">
        <f t="shared" si="168"/>
        <v>1503016.28</v>
      </c>
      <c r="N153" s="7">
        <f t="shared" si="168"/>
        <v>0</v>
      </c>
      <c r="O153" s="7">
        <f t="shared" si="168"/>
        <v>0</v>
      </c>
      <c r="P153" s="7">
        <f t="shared" si="168"/>
        <v>0</v>
      </c>
      <c r="Q153" s="7">
        <f t="shared" si="168"/>
        <v>29374160.739999998</v>
      </c>
      <c r="R153" s="7">
        <f t="shared" si="168"/>
        <v>18645.02</v>
      </c>
      <c r="S153" s="7">
        <f t="shared" si="168"/>
        <v>290598.42</v>
      </c>
      <c r="T153" s="7">
        <f t="shared" si="168"/>
        <v>0</v>
      </c>
      <c r="U153" s="7">
        <f t="shared" si="168"/>
        <v>0</v>
      </c>
      <c r="V153" s="7">
        <f t="shared" si="168"/>
        <v>0</v>
      </c>
      <c r="W153" s="7">
        <f t="shared" si="168"/>
        <v>0</v>
      </c>
      <c r="X153" s="7">
        <f t="shared" si="168"/>
        <v>0</v>
      </c>
      <c r="Y153" s="7">
        <f t="shared" si="168"/>
        <v>404884.54</v>
      </c>
      <c r="Z153" s="7">
        <f t="shared" si="168"/>
        <v>0</v>
      </c>
      <c r="AA153" s="7">
        <f t="shared" si="168"/>
        <v>0</v>
      </c>
      <c r="AB153" s="7">
        <f t="shared" si="168"/>
        <v>0</v>
      </c>
      <c r="AC153" s="7">
        <f t="shared" si="168"/>
        <v>0</v>
      </c>
      <c r="AD153" s="7">
        <f t="shared" si="168"/>
        <v>0</v>
      </c>
      <c r="AE153" s="7">
        <f t="shared" si="168"/>
        <v>0</v>
      </c>
      <c r="AF153" s="7">
        <f t="shared" si="168"/>
        <v>0</v>
      </c>
      <c r="AG153" s="7">
        <f t="shared" si="168"/>
        <v>0</v>
      </c>
      <c r="AH153" s="7">
        <f t="shared" si="168"/>
        <v>464885.22</v>
      </c>
      <c r="AI153" s="7">
        <f t="shared" si="168"/>
        <v>0</v>
      </c>
      <c r="AJ153" s="7">
        <f t="shared" si="168"/>
        <v>0</v>
      </c>
      <c r="AK153" s="7">
        <f t="shared" si="168"/>
        <v>0</v>
      </c>
      <c r="AL153" s="7">
        <f t="shared" si="168"/>
        <v>0</v>
      </c>
      <c r="AM153" s="7">
        <f t="shared" si="168"/>
        <v>0</v>
      </c>
      <c r="AN153" s="7">
        <f t="shared" si="168"/>
        <v>0</v>
      </c>
      <c r="AO153" s="7">
        <f t="shared" si="168"/>
        <v>702787.14</v>
      </c>
      <c r="AP153" s="7">
        <f t="shared" si="168"/>
        <v>35172039.509999998</v>
      </c>
      <c r="AQ153" s="7">
        <f t="shared" si="168"/>
        <v>0</v>
      </c>
      <c r="AR153" s="7">
        <f t="shared" si="168"/>
        <v>0</v>
      </c>
      <c r="AS153" s="7">
        <f t="shared" si="168"/>
        <v>0</v>
      </c>
      <c r="AT153" s="7">
        <f t="shared" si="168"/>
        <v>0</v>
      </c>
      <c r="AU153" s="7">
        <f t="shared" si="168"/>
        <v>0</v>
      </c>
      <c r="AV153" s="7">
        <f t="shared" si="168"/>
        <v>0</v>
      </c>
      <c r="AW153" s="7">
        <f t="shared" si="168"/>
        <v>0</v>
      </c>
      <c r="AX153" s="7">
        <f t="shared" si="168"/>
        <v>0</v>
      </c>
      <c r="AY153" s="7">
        <f t="shared" si="168"/>
        <v>0</v>
      </c>
      <c r="AZ153" s="7">
        <f t="shared" si="168"/>
        <v>2730073.24</v>
      </c>
      <c r="BA153" s="7">
        <f t="shared" si="168"/>
        <v>0</v>
      </c>
      <c r="BB153" s="7">
        <f t="shared" si="168"/>
        <v>298726.82</v>
      </c>
      <c r="BC153" s="7">
        <f t="shared" si="168"/>
        <v>5928817.3700000001</v>
      </c>
      <c r="BD153" s="7">
        <f t="shared" si="168"/>
        <v>0</v>
      </c>
      <c r="BE153" s="7">
        <f t="shared" si="168"/>
        <v>0</v>
      </c>
      <c r="BF153" s="7">
        <f t="shared" si="168"/>
        <v>0</v>
      </c>
      <c r="BG153" s="7">
        <f t="shared" si="168"/>
        <v>331413.74</v>
      </c>
      <c r="BH153" s="7">
        <f t="shared" si="168"/>
        <v>0</v>
      </c>
      <c r="BI153" s="7">
        <f t="shared" si="168"/>
        <v>0</v>
      </c>
      <c r="BJ153" s="7">
        <f t="shared" si="168"/>
        <v>0</v>
      </c>
      <c r="BK153" s="7">
        <f t="shared" si="168"/>
        <v>0</v>
      </c>
      <c r="BL153" s="7">
        <f t="shared" si="168"/>
        <v>0</v>
      </c>
      <c r="BM153" s="7">
        <f t="shared" si="168"/>
        <v>0</v>
      </c>
      <c r="BN153" s="7">
        <f t="shared" si="168"/>
        <v>845829.23</v>
      </c>
      <c r="BO153" s="7">
        <f t="shared" ref="BO153:DZ153" si="169">ROUND(IF((AND((BO98&lt;=459),(BO134&lt;=BO18)))=TRUE(),0,IF(BO151=0,0,BO119*BO143*(BO132-BO149))),2)</f>
        <v>220081.93</v>
      </c>
      <c r="BP153" s="7">
        <f t="shared" si="169"/>
        <v>0</v>
      </c>
      <c r="BQ153" s="7">
        <f t="shared" si="169"/>
        <v>0</v>
      </c>
      <c r="BR153" s="7">
        <f t="shared" si="169"/>
        <v>0</v>
      </c>
      <c r="BS153" s="7">
        <f t="shared" si="169"/>
        <v>317583.7</v>
      </c>
      <c r="BT153" s="7">
        <f t="shared" si="169"/>
        <v>0</v>
      </c>
      <c r="BU153" s="7">
        <f t="shared" si="169"/>
        <v>0</v>
      </c>
      <c r="BV153" s="7">
        <f t="shared" si="169"/>
        <v>0</v>
      </c>
      <c r="BW153" s="7">
        <f t="shared" si="169"/>
        <v>0</v>
      </c>
      <c r="BX153" s="7">
        <f t="shared" si="169"/>
        <v>0</v>
      </c>
      <c r="BY153" s="7">
        <f t="shared" si="169"/>
        <v>486032.89</v>
      </c>
      <c r="BZ153" s="7">
        <f t="shared" si="169"/>
        <v>0</v>
      </c>
      <c r="CA153" s="7">
        <f t="shared" si="169"/>
        <v>0</v>
      </c>
      <c r="CB153" s="7">
        <f t="shared" si="169"/>
        <v>0</v>
      </c>
      <c r="CC153" s="7">
        <f t="shared" si="169"/>
        <v>0</v>
      </c>
      <c r="CD153" s="7">
        <f t="shared" si="169"/>
        <v>0</v>
      </c>
      <c r="CE153" s="7">
        <f t="shared" si="169"/>
        <v>0</v>
      </c>
      <c r="CF153" s="7">
        <f t="shared" si="169"/>
        <v>0</v>
      </c>
      <c r="CG153" s="7">
        <f t="shared" si="169"/>
        <v>0</v>
      </c>
      <c r="CH153" s="7">
        <f t="shared" si="169"/>
        <v>0</v>
      </c>
      <c r="CI153" s="7">
        <f t="shared" si="169"/>
        <v>307044.47999999998</v>
      </c>
      <c r="CJ153" s="7">
        <f t="shared" si="169"/>
        <v>195675.34</v>
      </c>
      <c r="CK153" s="7">
        <f t="shared" si="169"/>
        <v>0</v>
      </c>
      <c r="CL153" s="7">
        <f t="shared" si="169"/>
        <v>0</v>
      </c>
      <c r="CM153" s="7">
        <f t="shared" si="169"/>
        <v>500151.37</v>
      </c>
      <c r="CN153" s="7">
        <f t="shared" si="169"/>
        <v>0</v>
      </c>
      <c r="CO153" s="7">
        <f t="shared" si="169"/>
        <v>0</v>
      </c>
      <c r="CP153" s="7">
        <f t="shared" si="169"/>
        <v>0</v>
      </c>
      <c r="CQ153" s="7">
        <f t="shared" si="169"/>
        <v>669415.19999999995</v>
      </c>
      <c r="CR153" s="7">
        <f t="shared" si="169"/>
        <v>0</v>
      </c>
      <c r="CS153" s="7">
        <f t="shared" si="169"/>
        <v>0</v>
      </c>
      <c r="CT153" s="7">
        <f t="shared" si="169"/>
        <v>0</v>
      </c>
      <c r="CU153" s="7">
        <f t="shared" si="169"/>
        <v>0</v>
      </c>
      <c r="CV153" s="7">
        <f t="shared" si="169"/>
        <v>0</v>
      </c>
      <c r="CW153" s="7">
        <f t="shared" si="169"/>
        <v>0</v>
      </c>
      <c r="CX153" s="7">
        <f t="shared" si="169"/>
        <v>51377.53</v>
      </c>
      <c r="CY153" s="7">
        <f t="shared" si="169"/>
        <v>0</v>
      </c>
      <c r="CZ153" s="7">
        <f t="shared" si="169"/>
        <v>472419.66</v>
      </c>
      <c r="DA153" s="7">
        <f t="shared" si="169"/>
        <v>0</v>
      </c>
      <c r="DB153" s="7">
        <f t="shared" si="169"/>
        <v>0</v>
      </c>
      <c r="DC153" s="7">
        <f t="shared" si="169"/>
        <v>0</v>
      </c>
      <c r="DD153" s="7">
        <f t="shared" si="169"/>
        <v>0</v>
      </c>
      <c r="DE153" s="7">
        <f t="shared" si="169"/>
        <v>0</v>
      </c>
      <c r="DF153" s="7">
        <f t="shared" si="169"/>
        <v>910836.23</v>
      </c>
      <c r="DG153" s="7">
        <f t="shared" si="169"/>
        <v>0</v>
      </c>
      <c r="DH153" s="7">
        <f t="shared" si="169"/>
        <v>84869.15</v>
      </c>
      <c r="DI153" s="7">
        <f t="shared" si="169"/>
        <v>1153586.76</v>
      </c>
      <c r="DJ153" s="7">
        <f t="shared" si="169"/>
        <v>395.98</v>
      </c>
      <c r="DK153" s="7">
        <f t="shared" si="169"/>
        <v>107857.23</v>
      </c>
      <c r="DL153" s="7">
        <f t="shared" si="169"/>
        <v>1115367.0900000001</v>
      </c>
      <c r="DM153" s="7">
        <f t="shared" si="169"/>
        <v>0</v>
      </c>
      <c r="DN153" s="7">
        <f t="shared" si="169"/>
        <v>502533.05</v>
      </c>
      <c r="DO153" s="7">
        <f t="shared" si="169"/>
        <v>1453170.64</v>
      </c>
      <c r="DP153" s="7">
        <f t="shared" si="169"/>
        <v>0</v>
      </c>
      <c r="DQ153" s="7">
        <f t="shared" si="169"/>
        <v>0</v>
      </c>
      <c r="DR153" s="7">
        <f t="shared" si="169"/>
        <v>1118718.82</v>
      </c>
      <c r="DS153" s="7">
        <f t="shared" si="169"/>
        <v>583543.81000000006</v>
      </c>
      <c r="DT153" s="7">
        <f t="shared" si="169"/>
        <v>0</v>
      </c>
      <c r="DU153" s="7">
        <f t="shared" si="169"/>
        <v>0</v>
      </c>
      <c r="DV153" s="7">
        <f t="shared" si="169"/>
        <v>0</v>
      </c>
      <c r="DW153" s="7">
        <f t="shared" si="169"/>
        <v>0</v>
      </c>
      <c r="DX153" s="7">
        <f t="shared" si="169"/>
        <v>0</v>
      </c>
      <c r="DY153" s="7">
        <f t="shared" si="169"/>
        <v>0</v>
      </c>
      <c r="DZ153" s="7">
        <f t="shared" si="169"/>
        <v>0</v>
      </c>
      <c r="EA153" s="7">
        <f t="shared" ref="EA153:FX153" si="170">ROUND(IF((AND((EA98&lt;=459),(EA134&lt;=EA18)))=TRUE(),0,IF(EA151=0,0,EA119*EA143*(EA132-EA149))),2)</f>
        <v>0</v>
      </c>
      <c r="EB153" s="7">
        <f t="shared" si="170"/>
        <v>180391.23</v>
      </c>
      <c r="EC153" s="7">
        <f t="shared" si="170"/>
        <v>0</v>
      </c>
      <c r="ED153" s="7">
        <f t="shared" si="170"/>
        <v>0</v>
      </c>
      <c r="EE153" s="7">
        <f t="shared" si="170"/>
        <v>0</v>
      </c>
      <c r="EF153" s="7">
        <f t="shared" si="170"/>
        <v>864558.36</v>
      </c>
      <c r="EG153" s="7">
        <f t="shared" si="170"/>
        <v>0</v>
      </c>
      <c r="EH153" s="7">
        <f t="shared" si="170"/>
        <v>0</v>
      </c>
      <c r="EI153" s="7">
        <f t="shared" si="170"/>
        <v>12488615.970000001</v>
      </c>
      <c r="EJ153" s="7">
        <f t="shared" si="170"/>
        <v>1101459.8700000001</v>
      </c>
      <c r="EK153" s="7">
        <f t="shared" si="170"/>
        <v>0</v>
      </c>
      <c r="EL153" s="7">
        <f t="shared" si="170"/>
        <v>0</v>
      </c>
      <c r="EM153" s="7">
        <f t="shared" si="170"/>
        <v>0</v>
      </c>
      <c r="EN153" s="7">
        <f t="shared" si="170"/>
        <v>524173.56</v>
      </c>
      <c r="EO153" s="7">
        <f t="shared" si="170"/>
        <v>0</v>
      </c>
      <c r="EP153" s="7">
        <f t="shared" si="170"/>
        <v>0</v>
      </c>
      <c r="EQ153" s="7">
        <f t="shared" si="170"/>
        <v>0</v>
      </c>
      <c r="ER153" s="7">
        <f t="shared" si="170"/>
        <v>0</v>
      </c>
      <c r="ES153" s="7">
        <f t="shared" si="170"/>
        <v>0</v>
      </c>
      <c r="ET153" s="7">
        <f t="shared" si="170"/>
        <v>0</v>
      </c>
      <c r="EU153" s="7">
        <f t="shared" si="170"/>
        <v>735666.92</v>
      </c>
      <c r="EV153" s="7">
        <f t="shared" si="170"/>
        <v>0</v>
      </c>
      <c r="EW153" s="7">
        <f t="shared" si="170"/>
        <v>0</v>
      </c>
      <c r="EX153" s="7">
        <f t="shared" si="170"/>
        <v>0</v>
      </c>
      <c r="EY153" s="7">
        <f t="shared" si="170"/>
        <v>58985.7</v>
      </c>
      <c r="EZ153" s="7">
        <f t="shared" si="170"/>
        <v>0</v>
      </c>
      <c r="FA153" s="7">
        <f t="shared" si="170"/>
        <v>0</v>
      </c>
      <c r="FB153" s="7">
        <f t="shared" si="170"/>
        <v>0</v>
      </c>
      <c r="FC153" s="7">
        <f t="shared" si="170"/>
        <v>0</v>
      </c>
      <c r="FD153" s="7">
        <f t="shared" si="170"/>
        <v>0</v>
      </c>
      <c r="FE153" s="7">
        <f t="shared" si="170"/>
        <v>0</v>
      </c>
      <c r="FF153" s="7">
        <f t="shared" si="170"/>
        <v>0</v>
      </c>
      <c r="FG153" s="7">
        <f t="shared" si="170"/>
        <v>0</v>
      </c>
      <c r="FH153" s="7">
        <f t="shared" si="170"/>
        <v>0</v>
      </c>
      <c r="FI153" s="7">
        <f t="shared" si="170"/>
        <v>150144.57</v>
      </c>
      <c r="FJ153" s="7">
        <f t="shared" si="170"/>
        <v>0</v>
      </c>
      <c r="FK153" s="7">
        <f t="shared" si="170"/>
        <v>267146.37</v>
      </c>
      <c r="FL153" s="7">
        <f t="shared" si="170"/>
        <v>0</v>
      </c>
      <c r="FM153" s="7">
        <f t="shared" si="170"/>
        <v>0</v>
      </c>
      <c r="FN153" s="7">
        <f t="shared" si="170"/>
        <v>11159020.369999999</v>
      </c>
      <c r="FO153" s="7">
        <f t="shared" si="170"/>
        <v>0</v>
      </c>
      <c r="FP153" s="7">
        <f t="shared" si="170"/>
        <v>681630.96</v>
      </c>
      <c r="FQ153" s="7">
        <f t="shared" si="170"/>
        <v>0</v>
      </c>
      <c r="FR153" s="7">
        <f t="shared" si="170"/>
        <v>0</v>
      </c>
      <c r="FS153" s="7">
        <f t="shared" si="170"/>
        <v>0</v>
      </c>
      <c r="FT153" s="7">
        <f t="shared" si="170"/>
        <v>0</v>
      </c>
      <c r="FU153" s="7">
        <f t="shared" si="170"/>
        <v>347531.36</v>
      </c>
      <c r="FV153" s="7">
        <f t="shared" si="170"/>
        <v>118501.12</v>
      </c>
      <c r="FW153" s="7">
        <f t="shared" si="170"/>
        <v>0</v>
      </c>
      <c r="FX153" s="7">
        <f t="shared" si="170"/>
        <v>0</v>
      </c>
      <c r="FY153" s="7"/>
      <c r="FZ153" s="7"/>
      <c r="GA153" s="18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</row>
    <row r="154" spans="1:195" x14ac:dyDescent="0.2">
      <c r="A154" s="7"/>
      <c r="B154" s="7" t="s">
        <v>660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</row>
    <row r="155" spans="1:195" x14ac:dyDescent="0.2">
      <c r="A155" s="6" t="s">
        <v>661</v>
      </c>
      <c r="B155" s="7" t="s">
        <v>662</v>
      </c>
      <c r="C155" s="7">
        <f t="shared" ref="C155:BN155" si="171">ROUND(IF((AND((C98&lt;=459),(C134&lt;=C18)))=TRUE(),0,+C151+C153),2)</f>
        <v>7384620.3899999997</v>
      </c>
      <c r="D155" s="7">
        <f t="shared" si="171"/>
        <v>22624916.27</v>
      </c>
      <c r="E155" s="7">
        <f t="shared" si="171"/>
        <v>8847323.5800000001</v>
      </c>
      <c r="F155" s="7">
        <f t="shared" si="171"/>
        <v>0</v>
      </c>
      <c r="G155" s="7">
        <f t="shared" si="171"/>
        <v>0</v>
      </c>
      <c r="H155" s="7">
        <f t="shared" si="171"/>
        <v>0</v>
      </c>
      <c r="I155" s="7">
        <f t="shared" si="171"/>
        <v>10647603.130000001</v>
      </c>
      <c r="J155" s="7">
        <f t="shared" si="171"/>
        <v>1928524.32</v>
      </c>
      <c r="K155" s="7">
        <f t="shared" si="171"/>
        <v>0</v>
      </c>
      <c r="L155" s="7">
        <f t="shared" si="171"/>
        <v>1953025.78</v>
      </c>
      <c r="M155" s="7">
        <f t="shared" si="171"/>
        <v>2025141.14</v>
      </c>
      <c r="N155" s="7">
        <f t="shared" si="171"/>
        <v>0</v>
      </c>
      <c r="O155" s="7">
        <f t="shared" si="171"/>
        <v>0</v>
      </c>
      <c r="P155" s="7">
        <f t="shared" si="171"/>
        <v>0</v>
      </c>
      <c r="Q155" s="7">
        <f t="shared" si="171"/>
        <v>48640211.549999997</v>
      </c>
      <c r="R155" s="7">
        <f t="shared" si="171"/>
        <v>2789633.34</v>
      </c>
      <c r="S155" s="7">
        <f t="shared" si="171"/>
        <v>1140439.26</v>
      </c>
      <c r="T155" s="7">
        <f t="shared" si="171"/>
        <v>0</v>
      </c>
      <c r="U155" s="7">
        <f t="shared" si="171"/>
        <v>0</v>
      </c>
      <c r="V155" s="7">
        <f t="shared" si="171"/>
        <v>0</v>
      </c>
      <c r="W155" s="7">
        <f t="shared" si="171"/>
        <v>0</v>
      </c>
      <c r="X155" s="7">
        <f t="shared" si="171"/>
        <v>0</v>
      </c>
      <c r="Y155" s="7">
        <f t="shared" si="171"/>
        <v>796852.83</v>
      </c>
      <c r="Z155" s="7">
        <f t="shared" si="171"/>
        <v>0</v>
      </c>
      <c r="AA155" s="7">
        <f t="shared" si="171"/>
        <v>0</v>
      </c>
      <c r="AB155" s="7">
        <f t="shared" si="171"/>
        <v>0</v>
      </c>
      <c r="AC155" s="7">
        <f t="shared" si="171"/>
        <v>0</v>
      </c>
      <c r="AD155" s="7">
        <f t="shared" si="171"/>
        <v>0</v>
      </c>
      <c r="AE155" s="7">
        <f t="shared" si="171"/>
        <v>0</v>
      </c>
      <c r="AF155" s="7">
        <f t="shared" si="171"/>
        <v>0</v>
      </c>
      <c r="AG155" s="7">
        <f t="shared" si="171"/>
        <v>0</v>
      </c>
      <c r="AH155" s="7">
        <f t="shared" si="171"/>
        <v>946846.04</v>
      </c>
      <c r="AI155" s="7">
        <f t="shared" si="171"/>
        <v>0</v>
      </c>
      <c r="AJ155" s="7">
        <f t="shared" si="171"/>
        <v>0</v>
      </c>
      <c r="AK155" s="7">
        <f t="shared" si="171"/>
        <v>0</v>
      </c>
      <c r="AL155" s="7">
        <f t="shared" si="171"/>
        <v>0</v>
      </c>
      <c r="AM155" s="7">
        <f t="shared" si="171"/>
        <v>0</v>
      </c>
      <c r="AN155" s="7">
        <f t="shared" si="171"/>
        <v>0</v>
      </c>
      <c r="AO155" s="7">
        <f t="shared" si="171"/>
        <v>2837273.95</v>
      </c>
      <c r="AP155" s="7">
        <f t="shared" si="171"/>
        <v>76760406.049999997</v>
      </c>
      <c r="AQ155" s="7">
        <f t="shared" si="171"/>
        <v>0</v>
      </c>
      <c r="AR155" s="7">
        <f t="shared" si="171"/>
        <v>0</v>
      </c>
      <c r="AS155" s="7">
        <f t="shared" si="171"/>
        <v>0</v>
      </c>
      <c r="AT155" s="7">
        <f t="shared" si="171"/>
        <v>0</v>
      </c>
      <c r="AU155" s="7">
        <f t="shared" si="171"/>
        <v>0</v>
      </c>
      <c r="AV155" s="7">
        <f t="shared" si="171"/>
        <v>0</v>
      </c>
      <c r="AW155" s="7">
        <f t="shared" si="171"/>
        <v>0</v>
      </c>
      <c r="AX155" s="7">
        <f t="shared" si="171"/>
        <v>0</v>
      </c>
      <c r="AY155" s="7">
        <f t="shared" si="171"/>
        <v>0</v>
      </c>
      <c r="AZ155" s="7">
        <f t="shared" si="171"/>
        <v>8956954.3599999994</v>
      </c>
      <c r="BA155" s="7">
        <f t="shared" si="171"/>
        <v>0</v>
      </c>
      <c r="BB155" s="7">
        <f t="shared" si="171"/>
        <v>4087972.84</v>
      </c>
      <c r="BC155" s="7">
        <f t="shared" si="171"/>
        <v>18472925.379999999</v>
      </c>
      <c r="BD155" s="7">
        <f t="shared" si="171"/>
        <v>0</v>
      </c>
      <c r="BE155" s="7">
        <f t="shared" si="171"/>
        <v>0</v>
      </c>
      <c r="BF155" s="7">
        <f t="shared" si="171"/>
        <v>0</v>
      </c>
      <c r="BG155" s="7">
        <f t="shared" si="171"/>
        <v>826086.08</v>
      </c>
      <c r="BH155" s="7">
        <f t="shared" si="171"/>
        <v>0</v>
      </c>
      <c r="BI155" s="7">
        <f t="shared" si="171"/>
        <v>0</v>
      </c>
      <c r="BJ155" s="7">
        <f t="shared" si="171"/>
        <v>0</v>
      </c>
      <c r="BK155" s="7">
        <f t="shared" si="171"/>
        <v>0</v>
      </c>
      <c r="BL155" s="7">
        <f t="shared" si="171"/>
        <v>0</v>
      </c>
      <c r="BM155" s="7">
        <f t="shared" si="171"/>
        <v>0</v>
      </c>
      <c r="BN155" s="7">
        <f t="shared" si="171"/>
        <v>2402830.2000000002</v>
      </c>
      <c r="BO155" s="7">
        <f t="shared" ref="BO155:DZ155" si="172">ROUND(IF((AND((BO98&lt;=459),(BO134&lt;=BO18)))=TRUE(),0,+BO151+BO153),2)</f>
        <v>867161.5</v>
      </c>
      <c r="BP155" s="7">
        <f t="shared" si="172"/>
        <v>0</v>
      </c>
      <c r="BQ155" s="7">
        <f t="shared" si="172"/>
        <v>0</v>
      </c>
      <c r="BR155" s="7">
        <f t="shared" si="172"/>
        <v>0</v>
      </c>
      <c r="BS155" s="7">
        <f t="shared" si="172"/>
        <v>901596.26</v>
      </c>
      <c r="BT155" s="7">
        <f t="shared" si="172"/>
        <v>0</v>
      </c>
      <c r="BU155" s="7">
        <f t="shared" si="172"/>
        <v>0</v>
      </c>
      <c r="BV155" s="7">
        <f t="shared" si="172"/>
        <v>0</v>
      </c>
      <c r="BW155" s="7">
        <f t="shared" si="172"/>
        <v>0</v>
      </c>
      <c r="BX155" s="7">
        <f t="shared" si="172"/>
        <v>0</v>
      </c>
      <c r="BY155" s="7">
        <f t="shared" si="172"/>
        <v>743638.76</v>
      </c>
      <c r="BZ155" s="7">
        <f t="shared" si="172"/>
        <v>0</v>
      </c>
      <c r="CA155" s="7">
        <f t="shared" si="172"/>
        <v>0</v>
      </c>
      <c r="CB155" s="7">
        <f t="shared" si="172"/>
        <v>0</v>
      </c>
      <c r="CC155" s="7">
        <f t="shared" si="172"/>
        <v>0</v>
      </c>
      <c r="CD155" s="7">
        <f t="shared" si="172"/>
        <v>0</v>
      </c>
      <c r="CE155" s="7">
        <f t="shared" si="172"/>
        <v>0</v>
      </c>
      <c r="CF155" s="7">
        <f t="shared" si="172"/>
        <v>0</v>
      </c>
      <c r="CG155" s="7">
        <f t="shared" si="172"/>
        <v>0</v>
      </c>
      <c r="CH155" s="7">
        <f t="shared" si="172"/>
        <v>0</v>
      </c>
      <c r="CI155" s="7">
        <f t="shared" si="172"/>
        <v>666745.93999999994</v>
      </c>
      <c r="CJ155" s="7">
        <f t="shared" si="172"/>
        <v>669155.93000000005</v>
      </c>
      <c r="CK155" s="7">
        <f t="shared" si="172"/>
        <v>0</v>
      </c>
      <c r="CL155" s="7">
        <f t="shared" si="172"/>
        <v>0</v>
      </c>
      <c r="CM155" s="7">
        <f t="shared" si="172"/>
        <v>866641.72</v>
      </c>
      <c r="CN155" s="7">
        <f t="shared" si="172"/>
        <v>0</v>
      </c>
      <c r="CO155" s="7">
        <f t="shared" si="172"/>
        <v>0</v>
      </c>
      <c r="CP155" s="7">
        <f t="shared" si="172"/>
        <v>0</v>
      </c>
      <c r="CQ155" s="7">
        <f t="shared" si="172"/>
        <v>1101881.8999999999</v>
      </c>
      <c r="CR155" s="7">
        <f t="shared" si="172"/>
        <v>0</v>
      </c>
      <c r="CS155" s="7">
        <f t="shared" si="172"/>
        <v>0</v>
      </c>
      <c r="CT155" s="7">
        <f t="shared" si="172"/>
        <v>0</v>
      </c>
      <c r="CU155" s="7">
        <f t="shared" si="172"/>
        <v>0</v>
      </c>
      <c r="CV155" s="7">
        <f t="shared" si="172"/>
        <v>0</v>
      </c>
      <c r="CW155" s="7">
        <f t="shared" si="172"/>
        <v>0</v>
      </c>
      <c r="CX155" s="7">
        <f t="shared" si="172"/>
        <v>309011.99</v>
      </c>
      <c r="CY155" s="7">
        <f t="shared" si="172"/>
        <v>0</v>
      </c>
      <c r="CZ155" s="7">
        <f t="shared" si="172"/>
        <v>1383437.75</v>
      </c>
      <c r="DA155" s="7">
        <f t="shared" si="172"/>
        <v>0</v>
      </c>
      <c r="DB155" s="7">
        <f t="shared" si="172"/>
        <v>0</v>
      </c>
      <c r="DC155" s="7">
        <f t="shared" si="172"/>
        <v>0</v>
      </c>
      <c r="DD155" s="7">
        <f t="shared" si="172"/>
        <v>0</v>
      </c>
      <c r="DE155" s="7">
        <f t="shared" si="172"/>
        <v>0</v>
      </c>
      <c r="DF155" s="7">
        <f t="shared" si="172"/>
        <v>10758921.42</v>
      </c>
      <c r="DG155" s="7">
        <f t="shared" si="172"/>
        <v>0</v>
      </c>
      <c r="DH155" s="7">
        <f t="shared" si="172"/>
        <v>1047421.29</v>
      </c>
      <c r="DI155" s="7">
        <f t="shared" si="172"/>
        <v>2309706.81</v>
      </c>
      <c r="DJ155" s="7">
        <f t="shared" si="172"/>
        <v>347090.66</v>
      </c>
      <c r="DK155" s="7">
        <f t="shared" si="172"/>
        <v>370361.42</v>
      </c>
      <c r="DL155" s="7">
        <f t="shared" si="172"/>
        <v>3987671.03</v>
      </c>
      <c r="DM155" s="7">
        <f t="shared" si="172"/>
        <v>0</v>
      </c>
      <c r="DN155" s="7">
        <f t="shared" si="172"/>
        <v>1175395.43</v>
      </c>
      <c r="DO155" s="7">
        <f t="shared" si="172"/>
        <v>3031635.57</v>
      </c>
      <c r="DP155" s="7">
        <f t="shared" si="172"/>
        <v>0</v>
      </c>
      <c r="DQ155" s="7">
        <f t="shared" si="172"/>
        <v>0</v>
      </c>
      <c r="DR155" s="7">
        <f t="shared" si="172"/>
        <v>1787560.43</v>
      </c>
      <c r="DS155" s="7">
        <f t="shared" si="172"/>
        <v>920178.94</v>
      </c>
      <c r="DT155" s="7">
        <f t="shared" si="172"/>
        <v>0</v>
      </c>
      <c r="DU155" s="7">
        <f t="shared" si="172"/>
        <v>0</v>
      </c>
      <c r="DV155" s="7">
        <f t="shared" si="172"/>
        <v>0</v>
      </c>
      <c r="DW155" s="7">
        <f t="shared" si="172"/>
        <v>0</v>
      </c>
      <c r="DX155" s="7">
        <f t="shared" si="172"/>
        <v>0</v>
      </c>
      <c r="DY155" s="7">
        <f t="shared" si="172"/>
        <v>0</v>
      </c>
      <c r="DZ155" s="7">
        <f t="shared" si="172"/>
        <v>0</v>
      </c>
      <c r="EA155" s="7">
        <f t="shared" ref="EA155:FX155" si="173">ROUND(IF((AND((EA98&lt;=459),(EA134&lt;=EA18)))=TRUE(),0,+EA151+EA153),2)</f>
        <v>0</v>
      </c>
      <c r="EB155" s="7">
        <f t="shared" si="173"/>
        <v>475075.64</v>
      </c>
      <c r="EC155" s="7">
        <f t="shared" si="173"/>
        <v>0</v>
      </c>
      <c r="ED155" s="7">
        <f t="shared" si="173"/>
        <v>0</v>
      </c>
      <c r="EE155" s="7">
        <f t="shared" si="173"/>
        <v>0</v>
      </c>
      <c r="EF155" s="7">
        <f t="shared" si="173"/>
        <v>1563547.22</v>
      </c>
      <c r="EG155" s="7">
        <f t="shared" si="173"/>
        <v>0</v>
      </c>
      <c r="EH155" s="7">
        <f t="shared" si="173"/>
        <v>0</v>
      </c>
      <c r="EI155" s="7">
        <f t="shared" si="173"/>
        <v>19282105.989999998</v>
      </c>
      <c r="EJ155" s="7">
        <f t="shared" si="173"/>
        <v>6011872.9800000004</v>
      </c>
      <c r="EK155" s="7">
        <f t="shared" si="173"/>
        <v>0</v>
      </c>
      <c r="EL155" s="7">
        <f t="shared" si="173"/>
        <v>0</v>
      </c>
      <c r="EM155" s="7">
        <f t="shared" si="173"/>
        <v>0</v>
      </c>
      <c r="EN155" s="7">
        <f t="shared" si="173"/>
        <v>1009890.99</v>
      </c>
      <c r="EO155" s="7">
        <f t="shared" si="173"/>
        <v>0</v>
      </c>
      <c r="EP155" s="7">
        <f t="shared" si="173"/>
        <v>0</v>
      </c>
      <c r="EQ155" s="7">
        <f t="shared" si="173"/>
        <v>0</v>
      </c>
      <c r="ER155" s="7">
        <f t="shared" si="173"/>
        <v>0</v>
      </c>
      <c r="ES155" s="7">
        <f t="shared" si="173"/>
        <v>0</v>
      </c>
      <c r="ET155" s="7">
        <f t="shared" si="173"/>
        <v>0</v>
      </c>
      <c r="EU155" s="7">
        <f t="shared" si="173"/>
        <v>1040794.68</v>
      </c>
      <c r="EV155" s="7">
        <f t="shared" si="173"/>
        <v>0</v>
      </c>
      <c r="EW155" s="7">
        <f t="shared" si="173"/>
        <v>0</v>
      </c>
      <c r="EX155" s="7">
        <f t="shared" si="173"/>
        <v>0</v>
      </c>
      <c r="EY155" s="7">
        <f t="shared" si="173"/>
        <v>367188.13</v>
      </c>
      <c r="EZ155" s="7">
        <f t="shared" si="173"/>
        <v>0</v>
      </c>
      <c r="FA155" s="7">
        <f t="shared" si="173"/>
        <v>0</v>
      </c>
      <c r="FB155" s="7">
        <f t="shared" si="173"/>
        <v>0</v>
      </c>
      <c r="FC155" s="7">
        <f t="shared" si="173"/>
        <v>0</v>
      </c>
      <c r="FD155" s="7">
        <f t="shared" si="173"/>
        <v>0</v>
      </c>
      <c r="FE155" s="7">
        <f t="shared" si="173"/>
        <v>0</v>
      </c>
      <c r="FF155" s="7">
        <f t="shared" si="173"/>
        <v>0</v>
      </c>
      <c r="FG155" s="7">
        <f t="shared" si="173"/>
        <v>0</v>
      </c>
      <c r="FH155" s="7">
        <f t="shared" si="173"/>
        <v>0</v>
      </c>
      <c r="FI155" s="7">
        <f t="shared" si="173"/>
        <v>1024417.24</v>
      </c>
      <c r="FJ155" s="7">
        <f t="shared" si="173"/>
        <v>0</v>
      </c>
      <c r="FK155" s="7">
        <f t="shared" si="173"/>
        <v>1548215.83</v>
      </c>
      <c r="FL155" s="7">
        <f t="shared" si="173"/>
        <v>0</v>
      </c>
      <c r="FM155" s="7">
        <f t="shared" si="173"/>
        <v>0</v>
      </c>
      <c r="FN155" s="7">
        <f t="shared" si="173"/>
        <v>21942275.02</v>
      </c>
      <c r="FO155" s="7">
        <f t="shared" si="173"/>
        <v>0</v>
      </c>
      <c r="FP155" s="7">
        <f t="shared" si="173"/>
        <v>1867623.98</v>
      </c>
      <c r="FQ155" s="7">
        <f t="shared" si="173"/>
        <v>0</v>
      </c>
      <c r="FR155" s="7">
        <f t="shared" si="173"/>
        <v>0</v>
      </c>
      <c r="FS155" s="7">
        <f t="shared" si="173"/>
        <v>0</v>
      </c>
      <c r="FT155" s="7">
        <f t="shared" si="173"/>
        <v>0</v>
      </c>
      <c r="FU155" s="7">
        <f t="shared" si="173"/>
        <v>796831.69</v>
      </c>
      <c r="FV155" s="7">
        <f t="shared" si="173"/>
        <v>490597.44</v>
      </c>
      <c r="FW155" s="7">
        <f t="shared" si="173"/>
        <v>0</v>
      </c>
      <c r="FX155" s="7">
        <f t="shared" si="173"/>
        <v>0</v>
      </c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</row>
    <row r="156" spans="1:195" x14ac:dyDescent="0.2">
      <c r="A156" s="7"/>
      <c r="B156" s="7" t="s">
        <v>663</v>
      </c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</row>
    <row r="157" spans="1:195" x14ac:dyDescent="0.2">
      <c r="A157" s="6" t="s">
        <v>664</v>
      </c>
      <c r="B157" s="7" t="s">
        <v>665</v>
      </c>
      <c r="C157" s="7">
        <f t="shared" ref="C157:BN157" si="174">MAX(C145,C147,C155)</f>
        <v>7384620.3899999997</v>
      </c>
      <c r="D157" s="7">
        <f t="shared" si="174"/>
        <v>22624916.27</v>
      </c>
      <c r="E157" s="7">
        <f t="shared" si="174"/>
        <v>8847323.5800000001</v>
      </c>
      <c r="F157" s="7">
        <f t="shared" si="174"/>
        <v>10935846.050000001</v>
      </c>
      <c r="G157" s="7">
        <f t="shared" si="174"/>
        <v>627384.31000000006</v>
      </c>
      <c r="H157" s="7">
        <f t="shared" si="174"/>
        <v>491739.68</v>
      </c>
      <c r="I157" s="7">
        <f t="shared" si="174"/>
        <v>10647603.130000001</v>
      </c>
      <c r="J157" s="7">
        <f t="shared" si="174"/>
        <v>1928524.32</v>
      </c>
      <c r="K157" s="7">
        <f t="shared" si="174"/>
        <v>232847.46</v>
      </c>
      <c r="L157" s="7">
        <f t="shared" si="174"/>
        <v>1953025.78</v>
      </c>
      <c r="M157" s="7">
        <f t="shared" si="174"/>
        <v>2025141.14</v>
      </c>
      <c r="N157" s="7">
        <f t="shared" si="174"/>
        <v>18964403.940000001</v>
      </c>
      <c r="O157" s="7">
        <f t="shared" si="174"/>
        <v>2594453.1800000002</v>
      </c>
      <c r="P157" s="7">
        <f t="shared" si="174"/>
        <v>226554.01</v>
      </c>
      <c r="Q157" s="7">
        <f t="shared" si="174"/>
        <v>48640211.549999997</v>
      </c>
      <c r="R157" s="7">
        <f t="shared" si="174"/>
        <v>2789633.34</v>
      </c>
      <c r="S157" s="7">
        <f t="shared" si="174"/>
        <v>1140439.26</v>
      </c>
      <c r="T157" s="7">
        <f t="shared" si="174"/>
        <v>192121.92</v>
      </c>
      <c r="U157" s="7">
        <f t="shared" si="174"/>
        <v>88498.82</v>
      </c>
      <c r="V157" s="7">
        <f t="shared" si="174"/>
        <v>272796.59000000003</v>
      </c>
      <c r="W157" s="7">
        <f t="shared" si="174"/>
        <v>153420.59</v>
      </c>
      <c r="X157" s="7">
        <f t="shared" si="174"/>
        <v>29019.23</v>
      </c>
      <c r="Y157" s="7">
        <f t="shared" si="174"/>
        <v>796852.83</v>
      </c>
      <c r="Z157" s="7">
        <f t="shared" si="174"/>
        <v>178341.44</v>
      </c>
      <c r="AA157" s="7">
        <f t="shared" si="174"/>
        <v>12671812.93</v>
      </c>
      <c r="AB157" s="7">
        <f t="shared" si="174"/>
        <v>8749389.9600000009</v>
      </c>
      <c r="AC157" s="7">
        <f t="shared" si="174"/>
        <v>361387.38</v>
      </c>
      <c r="AD157" s="7">
        <f t="shared" si="174"/>
        <v>507649.69</v>
      </c>
      <c r="AE157" s="7">
        <f t="shared" si="174"/>
        <v>90591.52</v>
      </c>
      <c r="AF157" s="7">
        <f t="shared" si="174"/>
        <v>145083.32999999999</v>
      </c>
      <c r="AG157" s="7">
        <f t="shared" si="174"/>
        <v>232816.14</v>
      </c>
      <c r="AH157" s="7">
        <f t="shared" si="174"/>
        <v>946846.04</v>
      </c>
      <c r="AI157" s="7">
        <f t="shared" si="174"/>
        <v>266990.88</v>
      </c>
      <c r="AJ157" s="7">
        <f t="shared" si="174"/>
        <v>252092.43</v>
      </c>
      <c r="AK157" s="7">
        <f t="shared" si="174"/>
        <v>305839.08</v>
      </c>
      <c r="AL157" s="7">
        <f t="shared" si="174"/>
        <v>357860.68</v>
      </c>
      <c r="AM157" s="7">
        <f t="shared" si="174"/>
        <v>325891.17</v>
      </c>
      <c r="AN157" s="7">
        <f t="shared" si="174"/>
        <v>203869.71</v>
      </c>
      <c r="AO157" s="7">
        <f t="shared" si="174"/>
        <v>2837273.95</v>
      </c>
      <c r="AP157" s="7">
        <f t="shared" si="174"/>
        <v>76760406.049999997</v>
      </c>
      <c r="AQ157" s="7">
        <f t="shared" si="174"/>
        <v>248200.21</v>
      </c>
      <c r="AR157" s="7">
        <f t="shared" si="174"/>
        <v>8250138.9500000002</v>
      </c>
      <c r="AS157" s="7">
        <f t="shared" si="174"/>
        <v>3118982.04</v>
      </c>
      <c r="AT157" s="7">
        <f t="shared" si="174"/>
        <v>427200.68</v>
      </c>
      <c r="AU157" s="7">
        <f t="shared" si="174"/>
        <v>216355.29</v>
      </c>
      <c r="AV157" s="7">
        <f t="shared" si="174"/>
        <v>326870.89</v>
      </c>
      <c r="AW157" s="7">
        <f t="shared" si="174"/>
        <v>112943.95</v>
      </c>
      <c r="AX157" s="7">
        <f t="shared" si="174"/>
        <v>0</v>
      </c>
      <c r="AY157" s="7">
        <f t="shared" si="174"/>
        <v>330846.71999999997</v>
      </c>
      <c r="AZ157" s="7">
        <f t="shared" si="174"/>
        <v>8956954.3599999994</v>
      </c>
      <c r="BA157" s="7">
        <f t="shared" si="174"/>
        <v>3679250.65</v>
      </c>
      <c r="BB157" s="7">
        <f t="shared" si="174"/>
        <v>4087972.84</v>
      </c>
      <c r="BC157" s="7">
        <f t="shared" si="174"/>
        <v>18472925.379999999</v>
      </c>
      <c r="BD157" s="7">
        <f t="shared" si="174"/>
        <v>465551.24</v>
      </c>
      <c r="BE157" s="7">
        <f t="shared" si="174"/>
        <v>372146.27</v>
      </c>
      <c r="BF157" s="7">
        <f t="shared" si="174"/>
        <v>3985543.01</v>
      </c>
      <c r="BG157" s="7">
        <f t="shared" si="174"/>
        <v>826086.08</v>
      </c>
      <c r="BH157" s="7">
        <f t="shared" si="174"/>
        <v>241095.33</v>
      </c>
      <c r="BI157" s="7">
        <f t="shared" si="174"/>
        <v>306301.31</v>
      </c>
      <c r="BJ157" s="7">
        <f t="shared" si="174"/>
        <v>778997.17</v>
      </c>
      <c r="BK157" s="7">
        <f t="shared" si="174"/>
        <v>12313665.640000001</v>
      </c>
      <c r="BL157" s="7">
        <f t="shared" si="174"/>
        <v>141661.20000000001</v>
      </c>
      <c r="BM157" s="7">
        <f t="shared" si="174"/>
        <v>246916.21</v>
      </c>
      <c r="BN157" s="7">
        <f t="shared" si="174"/>
        <v>2402830.2000000002</v>
      </c>
      <c r="BO157" s="7">
        <f t="shared" ref="BO157:DZ157" si="175">MAX(BO145,BO147,BO155)</f>
        <v>867161.5</v>
      </c>
      <c r="BP157" s="7">
        <f t="shared" si="175"/>
        <v>206945.1</v>
      </c>
      <c r="BQ157" s="7">
        <f t="shared" si="175"/>
        <v>2822582.95</v>
      </c>
      <c r="BR157" s="7">
        <f t="shared" si="175"/>
        <v>2181730.5299999998</v>
      </c>
      <c r="BS157" s="7">
        <f t="shared" si="175"/>
        <v>901596.26</v>
      </c>
      <c r="BT157" s="7">
        <f t="shared" si="175"/>
        <v>175402.68</v>
      </c>
      <c r="BU157" s="7">
        <f t="shared" si="175"/>
        <v>212585.64</v>
      </c>
      <c r="BV157" s="7">
        <f t="shared" si="175"/>
        <v>366872.5</v>
      </c>
      <c r="BW157" s="7">
        <f t="shared" si="175"/>
        <v>558763</v>
      </c>
      <c r="BX157" s="7">
        <f t="shared" si="175"/>
        <v>70876</v>
      </c>
      <c r="BY157" s="7">
        <f t="shared" si="175"/>
        <v>743638.76</v>
      </c>
      <c r="BZ157" s="7">
        <f t="shared" si="175"/>
        <v>209914.31</v>
      </c>
      <c r="CA157" s="7">
        <f t="shared" si="175"/>
        <v>121833.04</v>
      </c>
      <c r="CB157" s="7">
        <f t="shared" si="175"/>
        <v>29271472.559999999</v>
      </c>
      <c r="CC157" s="7">
        <f t="shared" si="175"/>
        <v>170115.86</v>
      </c>
      <c r="CD157" s="7">
        <f t="shared" si="175"/>
        <v>55288</v>
      </c>
      <c r="CE157" s="7">
        <f t="shared" si="175"/>
        <v>137210.63</v>
      </c>
      <c r="CF157" s="7">
        <f t="shared" si="175"/>
        <v>137084.82</v>
      </c>
      <c r="CG157" s="7">
        <f t="shared" si="175"/>
        <v>190605.18</v>
      </c>
      <c r="CH157" s="7">
        <f t="shared" si="175"/>
        <v>159936.72</v>
      </c>
      <c r="CI157" s="7">
        <f t="shared" si="175"/>
        <v>666745.93999999994</v>
      </c>
      <c r="CJ157" s="7">
        <f t="shared" si="175"/>
        <v>669155.93000000005</v>
      </c>
      <c r="CK157" s="7">
        <f t="shared" si="175"/>
        <v>2317979.4500000002</v>
      </c>
      <c r="CL157" s="7">
        <f t="shared" si="175"/>
        <v>613398.81000000006</v>
      </c>
      <c r="CM157" s="7">
        <f t="shared" si="175"/>
        <v>866641.72</v>
      </c>
      <c r="CN157" s="7">
        <f t="shared" si="175"/>
        <v>10266645.810000001</v>
      </c>
      <c r="CO157" s="7">
        <f t="shared" si="175"/>
        <v>6041283.04</v>
      </c>
      <c r="CP157" s="7">
        <f t="shared" si="175"/>
        <v>431050.68</v>
      </c>
      <c r="CQ157" s="7">
        <f t="shared" si="175"/>
        <v>1101881.8999999999</v>
      </c>
      <c r="CR157" s="7">
        <f t="shared" si="175"/>
        <v>213728.11</v>
      </c>
      <c r="CS157" s="7">
        <f t="shared" si="175"/>
        <v>194990.51</v>
      </c>
      <c r="CT157" s="7">
        <f t="shared" si="175"/>
        <v>193093.09</v>
      </c>
      <c r="CU157" s="7">
        <f t="shared" si="175"/>
        <v>189146.09</v>
      </c>
      <c r="CV157" s="7">
        <f t="shared" si="175"/>
        <v>15743.47</v>
      </c>
      <c r="CW157" s="7">
        <f t="shared" si="175"/>
        <v>151340.42000000001</v>
      </c>
      <c r="CX157" s="7">
        <f t="shared" si="175"/>
        <v>309011.99</v>
      </c>
      <c r="CY157" s="7">
        <f t="shared" si="175"/>
        <v>52856.480000000003</v>
      </c>
      <c r="CZ157" s="7">
        <f t="shared" si="175"/>
        <v>1383437.75</v>
      </c>
      <c r="DA157" s="7">
        <f t="shared" si="175"/>
        <v>123755.31</v>
      </c>
      <c r="DB157" s="7">
        <f t="shared" si="175"/>
        <v>131924.25</v>
      </c>
      <c r="DC157" s="7">
        <f t="shared" si="175"/>
        <v>103108.15</v>
      </c>
      <c r="DD157" s="7">
        <f t="shared" si="175"/>
        <v>146661.26</v>
      </c>
      <c r="DE157" s="7">
        <f t="shared" si="175"/>
        <v>127412.08</v>
      </c>
      <c r="DF157" s="7">
        <f t="shared" si="175"/>
        <v>10758921.42</v>
      </c>
      <c r="DG157" s="7">
        <f t="shared" si="175"/>
        <v>88734.49</v>
      </c>
      <c r="DH157" s="7">
        <f t="shared" si="175"/>
        <v>1047421.29</v>
      </c>
      <c r="DI157" s="7">
        <f t="shared" si="175"/>
        <v>2309706.81</v>
      </c>
      <c r="DJ157" s="7">
        <f t="shared" si="175"/>
        <v>347090.66</v>
      </c>
      <c r="DK157" s="7">
        <f t="shared" si="175"/>
        <v>370361.42</v>
      </c>
      <c r="DL157" s="7">
        <f t="shared" si="175"/>
        <v>3987671.03</v>
      </c>
      <c r="DM157" s="7">
        <f t="shared" si="175"/>
        <v>267261.28999999998</v>
      </c>
      <c r="DN157" s="7">
        <f t="shared" si="175"/>
        <v>1175395.43</v>
      </c>
      <c r="DO157" s="7">
        <f t="shared" si="175"/>
        <v>3031635.57</v>
      </c>
      <c r="DP157" s="7">
        <f t="shared" si="175"/>
        <v>187767.27</v>
      </c>
      <c r="DQ157" s="7">
        <f t="shared" si="175"/>
        <v>409086.59</v>
      </c>
      <c r="DR157" s="7">
        <f t="shared" si="175"/>
        <v>1787560.43</v>
      </c>
      <c r="DS157" s="7">
        <f t="shared" si="175"/>
        <v>920178.94</v>
      </c>
      <c r="DT157" s="7">
        <f t="shared" si="175"/>
        <v>283806.73</v>
      </c>
      <c r="DU157" s="7">
        <f t="shared" si="175"/>
        <v>257520.09</v>
      </c>
      <c r="DV157" s="7">
        <f t="shared" si="175"/>
        <v>208635.54</v>
      </c>
      <c r="DW157" s="7">
        <f t="shared" si="175"/>
        <v>259993.86</v>
      </c>
      <c r="DX157" s="7">
        <f t="shared" si="175"/>
        <v>67644.960000000006</v>
      </c>
      <c r="DY157" s="7">
        <f t="shared" si="175"/>
        <v>107700.61</v>
      </c>
      <c r="DZ157" s="7">
        <f t="shared" si="175"/>
        <v>216296.65</v>
      </c>
      <c r="EA157" s="7">
        <f t="shared" ref="EA157:FX157" si="176">MAX(EA145,EA147,EA155)</f>
        <v>282611.59000000003</v>
      </c>
      <c r="EB157" s="7">
        <f t="shared" si="176"/>
        <v>475075.64</v>
      </c>
      <c r="EC157" s="7">
        <f t="shared" si="176"/>
        <v>143691.13</v>
      </c>
      <c r="ED157" s="7">
        <f t="shared" si="176"/>
        <v>80276.509999999995</v>
      </c>
      <c r="EE157" s="7">
        <f t="shared" si="176"/>
        <v>262892.90000000002</v>
      </c>
      <c r="EF157" s="7">
        <f t="shared" si="176"/>
        <v>1563547.22</v>
      </c>
      <c r="EG157" s="7">
        <f t="shared" si="176"/>
        <v>261156.92</v>
      </c>
      <c r="EH157" s="7">
        <f t="shared" si="176"/>
        <v>148074.31</v>
      </c>
      <c r="EI157" s="7">
        <f t="shared" si="176"/>
        <v>19282105.989999998</v>
      </c>
      <c r="EJ157" s="7">
        <f t="shared" si="176"/>
        <v>6011872.9800000004</v>
      </c>
      <c r="EK157" s="7">
        <f t="shared" si="176"/>
        <v>312259.78000000003</v>
      </c>
      <c r="EL157" s="7">
        <f t="shared" si="176"/>
        <v>249988.94</v>
      </c>
      <c r="EM157" s="7">
        <f t="shared" si="176"/>
        <v>283180.94</v>
      </c>
      <c r="EN157" s="7">
        <f t="shared" si="176"/>
        <v>1009890.99</v>
      </c>
      <c r="EO157" s="7">
        <f t="shared" si="176"/>
        <v>209628.4</v>
      </c>
      <c r="EP157" s="7">
        <f t="shared" si="176"/>
        <v>175043.07</v>
      </c>
      <c r="EQ157" s="7">
        <f t="shared" si="176"/>
        <v>368444.5</v>
      </c>
      <c r="ER157" s="7">
        <f t="shared" si="176"/>
        <v>176739.77</v>
      </c>
      <c r="ES157" s="7">
        <f t="shared" si="176"/>
        <v>141290.85</v>
      </c>
      <c r="ET157" s="7">
        <f t="shared" si="176"/>
        <v>244961.58</v>
      </c>
      <c r="EU157" s="7">
        <f t="shared" si="176"/>
        <v>1040794.68</v>
      </c>
      <c r="EV157" s="7">
        <f t="shared" si="176"/>
        <v>112568.43</v>
      </c>
      <c r="EW157" s="7">
        <f t="shared" si="176"/>
        <v>274591.7</v>
      </c>
      <c r="EX157" s="7">
        <f t="shared" si="176"/>
        <v>117888.37</v>
      </c>
      <c r="EY157" s="7">
        <f t="shared" si="176"/>
        <v>367188.13</v>
      </c>
      <c r="EZ157" s="7">
        <f t="shared" si="176"/>
        <v>141224.04999999999</v>
      </c>
      <c r="FA157" s="7">
        <f t="shared" si="176"/>
        <v>1667929.89</v>
      </c>
      <c r="FB157" s="7">
        <f t="shared" si="176"/>
        <v>281334.43</v>
      </c>
      <c r="FC157" s="7">
        <f t="shared" si="176"/>
        <v>672715.52</v>
      </c>
      <c r="FD157" s="7">
        <f t="shared" si="176"/>
        <v>341685.73</v>
      </c>
      <c r="FE157" s="7">
        <f t="shared" si="176"/>
        <v>102344.45</v>
      </c>
      <c r="FF157" s="7">
        <f t="shared" si="176"/>
        <v>209449.09</v>
      </c>
      <c r="FG157" s="7">
        <f t="shared" si="176"/>
        <v>110393.97</v>
      </c>
      <c r="FH157" s="7">
        <f t="shared" si="176"/>
        <v>102932.04</v>
      </c>
      <c r="FI157" s="7">
        <f t="shared" si="176"/>
        <v>1024417.24</v>
      </c>
      <c r="FJ157" s="7">
        <f t="shared" si="176"/>
        <v>714814.53</v>
      </c>
      <c r="FK157" s="7">
        <f t="shared" si="176"/>
        <v>1548215.83</v>
      </c>
      <c r="FL157" s="7">
        <f t="shared" si="176"/>
        <v>1818542.99</v>
      </c>
      <c r="FM157" s="7">
        <f t="shared" si="176"/>
        <v>1072219.07</v>
      </c>
      <c r="FN157" s="7">
        <f t="shared" si="176"/>
        <v>21942275.02</v>
      </c>
      <c r="FO157" s="7">
        <f t="shared" si="176"/>
        <v>560308.86</v>
      </c>
      <c r="FP157" s="7">
        <f t="shared" si="176"/>
        <v>1867623.98</v>
      </c>
      <c r="FQ157" s="7">
        <f t="shared" si="176"/>
        <v>511235.74</v>
      </c>
      <c r="FR157" s="7">
        <f t="shared" si="176"/>
        <v>145542.19</v>
      </c>
      <c r="FS157" s="7">
        <f t="shared" si="176"/>
        <v>48024.36</v>
      </c>
      <c r="FT157" s="7">
        <f t="shared" si="176"/>
        <v>52825.87</v>
      </c>
      <c r="FU157" s="7">
        <f t="shared" si="176"/>
        <v>796831.69</v>
      </c>
      <c r="FV157" s="7">
        <f t="shared" si="176"/>
        <v>490597.44</v>
      </c>
      <c r="FW157" s="7">
        <f t="shared" si="176"/>
        <v>190930.91</v>
      </c>
      <c r="FX157" s="7">
        <f t="shared" si="176"/>
        <v>69663.539999999994</v>
      </c>
      <c r="FY157" s="7"/>
      <c r="FZ157" s="7">
        <f>SUM(C157:FX157)</f>
        <v>483133798.4799999</v>
      </c>
      <c r="GA157" s="84">
        <v>483581254.83999997</v>
      </c>
      <c r="GB157" s="7">
        <f>FZ157-GA157</f>
        <v>-447456.36000007391</v>
      </c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</row>
    <row r="158" spans="1:195" x14ac:dyDescent="0.2">
      <c r="A158" s="7"/>
      <c r="B158" s="7" t="s">
        <v>666</v>
      </c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  <c r="DQ158" s="64"/>
      <c r="DR158" s="64"/>
      <c r="DS158" s="64"/>
      <c r="DT158" s="64"/>
      <c r="DU158" s="64"/>
      <c r="DV158" s="64"/>
      <c r="DW158" s="64"/>
      <c r="DX158" s="64"/>
      <c r="DY158" s="64"/>
      <c r="DZ158" s="64"/>
      <c r="EA158" s="64"/>
      <c r="EB158" s="64"/>
      <c r="EC158" s="64"/>
      <c r="ED158" s="64"/>
      <c r="EE158" s="64"/>
      <c r="EF158" s="64"/>
      <c r="EG158" s="64"/>
      <c r="EH158" s="64"/>
      <c r="EI158" s="64"/>
      <c r="EJ158" s="64"/>
      <c r="EK158" s="64"/>
      <c r="EL158" s="64"/>
      <c r="EM158" s="64"/>
      <c r="EN158" s="64"/>
      <c r="EO158" s="64"/>
      <c r="EP158" s="64"/>
      <c r="EQ158" s="64"/>
      <c r="ER158" s="64"/>
      <c r="ES158" s="64"/>
      <c r="ET158" s="64"/>
      <c r="EU158" s="64"/>
      <c r="EV158" s="64"/>
      <c r="EW158" s="64"/>
      <c r="EX158" s="64"/>
      <c r="EY158" s="64">
        <v>596558</v>
      </c>
      <c r="EZ158" s="64"/>
      <c r="FA158" s="64"/>
      <c r="FB158" s="64"/>
      <c r="FC158" s="64"/>
      <c r="FD158" s="64"/>
      <c r="FE158" s="64"/>
      <c r="FF158" s="64"/>
      <c r="FG158" s="64"/>
      <c r="FH158" s="64"/>
      <c r="FI158" s="64"/>
      <c r="FJ158" s="64"/>
      <c r="FK158" s="64"/>
      <c r="FL158" s="64"/>
      <c r="FM158" s="64"/>
      <c r="FN158" s="64"/>
      <c r="FO158" s="64"/>
      <c r="FP158" s="64"/>
      <c r="FQ158" s="64"/>
      <c r="FR158" s="64"/>
      <c r="FS158" s="64"/>
      <c r="FT158" s="64"/>
      <c r="FU158" s="64"/>
      <c r="FV158" s="64"/>
      <c r="FW158" s="64"/>
      <c r="FX158" s="64"/>
      <c r="FY158" s="7"/>
      <c r="FZ158" s="64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</row>
    <row r="159" spans="1:195" x14ac:dyDescent="0.2">
      <c r="A159" s="7"/>
      <c r="B159" s="7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4"/>
      <c r="CJ159" s="64"/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4"/>
      <c r="DB159" s="64"/>
      <c r="DC159" s="64"/>
      <c r="DD159" s="64"/>
      <c r="DE159" s="64"/>
      <c r="DF159" s="64"/>
      <c r="DG159" s="64"/>
      <c r="DH159" s="64"/>
      <c r="DI159" s="64"/>
      <c r="DJ159" s="64"/>
      <c r="DK159" s="64"/>
      <c r="DL159" s="64"/>
      <c r="DM159" s="64"/>
      <c r="DN159" s="64"/>
      <c r="DO159" s="64"/>
      <c r="DP159" s="64"/>
      <c r="DQ159" s="64"/>
      <c r="DR159" s="64"/>
      <c r="DS159" s="64"/>
      <c r="DT159" s="64"/>
      <c r="DU159" s="64"/>
      <c r="DV159" s="64"/>
      <c r="DW159" s="64"/>
      <c r="DX159" s="64"/>
      <c r="DY159" s="64"/>
      <c r="DZ159" s="64"/>
      <c r="EA159" s="64"/>
      <c r="EB159" s="64"/>
      <c r="EC159" s="64"/>
      <c r="ED159" s="64"/>
      <c r="EE159" s="64"/>
      <c r="EF159" s="64"/>
      <c r="EG159" s="64"/>
      <c r="EH159" s="64"/>
      <c r="EI159" s="64"/>
      <c r="EJ159" s="64"/>
      <c r="EK159" s="64"/>
      <c r="EL159" s="64"/>
      <c r="EM159" s="64"/>
      <c r="EN159" s="64"/>
      <c r="EO159" s="64"/>
      <c r="EP159" s="64"/>
      <c r="EQ159" s="64"/>
      <c r="ER159" s="64"/>
      <c r="ES159" s="64"/>
      <c r="ET159" s="64"/>
      <c r="EU159" s="64"/>
      <c r="EV159" s="64"/>
      <c r="EW159" s="64"/>
      <c r="EX159" s="64"/>
      <c r="EY159" s="64">
        <f>EY157-EY158</f>
        <v>-229369.87</v>
      </c>
      <c r="EZ159" s="64"/>
      <c r="FA159" s="64"/>
      <c r="FB159" s="64"/>
      <c r="FC159" s="64"/>
      <c r="FD159" s="64"/>
      <c r="FE159" s="64"/>
      <c r="FF159" s="64"/>
      <c r="FG159" s="64"/>
      <c r="FH159" s="64"/>
      <c r="FI159" s="64"/>
      <c r="FJ159" s="64"/>
      <c r="FK159" s="64"/>
      <c r="FL159" s="64"/>
      <c r="FM159" s="64"/>
      <c r="FN159" s="64"/>
      <c r="FO159" s="64"/>
      <c r="FP159" s="64"/>
      <c r="FQ159" s="64"/>
      <c r="FR159" s="64"/>
      <c r="FS159" s="64"/>
      <c r="FT159" s="64"/>
      <c r="FU159" s="64"/>
      <c r="FV159" s="64"/>
      <c r="FW159" s="64"/>
      <c r="FX159" s="64"/>
      <c r="FY159" s="7"/>
      <c r="FZ159" s="64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</row>
    <row r="160" spans="1:195" ht="15.75" x14ac:dyDescent="0.25">
      <c r="A160" s="6"/>
      <c r="B160" s="43" t="s">
        <v>667</v>
      </c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  <c r="DG160" s="64"/>
      <c r="DH160" s="64"/>
      <c r="DI160" s="64"/>
      <c r="DJ160" s="64"/>
      <c r="DK160" s="64"/>
      <c r="DL160" s="64"/>
      <c r="DM160" s="64"/>
      <c r="DN160" s="64"/>
      <c r="DO160" s="64"/>
      <c r="DP160" s="64"/>
      <c r="DQ160" s="64"/>
      <c r="DR160" s="64"/>
      <c r="DS160" s="64"/>
      <c r="DT160" s="64"/>
      <c r="DU160" s="64"/>
      <c r="DV160" s="64"/>
      <c r="DW160" s="64"/>
      <c r="DX160" s="64"/>
      <c r="DY160" s="64"/>
      <c r="DZ160" s="64"/>
      <c r="EA160" s="64"/>
      <c r="EB160" s="64"/>
      <c r="EC160" s="64"/>
      <c r="ED160" s="64"/>
      <c r="EE160" s="64"/>
      <c r="EF160" s="64"/>
      <c r="EG160" s="64"/>
      <c r="EH160" s="64"/>
      <c r="EI160" s="64"/>
      <c r="EJ160" s="64"/>
      <c r="EK160" s="64"/>
      <c r="EL160" s="64"/>
      <c r="EM160" s="64"/>
      <c r="EN160" s="64"/>
      <c r="EO160" s="64"/>
      <c r="EP160" s="64"/>
      <c r="EQ160" s="64"/>
      <c r="ER160" s="64"/>
      <c r="ES160" s="64"/>
      <c r="ET160" s="64"/>
      <c r="EU160" s="64"/>
      <c r="EV160" s="64"/>
      <c r="EW160" s="64"/>
      <c r="EX160" s="64"/>
      <c r="EY160" s="64"/>
      <c r="EZ160" s="64"/>
      <c r="FA160" s="64"/>
      <c r="FB160" s="64"/>
      <c r="FC160" s="64"/>
      <c r="FD160" s="64"/>
      <c r="FE160" s="64"/>
      <c r="FF160" s="64"/>
      <c r="FG160" s="64"/>
      <c r="FH160" s="64"/>
      <c r="FI160" s="64"/>
      <c r="FJ160" s="64"/>
      <c r="FK160" s="64"/>
      <c r="FL160" s="64"/>
      <c r="FM160" s="64"/>
      <c r="FN160" s="64"/>
      <c r="FO160" s="64"/>
      <c r="FP160" s="64"/>
      <c r="FQ160" s="64"/>
      <c r="FR160" s="64"/>
      <c r="FS160" s="64"/>
      <c r="FT160" s="64"/>
      <c r="FU160" s="64"/>
      <c r="FV160" s="64"/>
      <c r="FW160" s="64"/>
      <c r="FX160" s="64"/>
      <c r="FY160" s="7"/>
      <c r="FZ160" s="64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</row>
    <row r="161" spans="1:217" x14ac:dyDescent="0.2">
      <c r="A161" s="6" t="s">
        <v>668</v>
      </c>
      <c r="B161" s="7" t="s">
        <v>669</v>
      </c>
      <c r="C161" s="17">
        <f t="shared" ref="C161:BN161" si="177">C28</f>
        <v>1218</v>
      </c>
      <c r="D161" s="17">
        <f t="shared" si="177"/>
        <v>3744</v>
      </c>
      <c r="E161" s="17">
        <f t="shared" si="177"/>
        <v>1451</v>
      </c>
      <c r="F161" s="17">
        <f t="shared" si="177"/>
        <v>2008</v>
      </c>
      <c r="G161" s="17">
        <f t="shared" si="177"/>
        <v>91</v>
      </c>
      <c r="H161" s="17">
        <f t="shared" si="177"/>
        <v>70</v>
      </c>
      <c r="I161" s="17">
        <f t="shared" si="177"/>
        <v>1474</v>
      </c>
      <c r="J161" s="17">
        <f t="shared" si="177"/>
        <v>184</v>
      </c>
      <c r="K161" s="17">
        <f t="shared" si="177"/>
        <v>1</v>
      </c>
      <c r="L161" s="17">
        <f t="shared" si="177"/>
        <v>124</v>
      </c>
      <c r="M161" s="17">
        <f t="shared" si="177"/>
        <v>155</v>
      </c>
      <c r="N161" s="17">
        <f t="shared" si="177"/>
        <v>3953</v>
      </c>
      <c r="O161" s="17">
        <f t="shared" si="177"/>
        <v>334</v>
      </c>
      <c r="P161" s="17">
        <f t="shared" si="177"/>
        <v>25</v>
      </c>
      <c r="Q161" s="17">
        <f t="shared" si="177"/>
        <v>9393</v>
      </c>
      <c r="R161" s="17">
        <f t="shared" si="177"/>
        <v>57</v>
      </c>
      <c r="S161" s="17">
        <f t="shared" si="177"/>
        <v>45</v>
      </c>
      <c r="T161" s="17">
        <f t="shared" si="177"/>
        <v>1</v>
      </c>
      <c r="U161" s="17">
        <f t="shared" si="177"/>
        <v>0</v>
      </c>
      <c r="V161" s="17">
        <f t="shared" si="177"/>
        <v>0</v>
      </c>
      <c r="W161" s="17">
        <f t="shared" si="177"/>
        <v>0</v>
      </c>
      <c r="X161" s="17">
        <f t="shared" si="177"/>
        <v>0</v>
      </c>
      <c r="Y161" s="17">
        <f t="shared" si="177"/>
        <v>0</v>
      </c>
      <c r="Z161" s="17">
        <f t="shared" si="177"/>
        <v>2</v>
      </c>
      <c r="AA161" s="17">
        <f t="shared" si="177"/>
        <v>2092</v>
      </c>
      <c r="AB161" s="17">
        <f t="shared" si="177"/>
        <v>1287</v>
      </c>
      <c r="AC161" s="17">
        <f t="shared" si="177"/>
        <v>22</v>
      </c>
      <c r="AD161" s="17">
        <f t="shared" si="177"/>
        <v>23</v>
      </c>
      <c r="AE161" s="17">
        <f t="shared" si="177"/>
        <v>3</v>
      </c>
      <c r="AF161" s="17">
        <f t="shared" si="177"/>
        <v>2</v>
      </c>
      <c r="AG161" s="17">
        <f t="shared" si="177"/>
        <v>13</v>
      </c>
      <c r="AH161" s="17">
        <f t="shared" si="177"/>
        <v>0</v>
      </c>
      <c r="AI161" s="17">
        <f t="shared" si="177"/>
        <v>0</v>
      </c>
      <c r="AJ161" s="17">
        <f t="shared" si="177"/>
        <v>2</v>
      </c>
      <c r="AK161" s="17">
        <f t="shared" si="177"/>
        <v>0</v>
      </c>
      <c r="AL161" s="17">
        <f t="shared" si="177"/>
        <v>7</v>
      </c>
      <c r="AM161" s="17">
        <f t="shared" si="177"/>
        <v>0</v>
      </c>
      <c r="AN161" s="17">
        <f t="shared" si="177"/>
        <v>0</v>
      </c>
      <c r="AO161" s="17">
        <f t="shared" si="177"/>
        <v>121</v>
      </c>
      <c r="AP161" s="17">
        <f t="shared" si="177"/>
        <v>12532</v>
      </c>
      <c r="AQ161" s="17">
        <f t="shared" si="177"/>
        <v>0</v>
      </c>
      <c r="AR161" s="17">
        <f t="shared" si="177"/>
        <v>1723</v>
      </c>
      <c r="AS161" s="17">
        <f t="shared" si="177"/>
        <v>1153</v>
      </c>
      <c r="AT161" s="17">
        <f t="shared" si="177"/>
        <v>28</v>
      </c>
      <c r="AU161" s="17">
        <f t="shared" si="177"/>
        <v>5</v>
      </c>
      <c r="AV161" s="17">
        <f t="shared" si="177"/>
        <v>6</v>
      </c>
      <c r="AW161" s="17">
        <f t="shared" si="177"/>
        <v>1</v>
      </c>
      <c r="AX161" s="17">
        <f t="shared" si="177"/>
        <v>7</v>
      </c>
      <c r="AY161" s="17">
        <f t="shared" si="177"/>
        <v>12</v>
      </c>
      <c r="AZ161" s="17">
        <f t="shared" si="177"/>
        <v>848</v>
      </c>
      <c r="BA161" s="17">
        <f t="shared" si="177"/>
        <v>167</v>
      </c>
      <c r="BB161" s="17">
        <f t="shared" si="177"/>
        <v>233</v>
      </c>
      <c r="BC161" s="17">
        <f t="shared" si="177"/>
        <v>1247</v>
      </c>
      <c r="BD161" s="17">
        <f t="shared" si="177"/>
        <v>49</v>
      </c>
      <c r="BE161" s="17">
        <f t="shared" si="177"/>
        <v>5</v>
      </c>
      <c r="BF161" s="17">
        <f t="shared" si="177"/>
        <v>394</v>
      </c>
      <c r="BG161" s="17">
        <f t="shared" si="177"/>
        <v>74</v>
      </c>
      <c r="BH161" s="17">
        <f t="shared" si="177"/>
        <v>10</v>
      </c>
      <c r="BI161" s="17">
        <f t="shared" si="177"/>
        <v>16</v>
      </c>
      <c r="BJ161" s="17">
        <f t="shared" si="177"/>
        <v>83</v>
      </c>
      <c r="BK161" s="17">
        <f t="shared" si="177"/>
        <v>592</v>
      </c>
      <c r="BL161" s="17">
        <f t="shared" si="177"/>
        <v>0</v>
      </c>
      <c r="BM161" s="17">
        <f t="shared" si="177"/>
        <v>4</v>
      </c>
      <c r="BN161" s="17">
        <f t="shared" si="177"/>
        <v>16</v>
      </c>
      <c r="BO161" s="17">
        <f t="shared" ref="BO161:DZ161" si="178">BO28</f>
        <v>14</v>
      </c>
      <c r="BP161" s="17">
        <f t="shared" si="178"/>
        <v>0</v>
      </c>
      <c r="BQ161" s="17">
        <f t="shared" si="178"/>
        <v>1104</v>
      </c>
      <c r="BR161" s="17">
        <f t="shared" si="178"/>
        <v>639</v>
      </c>
      <c r="BS161" s="17">
        <f t="shared" si="178"/>
        <v>158</v>
      </c>
      <c r="BT161" s="17">
        <f t="shared" si="178"/>
        <v>5</v>
      </c>
      <c r="BU161" s="17">
        <f t="shared" si="178"/>
        <v>40</v>
      </c>
      <c r="BV161" s="17">
        <f t="shared" si="178"/>
        <v>67</v>
      </c>
      <c r="BW161" s="17">
        <f t="shared" si="178"/>
        <v>134</v>
      </c>
      <c r="BX161" s="17">
        <f t="shared" si="178"/>
        <v>0</v>
      </c>
      <c r="BY161" s="17">
        <f t="shared" si="178"/>
        <v>2</v>
      </c>
      <c r="BZ161" s="17">
        <f t="shared" si="178"/>
        <v>0</v>
      </c>
      <c r="CA161" s="17">
        <f t="shared" si="178"/>
        <v>3</v>
      </c>
      <c r="CB161" s="17">
        <f t="shared" si="178"/>
        <v>2504</v>
      </c>
      <c r="CC161" s="17">
        <f t="shared" si="178"/>
        <v>0</v>
      </c>
      <c r="CD161" s="17">
        <f t="shared" si="178"/>
        <v>9</v>
      </c>
      <c r="CE161" s="17">
        <f t="shared" si="178"/>
        <v>2</v>
      </c>
      <c r="CF161" s="17">
        <f t="shared" si="178"/>
        <v>0</v>
      </c>
      <c r="CG161" s="17">
        <f t="shared" si="178"/>
        <v>23</v>
      </c>
      <c r="CH161" s="17">
        <f t="shared" si="178"/>
        <v>10</v>
      </c>
      <c r="CI161" s="17">
        <f t="shared" si="178"/>
        <v>79</v>
      </c>
      <c r="CJ161" s="17">
        <f t="shared" si="178"/>
        <v>146</v>
      </c>
      <c r="CK161" s="17">
        <f t="shared" si="178"/>
        <v>140</v>
      </c>
      <c r="CL161" s="17">
        <f t="shared" si="178"/>
        <v>28</v>
      </c>
      <c r="CM161" s="17">
        <f t="shared" si="178"/>
        <v>14</v>
      </c>
      <c r="CN161" s="17">
        <f t="shared" si="178"/>
        <v>1077</v>
      </c>
      <c r="CO161" s="17">
        <f t="shared" si="178"/>
        <v>351</v>
      </c>
      <c r="CP161" s="17">
        <f t="shared" si="178"/>
        <v>126</v>
      </c>
      <c r="CQ161" s="17">
        <f t="shared" si="178"/>
        <v>7</v>
      </c>
      <c r="CR161" s="17">
        <f t="shared" si="178"/>
        <v>0</v>
      </c>
      <c r="CS161" s="17">
        <f t="shared" si="178"/>
        <v>6</v>
      </c>
      <c r="CT161" s="17">
        <f t="shared" si="178"/>
        <v>1</v>
      </c>
      <c r="CU161" s="17">
        <f t="shared" si="178"/>
        <v>4</v>
      </c>
      <c r="CV161" s="17">
        <f t="shared" si="178"/>
        <v>0</v>
      </c>
      <c r="CW161" s="17">
        <f t="shared" si="178"/>
        <v>0</v>
      </c>
      <c r="CX161" s="17">
        <f t="shared" si="178"/>
        <v>18</v>
      </c>
      <c r="CY161" s="17">
        <f t="shared" si="178"/>
        <v>0</v>
      </c>
      <c r="CZ161" s="17">
        <f t="shared" si="178"/>
        <v>43</v>
      </c>
      <c r="DA161" s="17">
        <f t="shared" si="178"/>
        <v>0</v>
      </c>
      <c r="DB161" s="17">
        <f t="shared" si="178"/>
        <v>4</v>
      </c>
      <c r="DC161" s="17">
        <f t="shared" si="178"/>
        <v>0</v>
      </c>
      <c r="DD161" s="17">
        <f t="shared" si="178"/>
        <v>1</v>
      </c>
      <c r="DE161" s="17">
        <f t="shared" si="178"/>
        <v>1</v>
      </c>
      <c r="DF161" s="17">
        <f t="shared" si="178"/>
        <v>492</v>
      </c>
      <c r="DG161" s="17">
        <f t="shared" si="178"/>
        <v>0</v>
      </c>
      <c r="DH161" s="17">
        <f t="shared" si="178"/>
        <v>101</v>
      </c>
      <c r="DI161" s="17">
        <f t="shared" si="178"/>
        <v>40</v>
      </c>
      <c r="DJ161" s="17">
        <f t="shared" si="178"/>
        <v>4</v>
      </c>
      <c r="DK161" s="17">
        <f t="shared" si="178"/>
        <v>23</v>
      </c>
      <c r="DL161" s="17">
        <f t="shared" si="178"/>
        <v>279</v>
      </c>
      <c r="DM161" s="17">
        <f t="shared" si="178"/>
        <v>0</v>
      </c>
      <c r="DN161" s="17">
        <f t="shared" si="178"/>
        <v>81</v>
      </c>
      <c r="DO161" s="17">
        <f t="shared" si="178"/>
        <v>481</v>
      </c>
      <c r="DP161" s="17">
        <f t="shared" si="178"/>
        <v>0</v>
      </c>
      <c r="DQ161" s="17">
        <f t="shared" si="178"/>
        <v>59</v>
      </c>
      <c r="DR161" s="17">
        <f t="shared" si="178"/>
        <v>26</v>
      </c>
      <c r="DS161" s="17">
        <f t="shared" si="178"/>
        <v>20</v>
      </c>
      <c r="DT161" s="17">
        <f t="shared" si="178"/>
        <v>4</v>
      </c>
      <c r="DU161" s="17">
        <f t="shared" si="178"/>
        <v>3</v>
      </c>
      <c r="DV161" s="17">
        <f t="shared" si="178"/>
        <v>3</v>
      </c>
      <c r="DW161" s="17">
        <f t="shared" si="178"/>
        <v>0</v>
      </c>
      <c r="DX161" s="17">
        <f t="shared" si="178"/>
        <v>7</v>
      </c>
      <c r="DY161" s="17">
        <f t="shared" si="178"/>
        <v>1</v>
      </c>
      <c r="DZ161" s="17">
        <f t="shared" si="178"/>
        <v>6</v>
      </c>
      <c r="EA161" s="17">
        <f t="shared" ref="EA161:FX161" si="179">EA28</f>
        <v>16</v>
      </c>
      <c r="EB161" s="17">
        <f t="shared" si="179"/>
        <v>85</v>
      </c>
      <c r="EC161" s="17">
        <f t="shared" si="179"/>
        <v>0</v>
      </c>
      <c r="ED161" s="17">
        <f t="shared" si="179"/>
        <v>43</v>
      </c>
      <c r="EE161" s="17">
        <f t="shared" si="179"/>
        <v>16</v>
      </c>
      <c r="EF161" s="17">
        <f t="shared" si="179"/>
        <v>58</v>
      </c>
      <c r="EG161" s="17">
        <f t="shared" si="179"/>
        <v>47</v>
      </c>
      <c r="EH161" s="17">
        <f t="shared" si="179"/>
        <v>8</v>
      </c>
      <c r="EI161" s="17">
        <f t="shared" si="179"/>
        <v>418</v>
      </c>
      <c r="EJ161" s="17">
        <f t="shared" si="179"/>
        <v>176</v>
      </c>
      <c r="EK161" s="17">
        <f t="shared" si="179"/>
        <v>12</v>
      </c>
      <c r="EL161" s="17">
        <f t="shared" si="179"/>
        <v>1</v>
      </c>
      <c r="EM161" s="17">
        <f t="shared" si="179"/>
        <v>0</v>
      </c>
      <c r="EN161" s="17">
        <f t="shared" si="179"/>
        <v>10</v>
      </c>
      <c r="EO161" s="17">
        <f t="shared" si="179"/>
        <v>3</v>
      </c>
      <c r="EP161" s="17">
        <f t="shared" si="179"/>
        <v>8</v>
      </c>
      <c r="EQ161" s="17">
        <f t="shared" si="179"/>
        <v>151</v>
      </c>
      <c r="ER161" s="17">
        <f t="shared" si="179"/>
        <v>10</v>
      </c>
      <c r="ES161" s="17">
        <f t="shared" si="179"/>
        <v>2</v>
      </c>
      <c r="ET161" s="17">
        <f t="shared" si="179"/>
        <v>5</v>
      </c>
      <c r="EU161" s="17">
        <f t="shared" si="179"/>
        <v>88</v>
      </c>
      <c r="EV161" s="17">
        <f t="shared" si="179"/>
        <v>11</v>
      </c>
      <c r="EW161" s="17">
        <f t="shared" si="179"/>
        <v>59</v>
      </c>
      <c r="EX161" s="17">
        <f t="shared" si="179"/>
        <v>1</v>
      </c>
      <c r="EY161" s="17">
        <f t="shared" si="179"/>
        <v>10</v>
      </c>
      <c r="EZ161" s="17">
        <f t="shared" si="179"/>
        <v>0</v>
      </c>
      <c r="FA161" s="17">
        <f t="shared" si="179"/>
        <v>584</v>
      </c>
      <c r="FB161" s="17">
        <f t="shared" si="179"/>
        <v>0</v>
      </c>
      <c r="FC161" s="17">
        <f t="shared" si="179"/>
        <v>36</v>
      </c>
      <c r="FD161" s="17">
        <f t="shared" si="179"/>
        <v>6</v>
      </c>
      <c r="FE161" s="17">
        <f t="shared" si="179"/>
        <v>7</v>
      </c>
      <c r="FF161" s="17">
        <f t="shared" si="179"/>
        <v>0</v>
      </c>
      <c r="FG161" s="17">
        <f t="shared" si="179"/>
        <v>0</v>
      </c>
      <c r="FH161" s="17">
        <f t="shared" si="179"/>
        <v>0</v>
      </c>
      <c r="FI161" s="17">
        <f t="shared" si="179"/>
        <v>153</v>
      </c>
      <c r="FJ161" s="17">
        <f t="shared" si="179"/>
        <v>65</v>
      </c>
      <c r="FK161" s="17">
        <f t="shared" si="179"/>
        <v>248</v>
      </c>
      <c r="FL161" s="17">
        <f t="shared" si="179"/>
        <v>135</v>
      </c>
      <c r="FM161" s="17">
        <f t="shared" si="179"/>
        <v>83</v>
      </c>
      <c r="FN161" s="17">
        <f t="shared" si="179"/>
        <v>2711</v>
      </c>
      <c r="FO161" s="17">
        <f t="shared" si="179"/>
        <v>44</v>
      </c>
      <c r="FP161" s="17">
        <f t="shared" si="179"/>
        <v>274</v>
      </c>
      <c r="FQ161" s="17">
        <f t="shared" si="179"/>
        <v>59</v>
      </c>
      <c r="FR161" s="17">
        <f t="shared" si="179"/>
        <v>0</v>
      </c>
      <c r="FS161" s="17">
        <f t="shared" si="179"/>
        <v>0</v>
      </c>
      <c r="FT161" s="17">
        <f t="shared" si="179"/>
        <v>0</v>
      </c>
      <c r="FU161" s="17">
        <f t="shared" si="179"/>
        <v>132</v>
      </c>
      <c r="FV161" s="17">
        <f t="shared" si="179"/>
        <v>76</v>
      </c>
      <c r="FW161" s="17">
        <f t="shared" si="179"/>
        <v>10</v>
      </c>
      <c r="FX161" s="17">
        <f t="shared" si="179"/>
        <v>1</v>
      </c>
      <c r="FY161" s="7"/>
      <c r="FZ161" s="64">
        <f>SUM(C161:FY161)</f>
        <v>61359</v>
      </c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</row>
    <row r="162" spans="1:217" x14ac:dyDescent="0.2">
      <c r="A162" s="6" t="s">
        <v>670</v>
      </c>
      <c r="B162" s="7" t="s">
        <v>671</v>
      </c>
      <c r="C162" s="64">
        <f t="shared" ref="C162:BN162" si="180">C119</f>
        <v>9971.1358102292306</v>
      </c>
      <c r="D162" s="64">
        <f t="shared" si="180"/>
        <v>10017.20799798</v>
      </c>
      <c r="E162" s="64">
        <f t="shared" si="180"/>
        <v>9886.1384452300008</v>
      </c>
      <c r="F162" s="64">
        <f t="shared" si="180"/>
        <v>9930.8085082699999</v>
      </c>
      <c r="G162" s="64">
        <f t="shared" si="180"/>
        <v>10583.406032639999</v>
      </c>
      <c r="H162" s="64">
        <f t="shared" si="180"/>
        <v>10594.184847869999</v>
      </c>
      <c r="I162" s="64">
        <f t="shared" si="180"/>
        <v>9907.4563957800001</v>
      </c>
      <c r="J162" s="64">
        <f t="shared" si="180"/>
        <v>9534.6512498100001</v>
      </c>
      <c r="K162" s="64">
        <f t="shared" si="180"/>
        <v>14215.35158079</v>
      </c>
      <c r="L162" s="64">
        <f t="shared" si="180"/>
        <v>10312.909413490001</v>
      </c>
      <c r="M162" s="64">
        <f t="shared" si="180"/>
        <v>10893.942157330001</v>
      </c>
      <c r="N162" s="64">
        <f t="shared" si="180"/>
        <v>10310.731078590001</v>
      </c>
      <c r="O162" s="64">
        <f t="shared" si="180"/>
        <v>10056.020073829999</v>
      </c>
      <c r="P162" s="64">
        <f t="shared" si="180"/>
        <v>14110.23967334</v>
      </c>
      <c r="Q162" s="64">
        <f t="shared" si="180"/>
        <v>10152.680189029999</v>
      </c>
      <c r="R162" s="64">
        <f t="shared" si="180"/>
        <v>9893.9840231899998</v>
      </c>
      <c r="S162" s="64">
        <f t="shared" si="180"/>
        <v>10178.22222268</v>
      </c>
      <c r="T162" s="64">
        <f t="shared" si="180"/>
        <v>17050.223627970001</v>
      </c>
      <c r="U162" s="64">
        <f t="shared" si="180"/>
        <v>20429.090203920001</v>
      </c>
      <c r="V162" s="64">
        <f t="shared" si="180"/>
        <v>13686.36301995</v>
      </c>
      <c r="W162" s="64">
        <f t="shared" si="180"/>
        <v>17856.2133818</v>
      </c>
      <c r="X162" s="64">
        <f t="shared" si="180"/>
        <v>20493.805804</v>
      </c>
      <c r="Y162" s="64">
        <f t="shared" si="180"/>
        <v>10038.114498250001</v>
      </c>
      <c r="Z162" s="64">
        <f t="shared" si="180"/>
        <v>14685.55982588</v>
      </c>
      <c r="AA162" s="64">
        <f t="shared" si="180"/>
        <v>10084.9440935</v>
      </c>
      <c r="AB162" s="64">
        <f t="shared" si="180"/>
        <v>10306.54383192</v>
      </c>
      <c r="AC162" s="64">
        <f t="shared" si="180"/>
        <v>10548.376416929999</v>
      </c>
      <c r="AD162" s="64">
        <f t="shared" si="180"/>
        <v>10091.636584</v>
      </c>
      <c r="AE162" s="64">
        <f t="shared" si="180"/>
        <v>18968.072966650001</v>
      </c>
      <c r="AF162" s="64">
        <f t="shared" si="180"/>
        <v>17004.609384709998</v>
      </c>
      <c r="AG162" s="64">
        <f t="shared" si="180"/>
        <v>11446.22138372</v>
      </c>
      <c r="AH162" s="64">
        <f t="shared" si="180"/>
        <v>9941.4361504699991</v>
      </c>
      <c r="AI162" s="64">
        <f t="shared" si="180"/>
        <v>12204.73961461</v>
      </c>
      <c r="AJ162" s="64">
        <f t="shared" si="180"/>
        <v>17773.013886799999</v>
      </c>
      <c r="AK162" s="64">
        <f t="shared" si="180"/>
        <v>16528.268378569999</v>
      </c>
      <c r="AL162" s="64">
        <f t="shared" si="180"/>
        <v>13660.8901996</v>
      </c>
      <c r="AM162" s="64">
        <f t="shared" si="180"/>
        <v>11968.97191221</v>
      </c>
      <c r="AN162" s="64">
        <f t="shared" si="180"/>
        <v>13129.16699831</v>
      </c>
      <c r="AO162" s="64">
        <f t="shared" si="180"/>
        <v>9749.1861079600003</v>
      </c>
      <c r="AP162" s="64">
        <f t="shared" si="180"/>
        <v>10160.20642187</v>
      </c>
      <c r="AQ162" s="64">
        <f t="shared" si="180"/>
        <v>15163.74669835</v>
      </c>
      <c r="AR162" s="64">
        <f t="shared" si="180"/>
        <v>10167.732654699999</v>
      </c>
      <c r="AS162" s="64">
        <f t="shared" si="180"/>
        <v>10661.436896200001</v>
      </c>
      <c r="AT162" s="64">
        <f t="shared" si="180"/>
        <v>10315.86681521</v>
      </c>
      <c r="AU162" s="64">
        <f t="shared" si="180"/>
        <v>14598.87215711</v>
      </c>
      <c r="AV162" s="64">
        <f t="shared" si="180"/>
        <v>13653.754666000001</v>
      </c>
      <c r="AW162" s="64">
        <f t="shared" si="180"/>
        <v>15454.837506710001</v>
      </c>
      <c r="AX162" s="64">
        <f t="shared" si="180"/>
        <v>21345.289223849999</v>
      </c>
      <c r="AY162" s="64">
        <f t="shared" si="180"/>
        <v>12150.974077110001</v>
      </c>
      <c r="AZ162" s="64">
        <f t="shared" si="180"/>
        <v>9862.1476424800003</v>
      </c>
      <c r="BA162" s="64">
        <f t="shared" si="180"/>
        <v>9643.1583841600004</v>
      </c>
      <c r="BB162" s="64">
        <f t="shared" si="180"/>
        <v>9714.8197635500001</v>
      </c>
      <c r="BC162" s="64">
        <f t="shared" si="180"/>
        <v>9875.5085769300003</v>
      </c>
      <c r="BD162" s="64">
        <f t="shared" si="180"/>
        <v>9904.5025165099996</v>
      </c>
      <c r="BE162" s="64">
        <f t="shared" si="180"/>
        <v>10523.30818523</v>
      </c>
      <c r="BF162" s="64">
        <f t="shared" si="180"/>
        <v>9949.9276345599992</v>
      </c>
      <c r="BG162" s="64">
        <f t="shared" si="180"/>
        <v>10723.90617335</v>
      </c>
      <c r="BH162" s="64">
        <f t="shared" si="180"/>
        <v>11415.49851413</v>
      </c>
      <c r="BI162" s="64">
        <f t="shared" si="180"/>
        <v>14502.90281322</v>
      </c>
      <c r="BJ162" s="64">
        <f t="shared" si="180"/>
        <v>10005.615104529999</v>
      </c>
      <c r="BK162" s="64">
        <f t="shared" si="180"/>
        <v>9895.7404213999998</v>
      </c>
      <c r="BL162" s="64">
        <f t="shared" si="180"/>
        <v>19226.547209699998</v>
      </c>
      <c r="BM162" s="64">
        <f t="shared" si="180"/>
        <v>13563.84361138</v>
      </c>
      <c r="BN162" s="64">
        <f t="shared" si="180"/>
        <v>9521.5440584000007</v>
      </c>
      <c r="BO162" s="64">
        <f t="shared" ref="BO162:DZ162" si="181">BO119</f>
        <v>9983.9469380600003</v>
      </c>
      <c r="BP162" s="64">
        <f t="shared" si="181"/>
        <v>16808.406772179998</v>
      </c>
      <c r="BQ162" s="64">
        <f t="shared" si="181"/>
        <v>10580.98271462</v>
      </c>
      <c r="BR162" s="64">
        <f t="shared" si="181"/>
        <v>9835.0577674399992</v>
      </c>
      <c r="BS162" s="64">
        <f t="shared" si="181"/>
        <v>10642.40391193</v>
      </c>
      <c r="BT162" s="64">
        <f t="shared" si="181"/>
        <v>12799.378119090001</v>
      </c>
      <c r="BU162" s="64">
        <f t="shared" si="181"/>
        <v>12855.92881546</v>
      </c>
      <c r="BV162" s="64">
        <f t="shared" si="181"/>
        <v>10398.8802844</v>
      </c>
      <c r="BW162" s="64">
        <f t="shared" si="181"/>
        <v>10256.29581335</v>
      </c>
      <c r="BX162" s="64">
        <f t="shared" si="181"/>
        <v>21714.460761139999</v>
      </c>
      <c r="BY162" s="64">
        <f t="shared" si="181"/>
        <v>11140.19489296</v>
      </c>
      <c r="BZ162" s="64">
        <f t="shared" si="181"/>
        <v>15041.151586690001</v>
      </c>
      <c r="CA162" s="64">
        <f t="shared" si="181"/>
        <v>17969.475656549999</v>
      </c>
      <c r="CB162" s="64">
        <f t="shared" si="181"/>
        <v>10077.417860670001</v>
      </c>
      <c r="CC162" s="64">
        <f t="shared" si="181"/>
        <v>15857.183482</v>
      </c>
      <c r="CD162" s="64">
        <f t="shared" si="181"/>
        <v>14353.063876009999</v>
      </c>
      <c r="CE162" s="64">
        <f t="shared" si="181"/>
        <v>17194.314815490001</v>
      </c>
      <c r="CF162" s="64">
        <f t="shared" si="181"/>
        <v>17494.234845070001</v>
      </c>
      <c r="CG162" s="64">
        <f t="shared" si="181"/>
        <v>15618.254950230001</v>
      </c>
      <c r="CH162" s="64">
        <f t="shared" si="181"/>
        <v>18692.93090598</v>
      </c>
      <c r="CI162" s="64">
        <f t="shared" si="181"/>
        <v>10209.51005314</v>
      </c>
      <c r="CJ162" s="64">
        <f t="shared" si="181"/>
        <v>10666.86021076</v>
      </c>
      <c r="CK162" s="64">
        <f t="shared" si="181"/>
        <v>10192.325556080001</v>
      </c>
      <c r="CL162" s="64">
        <f t="shared" si="181"/>
        <v>10725.25539708</v>
      </c>
      <c r="CM162" s="64">
        <f t="shared" si="181"/>
        <v>11315.62145257</v>
      </c>
      <c r="CN162" s="64">
        <f t="shared" si="181"/>
        <v>9708.6324516900004</v>
      </c>
      <c r="CO162" s="64">
        <f t="shared" si="181"/>
        <v>9694.9671414200002</v>
      </c>
      <c r="CP162" s="64">
        <f t="shared" si="181"/>
        <v>10793.536646250001</v>
      </c>
      <c r="CQ162" s="64">
        <f t="shared" si="181"/>
        <v>10684.52162815</v>
      </c>
      <c r="CR162" s="64">
        <f t="shared" si="181"/>
        <v>14756.15255312</v>
      </c>
      <c r="CS162" s="64">
        <f t="shared" si="181"/>
        <v>13062.06512146</v>
      </c>
      <c r="CT162" s="64">
        <f t="shared" si="181"/>
        <v>18688.839860259999</v>
      </c>
      <c r="CU162" s="64">
        <f t="shared" si="181"/>
        <v>10281.914175530001</v>
      </c>
      <c r="CV162" s="64">
        <f t="shared" si="181"/>
        <v>19581.424441380001</v>
      </c>
      <c r="CW162" s="64">
        <f t="shared" si="181"/>
        <v>16400.132042410001</v>
      </c>
      <c r="CX162" s="64">
        <f t="shared" si="181"/>
        <v>11187.87819367</v>
      </c>
      <c r="CY162" s="64">
        <f t="shared" si="181"/>
        <v>20679.374894709999</v>
      </c>
      <c r="CZ162" s="64">
        <f t="shared" si="181"/>
        <v>9868.4745106600003</v>
      </c>
      <c r="DA162" s="64">
        <f t="shared" si="181"/>
        <v>16215.31874087</v>
      </c>
      <c r="DB162" s="64">
        <f t="shared" si="181"/>
        <v>13423.305691490001</v>
      </c>
      <c r="DC162" s="64">
        <f t="shared" si="181"/>
        <v>17288.421931860001</v>
      </c>
      <c r="DD162" s="64">
        <f t="shared" si="181"/>
        <v>17920.485913420001</v>
      </c>
      <c r="DE162" s="64">
        <f t="shared" si="181"/>
        <v>13338.78578801</v>
      </c>
      <c r="DF162" s="64">
        <f t="shared" si="181"/>
        <v>9406.0030451700004</v>
      </c>
      <c r="DG162" s="64">
        <f t="shared" si="181"/>
        <v>20426.908425729998</v>
      </c>
      <c r="DH162" s="64">
        <f t="shared" si="181"/>
        <v>9671.1693246499999</v>
      </c>
      <c r="DI162" s="64">
        <f t="shared" si="181"/>
        <v>9574.0174396000002</v>
      </c>
      <c r="DJ162" s="64">
        <f t="shared" si="181"/>
        <v>10981.08065761</v>
      </c>
      <c r="DK162" s="64">
        <f t="shared" si="181"/>
        <v>11200.895554569999</v>
      </c>
      <c r="DL162" s="64">
        <f t="shared" si="181"/>
        <v>9970.78486324</v>
      </c>
      <c r="DM162" s="64">
        <f t="shared" si="181"/>
        <v>16069.101140229999</v>
      </c>
      <c r="DN162" s="64">
        <f t="shared" si="181"/>
        <v>10364.485260490001</v>
      </c>
      <c r="DO162" s="64">
        <f t="shared" si="181"/>
        <v>9828.0591590399999</v>
      </c>
      <c r="DP162" s="64">
        <f t="shared" si="181"/>
        <v>16575.500665889998</v>
      </c>
      <c r="DQ162" s="64">
        <f t="shared" si="181"/>
        <v>10720.29840353</v>
      </c>
      <c r="DR162" s="64">
        <f t="shared" si="181"/>
        <v>10003.01522415</v>
      </c>
      <c r="DS162" s="64">
        <f t="shared" si="181"/>
        <v>10703.13910002</v>
      </c>
      <c r="DT162" s="64">
        <f t="shared" si="181"/>
        <v>17288.421931860001</v>
      </c>
      <c r="DU162" s="64">
        <f t="shared" si="181"/>
        <v>12549.711882310001</v>
      </c>
      <c r="DV162" s="64">
        <f t="shared" si="181"/>
        <v>15719.977129360001</v>
      </c>
      <c r="DW162" s="64">
        <f t="shared" si="181"/>
        <v>13251.471197610001</v>
      </c>
      <c r="DX162" s="64">
        <f t="shared" si="181"/>
        <v>19710.070997070001</v>
      </c>
      <c r="DY162" s="64">
        <f t="shared" si="181"/>
        <v>14737.35707426</v>
      </c>
      <c r="DZ162" s="64">
        <f t="shared" si="181"/>
        <v>11415.27609739</v>
      </c>
      <c r="EA162" s="64">
        <f t="shared" ref="EA162:FX162" si="182">EA119</f>
        <v>11584.34118205</v>
      </c>
      <c r="EB162" s="64">
        <f t="shared" si="182"/>
        <v>10770.6289941</v>
      </c>
      <c r="EC162" s="64">
        <f t="shared" si="182"/>
        <v>12834.149181369999</v>
      </c>
      <c r="ED162" s="64">
        <f t="shared" si="182"/>
        <v>13736.569406889999</v>
      </c>
      <c r="EE162" s="64">
        <f t="shared" si="182"/>
        <v>15581.608470839999</v>
      </c>
      <c r="EF162" s="64">
        <f t="shared" si="182"/>
        <v>9884.4513085399994</v>
      </c>
      <c r="EG162" s="64">
        <f t="shared" si="182"/>
        <v>13517.438724649999</v>
      </c>
      <c r="EH162" s="64">
        <f t="shared" si="182"/>
        <v>14038.14117037</v>
      </c>
      <c r="EI162" s="64">
        <f t="shared" si="182"/>
        <v>9627.9620468499998</v>
      </c>
      <c r="EJ162" s="64">
        <f t="shared" si="182"/>
        <v>9533.8201010499997</v>
      </c>
      <c r="EK162" s="64">
        <f t="shared" si="182"/>
        <v>10664.61010783</v>
      </c>
      <c r="EL162" s="64">
        <f t="shared" si="182"/>
        <v>10861.528364510001</v>
      </c>
      <c r="EM162" s="64">
        <f t="shared" si="182"/>
        <v>11912.37324406</v>
      </c>
      <c r="EN162" s="64">
        <f t="shared" si="182"/>
        <v>9996.6542097199999</v>
      </c>
      <c r="EO162" s="64">
        <f t="shared" si="182"/>
        <v>12807.20918811</v>
      </c>
      <c r="EP162" s="64">
        <f t="shared" si="182"/>
        <v>12607.539109720001</v>
      </c>
      <c r="EQ162" s="64">
        <f t="shared" si="182"/>
        <v>10436.338536519999</v>
      </c>
      <c r="ER162" s="64">
        <f t="shared" si="182"/>
        <v>14355.08213275</v>
      </c>
      <c r="ES162" s="64">
        <f t="shared" si="182"/>
        <v>16630.278645030001</v>
      </c>
      <c r="ET162" s="64">
        <f t="shared" si="182"/>
        <v>18049.040885850001</v>
      </c>
      <c r="EU162" s="64">
        <f t="shared" si="182"/>
        <v>10546.376489439999</v>
      </c>
      <c r="EV162" s="64">
        <f t="shared" si="182"/>
        <v>21127.709001300002</v>
      </c>
      <c r="EW162" s="64">
        <f t="shared" si="182"/>
        <v>13944.32774321</v>
      </c>
      <c r="EX162" s="64">
        <f t="shared" si="182"/>
        <v>18535.906610999999</v>
      </c>
      <c r="EY162" s="64">
        <f t="shared" si="182"/>
        <v>10737.26400573</v>
      </c>
      <c r="EZ162" s="64">
        <f t="shared" si="182"/>
        <v>18446.192241190001</v>
      </c>
      <c r="FA162" s="64">
        <f t="shared" si="182"/>
        <v>10695.14910373</v>
      </c>
      <c r="FB162" s="64">
        <f t="shared" si="182"/>
        <v>13389.22645699</v>
      </c>
      <c r="FC162" s="64">
        <f t="shared" si="182"/>
        <v>10026.762069570001</v>
      </c>
      <c r="FD162" s="64">
        <f t="shared" si="182"/>
        <v>11712.79743676</v>
      </c>
      <c r="FE162" s="64">
        <f t="shared" si="182"/>
        <v>19973.545610540001</v>
      </c>
      <c r="FF162" s="64">
        <f t="shared" si="182"/>
        <v>16388.817863929999</v>
      </c>
      <c r="FG162" s="64">
        <f t="shared" si="182"/>
        <v>19007.226106220001</v>
      </c>
      <c r="FH162" s="64">
        <f t="shared" si="182"/>
        <v>20230.353044570002</v>
      </c>
      <c r="FI162" s="64">
        <f t="shared" si="182"/>
        <v>10049.111172700001</v>
      </c>
      <c r="FJ162" s="64">
        <f t="shared" si="182"/>
        <v>9854.07397313</v>
      </c>
      <c r="FK162" s="64">
        <f t="shared" si="182"/>
        <v>9842.8718782600008</v>
      </c>
      <c r="FL162" s="64">
        <f t="shared" si="182"/>
        <v>9604.8452850699996</v>
      </c>
      <c r="FM162" s="64">
        <f t="shared" si="182"/>
        <v>9649.1996590199997</v>
      </c>
      <c r="FN162" s="64">
        <f t="shared" si="182"/>
        <v>9697.55516756</v>
      </c>
      <c r="FO162" s="64">
        <f t="shared" si="182"/>
        <v>10366.874983629999</v>
      </c>
      <c r="FP162" s="64">
        <f t="shared" si="182"/>
        <v>10010.4073209</v>
      </c>
      <c r="FQ162" s="64">
        <f t="shared" si="182"/>
        <v>10378.313911310001</v>
      </c>
      <c r="FR162" s="64">
        <f t="shared" si="182"/>
        <v>17426.02898839</v>
      </c>
      <c r="FS162" s="64">
        <f t="shared" si="182"/>
        <v>16815.250722820001</v>
      </c>
      <c r="FT162" s="64">
        <f t="shared" si="182"/>
        <v>21266.452426</v>
      </c>
      <c r="FU162" s="64">
        <f t="shared" si="182"/>
        <v>10909.58465483</v>
      </c>
      <c r="FV162" s="64">
        <f t="shared" si="182"/>
        <v>10781.650360559999</v>
      </c>
      <c r="FW162" s="64">
        <f t="shared" si="182"/>
        <v>17600.562856910001</v>
      </c>
      <c r="FX162" s="64">
        <f t="shared" si="182"/>
        <v>21989.754798679998</v>
      </c>
      <c r="FY162" s="7"/>
      <c r="FZ162" s="64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</row>
    <row r="163" spans="1:217" x14ac:dyDescent="0.2">
      <c r="A163" s="6" t="s">
        <v>672</v>
      </c>
      <c r="B163" s="7" t="s">
        <v>673</v>
      </c>
      <c r="C163" s="64">
        <f>C162*0.08</f>
        <v>797.69086481833847</v>
      </c>
      <c r="D163" s="64">
        <f t="shared" ref="D163:BO163" si="183">D162*0.08</f>
        <v>801.37663983840002</v>
      </c>
      <c r="E163" s="64">
        <f t="shared" si="183"/>
        <v>790.89107561840012</v>
      </c>
      <c r="F163" s="64">
        <f t="shared" si="183"/>
        <v>794.46468066160003</v>
      </c>
      <c r="G163" s="64">
        <f t="shared" si="183"/>
        <v>846.67248261119994</v>
      </c>
      <c r="H163" s="64">
        <f t="shared" si="183"/>
        <v>847.53478782959996</v>
      </c>
      <c r="I163" s="64">
        <f t="shared" si="183"/>
        <v>792.59651166240008</v>
      </c>
      <c r="J163" s="64">
        <f t="shared" si="183"/>
        <v>762.77209998479998</v>
      </c>
      <c r="K163" s="64">
        <f t="shared" si="183"/>
        <v>1137.2281264631999</v>
      </c>
      <c r="L163" s="64">
        <f t="shared" si="183"/>
        <v>825.03275307920012</v>
      </c>
      <c r="M163" s="64">
        <f t="shared" si="183"/>
        <v>871.51537258640008</v>
      </c>
      <c r="N163" s="64">
        <f t="shared" si="183"/>
        <v>824.85848628720009</v>
      </c>
      <c r="O163" s="64">
        <f t="shared" si="183"/>
        <v>804.48160590639998</v>
      </c>
      <c r="P163" s="64">
        <f t="shared" si="183"/>
        <v>1128.8191738672001</v>
      </c>
      <c r="Q163" s="64">
        <f t="shared" si="183"/>
        <v>812.21441512239994</v>
      </c>
      <c r="R163" s="64">
        <f t="shared" si="183"/>
        <v>791.51872185520006</v>
      </c>
      <c r="S163" s="64">
        <f t="shared" si="183"/>
        <v>814.25777781440001</v>
      </c>
      <c r="T163" s="64">
        <f t="shared" si="183"/>
        <v>1364.0178902376001</v>
      </c>
      <c r="U163" s="64">
        <f t="shared" si="183"/>
        <v>1634.3272163136</v>
      </c>
      <c r="V163" s="64">
        <f t="shared" si="183"/>
        <v>1094.909041596</v>
      </c>
      <c r="W163" s="64">
        <f t="shared" si="183"/>
        <v>1428.4970705440001</v>
      </c>
      <c r="X163" s="64">
        <f t="shared" si="183"/>
        <v>1639.5044643199999</v>
      </c>
      <c r="Y163" s="64">
        <f t="shared" si="183"/>
        <v>803.04915986000015</v>
      </c>
      <c r="Z163" s="64">
        <f t="shared" si="183"/>
        <v>1174.8447860704</v>
      </c>
      <c r="AA163" s="64">
        <f t="shared" si="183"/>
        <v>806.79552748000003</v>
      </c>
      <c r="AB163" s="64">
        <f t="shared" si="183"/>
        <v>824.52350655359999</v>
      </c>
      <c r="AC163" s="64">
        <f t="shared" si="183"/>
        <v>843.87011335440002</v>
      </c>
      <c r="AD163" s="64">
        <f t="shared" si="183"/>
        <v>807.33092671999998</v>
      </c>
      <c r="AE163" s="64">
        <f t="shared" si="183"/>
        <v>1517.4458373320001</v>
      </c>
      <c r="AF163" s="64">
        <f t="shared" si="183"/>
        <v>1360.3687507768</v>
      </c>
      <c r="AG163" s="64">
        <f t="shared" si="183"/>
        <v>915.69771069759997</v>
      </c>
      <c r="AH163" s="64">
        <f t="shared" si="183"/>
        <v>795.31489203759998</v>
      </c>
      <c r="AI163" s="64">
        <f t="shared" si="183"/>
        <v>976.37916916879999</v>
      </c>
      <c r="AJ163" s="64">
        <f t="shared" si="183"/>
        <v>1421.8411109440001</v>
      </c>
      <c r="AK163" s="64">
        <f t="shared" si="183"/>
        <v>1322.2614702855999</v>
      </c>
      <c r="AL163" s="64">
        <f t="shared" si="183"/>
        <v>1092.8712159680001</v>
      </c>
      <c r="AM163" s="64">
        <f t="shared" si="183"/>
        <v>957.51775297680001</v>
      </c>
      <c r="AN163" s="64">
        <f t="shared" si="183"/>
        <v>1050.3333598648001</v>
      </c>
      <c r="AO163" s="64">
        <f t="shared" si="183"/>
        <v>779.9348886368</v>
      </c>
      <c r="AP163" s="64">
        <f t="shared" si="183"/>
        <v>812.81651374959995</v>
      </c>
      <c r="AQ163" s="64">
        <f t="shared" si="183"/>
        <v>1213.0997358679999</v>
      </c>
      <c r="AR163" s="64">
        <f t="shared" si="183"/>
        <v>813.41861237599994</v>
      </c>
      <c r="AS163" s="64">
        <f t="shared" si="183"/>
        <v>852.91495169600012</v>
      </c>
      <c r="AT163" s="64">
        <f t="shared" si="183"/>
        <v>825.26934521680005</v>
      </c>
      <c r="AU163" s="64">
        <f t="shared" si="183"/>
        <v>1167.9097725688</v>
      </c>
      <c r="AV163" s="64">
        <f t="shared" si="183"/>
        <v>1092.30037328</v>
      </c>
      <c r="AW163" s="64">
        <f t="shared" si="183"/>
        <v>1236.3870005368001</v>
      </c>
      <c r="AX163" s="64">
        <f t="shared" si="183"/>
        <v>1707.623137908</v>
      </c>
      <c r="AY163" s="64">
        <f t="shared" si="183"/>
        <v>972.0779261688001</v>
      </c>
      <c r="AZ163" s="64">
        <f t="shared" si="183"/>
        <v>788.97181139840006</v>
      </c>
      <c r="BA163" s="64">
        <f t="shared" si="183"/>
        <v>771.45267073280002</v>
      </c>
      <c r="BB163" s="64">
        <f t="shared" si="183"/>
        <v>777.18558108399998</v>
      </c>
      <c r="BC163" s="64">
        <f t="shared" si="183"/>
        <v>790.04068615440008</v>
      </c>
      <c r="BD163" s="64">
        <f t="shared" si="183"/>
        <v>792.3602013208</v>
      </c>
      <c r="BE163" s="64">
        <f t="shared" si="183"/>
        <v>841.86465481840003</v>
      </c>
      <c r="BF163" s="64">
        <f t="shared" si="183"/>
        <v>795.99421076479996</v>
      </c>
      <c r="BG163" s="64">
        <f t="shared" si="183"/>
        <v>857.91249386800007</v>
      </c>
      <c r="BH163" s="64">
        <f t="shared" si="183"/>
        <v>913.23988113040002</v>
      </c>
      <c r="BI163" s="64">
        <f t="shared" si="183"/>
        <v>1160.2322250576001</v>
      </c>
      <c r="BJ163" s="64">
        <f t="shared" si="183"/>
        <v>800.44920836239999</v>
      </c>
      <c r="BK163" s="64">
        <f t="shared" si="183"/>
        <v>791.65923371200006</v>
      </c>
      <c r="BL163" s="64">
        <f t="shared" si="183"/>
        <v>1538.1237767759999</v>
      </c>
      <c r="BM163" s="64">
        <f t="shared" si="183"/>
        <v>1085.1074889104</v>
      </c>
      <c r="BN163" s="64">
        <f t="shared" si="183"/>
        <v>761.72352467200005</v>
      </c>
      <c r="BO163" s="64">
        <f t="shared" si="183"/>
        <v>798.71575504480006</v>
      </c>
      <c r="BP163" s="64">
        <f t="shared" ref="BP163:EA163" si="184">BP162*0.08</f>
        <v>1344.6725417743999</v>
      </c>
      <c r="BQ163" s="64">
        <f t="shared" si="184"/>
        <v>846.47861716960006</v>
      </c>
      <c r="BR163" s="64">
        <f t="shared" si="184"/>
        <v>786.8046213952</v>
      </c>
      <c r="BS163" s="64">
        <f t="shared" si="184"/>
        <v>851.39231295440004</v>
      </c>
      <c r="BT163" s="64">
        <f t="shared" si="184"/>
        <v>1023.9502495272001</v>
      </c>
      <c r="BU163" s="64">
        <f t="shared" si="184"/>
        <v>1028.4743052368001</v>
      </c>
      <c r="BV163" s="64">
        <f t="shared" si="184"/>
        <v>831.91042275200004</v>
      </c>
      <c r="BW163" s="64">
        <f t="shared" si="184"/>
        <v>820.50366506800003</v>
      </c>
      <c r="BX163" s="64">
        <f t="shared" si="184"/>
        <v>1737.1568608912</v>
      </c>
      <c r="BY163" s="64">
        <f t="shared" si="184"/>
        <v>891.21559143680008</v>
      </c>
      <c r="BZ163" s="64">
        <f t="shared" si="184"/>
        <v>1203.2921269352</v>
      </c>
      <c r="CA163" s="64">
        <f t="shared" si="184"/>
        <v>1437.558052524</v>
      </c>
      <c r="CB163" s="64">
        <f t="shared" si="184"/>
        <v>806.19342885360004</v>
      </c>
      <c r="CC163" s="64">
        <f t="shared" si="184"/>
        <v>1268.5746785600002</v>
      </c>
      <c r="CD163" s="64">
        <f t="shared" si="184"/>
        <v>1148.2451100808</v>
      </c>
      <c r="CE163" s="64">
        <f t="shared" si="184"/>
        <v>1375.5451852392</v>
      </c>
      <c r="CF163" s="64">
        <f t="shared" si="184"/>
        <v>1399.5387876056002</v>
      </c>
      <c r="CG163" s="64">
        <f t="shared" si="184"/>
        <v>1249.4603960184002</v>
      </c>
      <c r="CH163" s="64">
        <f t="shared" si="184"/>
        <v>1495.4344724784</v>
      </c>
      <c r="CI163" s="64">
        <f t="shared" si="184"/>
        <v>816.76080425120006</v>
      </c>
      <c r="CJ163" s="64">
        <f t="shared" si="184"/>
        <v>853.34881686080007</v>
      </c>
      <c r="CK163" s="64">
        <f t="shared" si="184"/>
        <v>815.38604448640012</v>
      </c>
      <c r="CL163" s="64">
        <f t="shared" si="184"/>
        <v>858.02043176640007</v>
      </c>
      <c r="CM163" s="64">
        <f t="shared" si="184"/>
        <v>905.24971620559995</v>
      </c>
      <c r="CN163" s="64">
        <f t="shared" si="184"/>
        <v>776.69059613520005</v>
      </c>
      <c r="CO163" s="64">
        <f t="shared" si="184"/>
        <v>775.59737131359998</v>
      </c>
      <c r="CP163" s="64">
        <f t="shared" si="184"/>
        <v>863.48293170000011</v>
      </c>
      <c r="CQ163" s="64">
        <f t="shared" si="184"/>
        <v>854.76173025200001</v>
      </c>
      <c r="CR163" s="64">
        <f t="shared" si="184"/>
        <v>1180.4922042496</v>
      </c>
      <c r="CS163" s="64">
        <f t="shared" si="184"/>
        <v>1044.9652097168</v>
      </c>
      <c r="CT163" s="64">
        <f t="shared" si="184"/>
        <v>1495.1071888208</v>
      </c>
      <c r="CU163" s="64">
        <f t="shared" si="184"/>
        <v>822.55313404240007</v>
      </c>
      <c r="CV163" s="64">
        <f t="shared" si="184"/>
        <v>1566.5139553104</v>
      </c>
      <c r="CW163" s="64">
        <f t="shared" si="184"/>
        <v>1312.0105633928001</v>
      </c>
      <c r="CX163" s="64">
        <f t="shared" si="184"/>
        <v>895.03025549359995</v>
      </c>
      <c r="CY163" s="64">
        <f t="shared" si="184"/>
        <v>1654.3499915768</v>
      </c>
      <c r="CZ163" s="64">
        <f t="shared" si="184"/>
        <v>789.47796085280004</v>
      </c>
      <c r="DA163" s="64">
        <f t="shared" si="184"/>
        <v>1297.2254992696</v>
      </c>
      <c r="DB163" s="64">
        <f t="shared" si="184"/>
        <v>1073.8644553192</v>
      </c>
      <c r="DC163" s="64">
        <f t="shared" si="184"/>
        <v>1383.0737545488</v>
      </c>
      <c r="DD163" s="64">
        <f t="shared" si="184"/>
        <v>1433.6388730736001</v>
      </c>
      <c r="DE163" s="64">
        <f t="shared" si="184"/>
        <v>1067.1028630408</v>
      </c>
      <c r="DF163" s="64">
        <f t="shared" si="184"/>
        <v>752.48024361360001</v>
      </c>
      <c r="DG163" s="64">
        <f t="shared" si="184"/>
        <v>1634.1526740584</v>
      </c>
      <c r="DH163" s="64">
        <f t="shared" si="184"/>
        <v>773.69354597200004</v>
      </c>
      <c r="DI163" s="64">
        <f t="shared" si="184"/>
        <v>765.921395168</v>
      </c>
      <c r="DJ163" s="64">
        <f t="shared" si="184"/>
        <v>878.48645260880005</v>
      </c>
      <c r="DK163" s="64">
        <f t="shared" si="184"/>
        <v>896.07164436559992</v>
      </c>
      <c r="DL163" s="64">
        <f t="shared" si="184"/>
        <v>797.66278905920001</v>
      </c>
      <c r="DM163" s="64">
        <f t="shared" si="184"/>
        <v>1285.5280912184</v>
      </c>
      <c r="DN163" s="64">
        <f t="shared" si="184"/>
        <v>829.15882083920008</v>
      </c>
      <c r="DO163" s="64">
        <f t="shared" si="184"/>
        <v>786.24473272320006</v>
      </c>
      <c r="DP163" s="64">
        <f t="shared" si="184"/>
        <v>1326.0400532711999</v>
      </c>
      <c r="DQ163" s="64">
        <f t="shared" si="184"/>
        <v>857.62387228240004</v>
      </c>
      <c r="DR163" s="64">
        <f t="shared" si="184"/>
        <v>800.24121793200004</v>
      </c>
      <c r="DS163" s="64">
        <f t="shared" si="184"/>
        <v>856.25112800160002</v>
      </c>
      <c r="DT163" s="64">
        <f t="shared" si="184"/>
        <v>1383.0737545488</v>
      </c>
      <c r="DU163" s="64">
        <f t="shared" si="184"/>
        <v>1003.9769505848001</v>
      </c>
      <c r="DV163" s="64">
        <f t="shared" si="184"/>
        <v>1257.5981703488001</v>
      </c>
      <c r="DW163" s="64">
        <f t="shared" si="184"/>
        <v>1060.1176958088001</v>
      </c>
      <c r="DX163" s="64">
        <f t="shared" si="184"/>
        <v>1576.8056797656002</v>
      </c>
      <c r="DY163" s="64">
        <f t="shared" si="184"/>
        <v>1178.9885659408001</v>
      </c>
      <c r="DZ163" s="64">
        <f t="shared" si="184"/>
        <v>913.22208779120001</v>
      </c>
      <c r="EA163" s="64">
        <f t="shared" si="184"/>
        <v>926.74729456400007</v>
      </c>
      <c r="EB163" s="64">
        <f t="shared" ref="EB163:FX163" si="185">EB162*0.08</f>
        <v>861.65031952799995</v>
      </c>
      <c r="EC163" s="64">
        <f t="shared" si="185"/>
        <v>1026.7319345096</v>
      </c>
      <c r="ED163" s="64">
        <f t="shared" si="185"/>
        <v>1098.9255525511999</v>
      </c>
      <c r="EE163" s="64">
        <f t="shared" si="185"/>
        <v>1246.5286776671999</v>
      </c>
      <c r="EF163" s="64">
        <f t="shared" si="185"/>
        <v>790.75610468319996</v>
      </c>
      <c r="EG163" s="64">
        <f t="shared" si="185"/>
        <v>1081.395097972</v>
      </c>
      <c r="EH163" s="64">
        <f t="shared" si="185"/>
        <v>1123.0512936296</v>
      </c>
      <c r="EI163" s="64">
        <f t="shared" si="185"/>
        <v>770.23696374799999</v>
      </c>
      <c r="EJ163" s="64">
        <f t="shared" si="185"/>
        <v>762.705608084</v>
      </c>
      <c r="EK163" s="64">
        <f t="shared" si="185"/>
        <v>853.16880862640005</v>
      </c>
      <c r="EL163" s="64">
        <f t="shared" si="185"/>
        <v>868.92226916080006</v>
      </c>
      <c r="EM163" s="64">
        <f t="shared" si="185"/>
        <v>952.98985952479995</v>
      </c>
      <c r="EN163" s="64">
        <f t="shared" si="185"/>
        <v>799.73233677760004</v>
      </c>
      <c r="EO163" s="64">
        <f t="shared" si="185"/>
        <v>1024.5767350487999</v>
      </c>
      <c r="EP163" s="64">
        <f t="shared" si="185"/>
        <v>1008.6031287776001</v>
      </c>
      <c r="EQ163" s="64">
        <f t="shared" si="185"/>
        <v>834.90708292159991</v>
      </c>
      <c r="ER163" s="64">
        <f t="shared" si="185"/>
        <v>1148.4065706199999</v>
      </c>
      <c r="ES163" s="64">
        <f t="shared" si="185"/>
        <v>1330.4222916024</v>
      </c>
      <c r="ET163" s="64">
        <f t="shared" si="185"/>
        <v>1443.9232708680001</v>
      </c>
      <c r="EU163" s="64">
        <f t="shared" si="185"/>
        <v>843.7101191552</v>
      </c>
      <c r="EV163" s="64">
        <f t="shared" si="185"/>
        <v>1690.2167201040002</v>
      </c>
      <c r="EW163" s="64">
        <f t="shared" si="185"/>
        <v>1115.5462194568001</v>
      </c>
      <c r="EX163" s="64">
        <f t="shared" si="185"/>
        <v>1482.8725288799999</v>
      </c>
      <c r="EY163" s="64">
        <f t="shared" si="185"/>
        <v>858.98112045840003</v>
      </c>
      <c r="EZ163" s="64">
        <f t="shared" si="185"/>
        <v>1475.6953792952002</v>
      </c>
      <c r="FA163" s="64">
        <f t="shared" si="185"/>
        <v>855.61192829840002</v>
      </c>
      <c r="FB163" s="64">
        <f t="shared" si="185"/>
        <v>1071.1381165591999</v>
      </c>
      <c r="FC163" s="64">
        <f t="shared" si="185"/>
        <v>802.14096556560003</v>
      </c>
      <c r="FD163" s="64">
        <f t="shared" si="185"/>
        <v>937.02379494080003</v>
      </c>
      <c r="FE163" s="64">
        <f t="shared" si="185"/>
        <v>1597.8836488432</v>
      </c>
      <c r="FF163" s="64">
        <f t="shared" si="185"/>
        <v>1311.1054291143998</v>
      </c>
      <c r="FG163" s="64">
        <f t="shared" si="185"/>
        <v>1520.5780884976002</v>
      </c>
      <c r="FH163" s="64">
        <f t="shared" si="185"/>
        <v>1618.4282435656003</v>
      </c>
      <c r="FI163" s="64">
        <f t="shared" si="185"/>
        <v>803.92889381600003</v>
      </c>
      <c r="FJ163" s="64">
        <f t="shared" si="185"/>
        <v>788.32591785040006</v>
      </c>
      <c r="FK163" s="64">
        <f t="shared" si="185"/>
        <v>787.42975026080012</v>
      </c>
      <c r="FL163" s="64">
        <f t="shared" si="185"/>
        <v>768.38762280560002</v>
      </c>
      <c r="FM163" s="64">
        <f t="shared" si="185"/>
        <v>771.93597272160002</v>
      </c>
      <c r="FN163" s="64">
        <f t="shared" si="185"/>
        <v>775.80441340480002</v>
      </c>
      <c r="FO163" s="64">
        <f t="shared" si="185"/>
        <v>829.34999869039996</v>
      </c>
      <c r="FP163" s="64">
        <f t="shared" si="185"/>
        <v>800.83258567200005</v>
      </c>
      <c r="FQ163" s="64">
        <f t="shared" si="185"/>
        <v>830.26511290480005</v>
      </c>
      <c r="FR163" s="64">
        <f t="shared" si="185"/>
        <v>1394.0823190712001</v>
      </c>
      <c r="FS163" s="64">
        <f t="shared" si="185"/>
        <v>1345.2200578256002</v>
      </c>
      <c r="FT163" s="64">
        <f t="shared" si="185"/>
        <v>1701.3161940800001</v>
      </c>
      <c r="FU163" s="64">
        <f t="shared" si="185"/>
        <v>872.76677238640002</v>
      </c>
      <c r="FV163" s="64">
        <f t="shared" si="185"/>
        <v>862.53202884479992</v>
      </c>
      <c r="FW163" s="64">
        <f t="shared" si="185"/>
        <v>1408.0450285528002</v>
      </c>
      <c r="FX163" s="64">
        <f t="shared" si="185"/>
        <v>1759.1803838943999</v>
      </c>
      <c r="FY163" s="7"/>
      <c r="FZ163" s="64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</row>
    <row r="164" spans="1:217" x14ac:dyDescent="0.2">
      <c r="A164" s="6" t="s">
        <v>674</v>
      </c>
      <c r="B164" s="7" t="s">
        <v>675</v>
      </c>
      <c r="C164" s="64">
        <f>ROUND(C161*C163,2)</f>
        <v>971587.47</v>
      </c>
      <c r="D164" s="64">
        <f t="shared" ref="D164:BO164" si="186">ROUND(D161*D163,2)</f>
        <v>3000354.14</v>
      </c>
      <c r="E164" s="64">
        <f t="shared" si="186"/>
        <v>1147582.95</v>
      </c>
      <c r="F164" s="64">
        <f t="shared" si="186"/>
        <v>1595285.08</v>
      </c>
      <c r="G164" s="64">
        <f t="shared" si="186"/>
        <v>77047.199999999997</v>
      </c>
      <c r="H164" s="64">
        <f t="shared" si="186"/>
        <v>59327.44</v>
      </c>
      <c r="I164" s="64">
        <f t="shared" si="186"/>
        <v>1168287.26</v>
      </c>
      <c r="J164" s="64">
        <f t="shared" si="186"/>
        <v>140350.07</v>
      </c>
      <c r="K164" s="64">
        <f t="shared" si="186"/>
        <v>1137.23</v>
      </c>
      <c r="L164" s="64">
        <f t="shared" si="186"/>
        <v>102304.06</v>
      </c>
      <c r="M164" s="64">
        <f t="shared" si="186"/>
        <v>135084.88</v>
      </c>
      <c r="N164" s="64">
        <f t="shared" si="186"/>
        <v>3260665.6</v>
      </c>
      <c r="O164" s="64">
        <f t="shared" si="186"/>
        <v>268696.86</v>
      </c>
      <c r="P164" s="64">
        <f t="shared" si="186"/>
        <v>28220.48</v>
      </c>
      <c r="Q164" s="64">
        <f t="shared" si="186"/>
        <v>7629130</v>
      </c>
      <c r="R164" s="64">
        <f t="shared" si="186"/>
        <v>45116.57</v>
      </c>
      <c r="S164" s="64">
        <f t="shared" si="186"/>
        <v>36641.599999999999</v>
      </c>
      <c r="T164" s="64">
        <f t="shared" si="186"/>
        <v>1364.02</v>
      </c>
      <c r="U164" s="64">
        <f t="shared" si="186"/>
        <v>0</v>
      </c>
      <c r="V164" s="64">
        <f t="shared" si="186"/>
        <v>0</v>
      </c>
      <c r="W164" s="64">
        <f t="shared" si="186"/>
        <v>0</v>
      </c>
      <c r="X164" s="64">
        <f t="shared" si="186"/>
        <v>0</v>
      </c>
      <c r="Y164" s="64">
        <f t="shared" si="186"/>
        <v>0</v>
      </c>
      <c r="Z164" s="64">
        <f t="shared" si="186"/>
        <v>2349.69</v>
      </c>
      <c r="AA164" s="64">
        <f t="shared" si="186"/>
        <v>1687816.24</v>
      </c>
      <c r="AB164" s="64">
        <f t="shared" si="186"/>
        <v>1061161.75</v>
      </c>
      <c r="AC164" s="64">
        <f t="shared" si="186"/>
        <v>18565.14</v>
      </c>
      <c r="AD164" s="64">
        <f t="shared" si="186"/>
        <v>18568.61</v>
      </c>
      <c r="AE164" s="64">
        <f t="shared" si="186"/>
        <v>4552.34</v>
      </c>
      <c r="AF164" s="64">
        <f t="shared" si="186"/>
        <v>2720.74</v>
      </c>
      <c r="AG164" s="64">
        <f t="shared" si="186"/>
        <v>11904.07</v>
      </c>
      <c r="AH164" s="64">
        <f t="shared" si="186"/>
        <v>0</v>
      </c>
      <c r="AI164" s="64">
        <f t="shared" si="186"/>
        <v>0</v>
      </c>
      <c r="AJ164" s="64">
        <f t="shared" si="186"/>
        <v>2843.68</v>
      </c>
      <c r="AK164" s="64">
        <f t="shared" si="186"/>
        <v>0</v>
      </c>
      <c r="AL164" s="64">
        <f t="shared" si="186"/>
        <v>7650.1</v>
      </c>
      <c r="AM164" s="64">
        <f t="shared" si="186"/>
        <v>0</v>
      </c>
      <c r="AN164" s="64">
        <f t="shared" si="186"/>
        <v>0</v>
      </c>
      <c r="AO164" s="64">
        <f t="shared" si="186"/>
        <v>94372.12</v>
      </c>
      <c r="AP164" s="64">
        <f t="shared" si="186"/>
        <v>10186216.550000001</v>
      </c>
      <c r="AQ164" s="64">
        <f t="shared" si="186"/>
        <v>0</v>
      </c>
      <c r="AR164" s="64">
        <f t="shared" si="186"/>
        <v>1401520.27</v>
      </c>
      <c r="AS164" s="64">
        <f t="shared" si="186"/>
        <v>983410.94</v>
      </c>
      <c r="AT164" s="64">
        <f t="shared" si="186"/>
        <v>23107.54</v>
      </c>
      <c r="AU164" s="64">
        <f t="shared" si="186"/>
        <v>5839.55</v>
      </c>
      <c r="AV164" s="64">
        <f t="shared" si="186"/>
        <v>6553.8</v>
      </c>
      <c r="AW164" s="64">
        <f t="shared" si="186"/>
        <v>1236.3900000000001</v>
      </c>
      <c r="AX164" s="64">
        <f t="shared" si="186"/>
        <v>11953.36</v>
      </c>
      <c r="AY164" s="64">
        <f t="shared" si="186"/>
        <v>11664.94</v>
      </c>
      <c r="AZ164" s="64">
        <f t="shared" si="186"/>
        <v>669048.1</v>
      </c>
      <c r="BA164" s="64">
        <f t="shared" si="186"/>
        <v>128832.6</v>
      </c>
      <c r="BB164" s="64">
        <f t="shared" si="186"/>
        <v>181084.24</v>
      </c>
      <c r="BC164" s="64">
        <f t="shared" si="186"/>
        <v>985180.74</v>
      </c>
      <c r="BD164" s="64">
        <f t="shared" si="186"/>
        <v>38825.65</v>
      </c>
      <c r="BE164" s="64">
        <f t="shared" si="186"/>
        <v>4209.32</v>
      </c>
      <c r="BF164" s="64">
        <f t="shared" si="186"/>
        <v>313621.71999999997</v>
      </c>
      <c r="BG164" s="64">
        <f t="shared" si="186"/>
        <v>63485.52</v>
      </c>
      <c r="BH164" s="64">
        <f t="shared" si="186"/>
        <v>9132.4</v>
      </c>
      <c r="BI164" s="64">
        <f t="shared" si="186"/>
        <v>18563.72</v>
      </c>
      <c r="BJ164" s="64">
        <f t="shared" si="186"/>
        <v>66437.279999999999</v>
      </c>
      <c r="BK164" s="64">
        <f t="shared" si="186"/>
        <v>468662.27</v>
      </c>
      <c r="BL164" s="64">
        <f t="shared" si="186"/>
        <v>0</v>
      </c>
      <c r="BM164" s="64">
        <f t="shared" si="186"/>
        <v>4340.43</v>
      </c>
      <c r="BN164" s="64">
        <f t="shared" si="186"/>
        <v>12187.58</v>
      </c>
      <c r="BO164" s="64">
        <f t="shared" si="186"/>
        <v>11182.02</v>
      </c>
      <c r="BP164" s="64">
        <f t="shared" ref="BP164:EA164" si="187">ROUND(BP161*BP163,2)</f>
        <v>0</v>
      </c>
      <c r="BQ164" s="64">
        <f t="shared" si="187"/>
        <v>934512.39</v>
      </c>
      <c r="BR164" s="64">
        <f t="shared" si="187"/>
        <v>502768.15</v>
      </c>
      <c r="BS164" s="64">
        <f t="shared" si="187"/>
        <v>134519.99</v>
      </c>
      <c r="BT164" s="64">
        <f t="shared" si="187"/>
        <v>5119.75</v>
      </c>
      <c r="BU164" s="64">
        <f t="shared" si="187"/>
        <v>41138.97</v>
      </c>
      <c r="BV164" s="64">
        <f t="shared" si="187"/>
        <v>55738</v>
      </c>
      <c r="BW164" s="64">
        <f t="shared" si="187"/>
        <v>109947.49</v>
      </c>
      <c r="BX164" s="64">
        <f t="shared" si="187"/>
        <v>0</v>
      </c>
      <c r="BY164" s="64">
        <f t="shared" si="187"/>
        <v>1782.43</v>
      </c>
      <c r="BZ164" s="64">
        <f t="shared" si="187"/>
        <v>0</v>
      </c>
      <c r="CA164" s="64">
        <f t="shared" si="187"/>
        <v>4312.67</v>
      </c>
      <c r="CB164" s="64">
        <f t="shared" si="187"/>
        <v>2018708.35</v>
      </c>
      <c r="CC164" s="64">
        <f t="shared" si="187"/>
        <v>0</v>
      </c>
      <c r="CD164" s="64">
        <f t="shared" si="187"/>
        <v>10334.209999999999</v>
      </c>
      <c r="CE164" s="64">
        <f t="shared" si="187"/>
        <v>2751.09</v>
      </c>
      <c r="CF164" s="64">
        <f t="shared" si="187"/>
        <v>0</v>
      </c>
      <c r="CG164" s="64">
        <f t="shared" si="187"/>
        <v>28737.59</v>
      </c>
      <c r="CH164" s="64">
        <f t="shared" si="187"/>
        <v>14954.34</v>
      </c>
      <c r="CI164" s="64">
        <f t="shared" si="187"/>
        <v>64524.1</v>
      </c>
      <c r="CJ164" s="64">
        <f t="shared" si="187"/>
        <v>124588.93</v>
      </c>
      <c r="CK164" s="64">
        <f t="shared" si="187"/>
        <v>114154.05</v>
      </c>
      <c r="CL164" s="64">
        <f t="shared" si="187"/>
        <v>24024.57</v>
      </c>
      <c r="CM164" s="64">
        <f t="shared" si="187"/>
        <v>12673.5</v>
      </c>
      <c r="CN164" s="64">
        <f t="shared" si="187"/>
        <v>836495.77</v>
      </c>
      <c r="CO164" s="64">
        <f t="shared" si="187"/>
        <v>272234.68</v>
      </c>
      <c r="CP164" s="64">
        <f t="shared" si="187"/>
        <v>108798.85</v>
      </c>
      <c r="CQ164" s="64">
        <f t="shared" si="187"/>
        <v>5983.33</v>
      </c>
      <c r="CR164" s="64">
        <f t="shared" si="187"/>
        <v>0</v>
      </c>
      <c r="CS164" s="64">
        <f t="shared" si="187"/>
        <v>6269.79</v>
      </c>
      <c r="CT164" s="64">
        <f t="shared" si="187"/>
        <v>1495.11</v>
      </c>
      <c r="CU164" s="64">
        <f t="shared" si="187"/>
        <v>3290.21</v>
      </c>
      <c r="CV164" s="64">
        <f t="shared" si="187"/>
        <v>0</v>
      </c>
      <c r="CW164" s="64">
        <f t="shared" si="187"/>
        <v>0</v>
      </c>
      <c r="CX164" s="64">
        <f t="shared" si="187"/>
        <v>16110.54</v>
      </c>
      <c r="CY164" s="64">
        <f t="shared" si="187"/>
        <v>0</v>
      </c>
      <c r="CZ164" s="64">
        <f t="shared" si="187"/>
        <v>33947.550000000003</v>
      </c>
      <c r="DA164" s="64">
        <f t="shared" si="187"/>
        <v>0</v>
      </c>
      <c r="DB164" s="64">
        <f t="shared" si="187"/>
        <v>4295.46</v>
      </c>
      <c r="DC164" s="64">
        <f t="shared" si="187"/>
        <v>0</v>
      </c>
      <c r="DD164" s="64">
        <f t="shared" si="187"/>
        <v>1433.64</v>
      </c>
      <c r="DE164" s="64">
        <f t="shared" si="187"/>
        <v>1067.0999999999999</v>
      </c>
      <c r="DF164" s="64">
        <f t="shared" si="187"/>
        <v>370220.28</v>
      </c>
      <c r="DG164" s="64">
        <f t="shared" si="187"/>
        <v>0</v>
      </c>
      <c r="DH164" s="64">
        <f t="shared" si="187"/>
        <v>78143.05</v>
      </c>
      <c r="DI164" s="64">
        <f t="shared" si="187"/>
        <v>30636.86</v>
      </c>
      <c r="DJ164" s="64">
        <f t="shared" si="187"/>
        <v>3513.95</v>
      </c>
      <c r="DK164" s="64">
        <f t="shared" si="187"/>
        <v>20609.650000000001</v>
      </c>
      <c r="DL164" s="64">
        <f t="shared" si="187"/>
        <v>222547.92</v>
      </c>
      <c r="DM164" s="64">
        <f t="shared" si="187"/>
        <v>0</v>
      </c>
      <c r="DN164" s="64">
        <f t="shared" si="187"/>
        <v>67161.86</v>
      </c>
      <c r="DO164" s="64">
        <f t="shared" si="187"/>
        <v>378183.72</v>
      </c>
      <c r="DP164" s="64">
        <f t="shared" si="187"/>
        <v>0</v>
      </c>
      <c r="DQ164" s="64">
        <f t="shared" si="187"/>
        <v>50599.81</v>
      </c>
      <c r="DR164" s="64">
        <f t="shared" si="187"/>
        <v>20806.27</v>
      </c>
      <c r="DS164" s="64">
        <f t="shared" si="187"/>
        <v>17125.02</v>
      </c>
      <c r="DT164" s="64">
        <f t="shared" si="187"/>
        <v>5532.3</v>
      </c>
      <c r="DU164" s="64">
        <f t="shared" si="187"/>
        <v>3011.93</v>
      </c>
      <c r="DV164" s="64">
        <f t="shared" si="187"/>
        <v>3772.79</v>
      </c>
      <c r="DW164" s="64">
        <f t="shared" si="187"/>
        <v>0</v>
      </c>
      <c r="DX164" s="64">
        <f t="shared" si="187"/>
        <v>11037.64</v>
      </c>
      <c r="DY164" s="64">
        <f t="shared" si="187"/>
        <v>1178.99</v>
      </c>
      <c r="DZ164" s="64">
        <f t="shared" si="187"/>
        <v>5479.33</v>
      </c>
      <c r="EA164" s="64">
        <f t="shared" si="187"/>
        <v>14827.96</v>
      </c>
      <c r="EB164" s="64">
        <f t="shared" ref="EB164:FX164" si="188">ROUND(EB161*EB163,2)</f>
        <v>73240.28</v>
      </c>
      <c r="EC164" s="64">
        <f t="shared" si="188"/>
        <v>0</v>
      </c>
      <c r="ED164" s="64">
        <f t="shared" si="188"/>
        <v>47253.8</v>
      </c>
      <c r="EE164" s="64">
        <f t="shared" si="188"/>
        <v>19944.46</v>
      </c>
      <c r="EF164" s="64">
        <f t="shared" si="188"/>
        <v>45863.85</v>
      </c>
      <c r="EG164" s="64">
        <f t="shared" si="188"/>
        <v>50825.57</v>
      </c>
      <c r="EH164" s="64">
        <f t="shared" si="188"/>
        <v>8984.41</v>
      </c>
      <c r="EI164" s="64">
        <f t="shared" si="188"/>
        <v>321959.05</v>
      </c>
      <c r="EJ164" s="64">
        <f t="shared" si="188"/>
        <v>134236.19</v>
      </c>
      <c r="EK164" s="64">
        <f t="shared" si="188"/>
        <v>10238.030000000001</v>
      </c>
      <c r="EL164" s="64">
        <f t="shared" si="188"/>
        <v>868.92</v>
      </c>
      <c r="EM164" s="64">
        <f t="shared" si="188"/>
        <v>0</v>
      </c>
      <c r="EN164" s="64">
        <f t="shared" si="188"/>
        <v>7997.32</v>
      </c>
      <c r="EO164" s="64">
        <f t="shared" si="188"/>
        <v>3073.73</v>
      </c>
      <c r="EP164" s="64">
        <f t="shared" si="188"/>
        <v>8068.83</v>
      </c>
      <c r="EQ164" s="64">
        <f t="shared" si="188"/>
        <v>126070.97</v>
      </c>
      <c r="ER164" s="64">
        <f t="shared" si="188"/>
        <v>11484.07</v>
      </c>
      <c r="ES164" s="64">
        <f t="shared" si="188"/>
        <v>2660.84</v>
      </c>
      <c r="ET164" s="64">
        <f t="shared" si="188"/>
        <v>7219.62</v>
      </c>
      <c r="EU164" s="64">
        <f t="shared" si="188"/>
        <v>74246.490000000005</v>
      </c>
      <c r="EV164" s="64">
        <f t="shared" si="188"/>
        <v>18592.38</v>
      </c>
      <c r="EW164" s="64">
        <f t="shared" si="188"/>
        <v>65817.23</v>
      </c>
      <c r="EX164" s="64">
        <f t="shared" si="188"/>
        <v>1482.87</v>
      </c>
      <c r="EY164" s="64">
        <f t="shared" si="188"/>
        <v>8589.81</v>
      </c>
      <c r="EZ164" s="64">
        <f t="shared" si="188"/>
        <v>0</v>
      </c>
      <c r="FA164" s="64">
        <f t="shared" si="188"/>
        <v>499677.37</v>
      </c>
      <c r="FB164" s="64">
        <f t="shared" si="188"/>
        <v>0</v>
      </c>
      <c r="FC164" s="64">
        <f t="shared" si="188"/>
        <v>28877.07</v>
      </c>
      <c r="FD164" s="64">
        <f t="shared" si="188"/>
        <v>5622.14</v>
      </c>
      <c r="FE164" s="64">
        <f t="shared" si="188"/>
        <v>11185.19</v>
      </c>
      <c r="FF164" s="64">
        <f t="shared" si="188"/>
        <v>0</v>
      </c>
      <c r="FG164" s="64">
        <f t="shared" si="188"/>
        <v>0</v>
      </c>
      <c r="FH164" s="64">
        <f t="shared" si="188"/>
        <v>0</v>
      </c>
      <c r="FI164" s="64">
        <f t="shared" si="188"/>
        <v>123001.12</v>
      </c>
      <c r="FJ164" s="64">
        <f t="shared" si="188"/>
        <v>51241.18</v>
      </c>
      <c r="FK164" s="64">
        <f t="shared" si="188"/>
        <v>195282.58</v>
      </c>
      <c r="FL164" s="64">
        <f t="shared" si="188"/>
        <v>103732.33</v>
      </c>
      <c r="FM164" s="64">
        <f t="shared" si="188"/>
        <v>64070.69</v>
      </c>
      <c r="FN164" s="64">
        <f t="shared" si="188"/>
        <v>2103205.7599999998</v>
      </c>
      <c r="FO164" s="64">
        <f t="shared" si="188"/>
        <v>36491.4</v>
      </c>
      <c r="FP164" s="64">
        <f t="shared" si="188"/>
        <v>219428.13</v>
      </c>
      <c r="FQ164" s="64">
        <f t="shared" si="188"/>
        <v>48985.64</v>
      </c>
      <c r="FR164" s="64">
        <f t="shared" si="188"/>
        <v>0</v>
      </c>
      <c r="FS164" s="64">
        <f t="shared" si="188"/>
        <v>0</v>
      </c>
      <c r="FT164" s="64">
        <f t="shared" si="188"/>
        <v>0</v>
      </c>
      <c r="FU164" s="64">
        <f t="shared" si="188"/>
        <v>115205.21</v>
      </c>
      <c r="FV164" s="64">
        <f t="shared" si="188"/>
        <v>65552.429999999993</v>
      </c>
      <c r="FW164" s="64">
        <f t="shared" si="188"/>
        <v>14080.45</v>
      </c>
      <c r="FX164" s="64">
        <f t="shared" si="188"/>
        <v>1759.18</v>
      </c>
      <c r="FY164" s="7"/>
      <c r="FZ164" s="7">
        <f>SUM(C164:FX164)</f>
        <v>49724202.840000004</v>
      </c>
      <c r="GA164" s="84">
        <v>49724202.840000004</v>
      </c>
      <c r="GB164" s="7">
        <f>FZ164-GA164</f>
        <v>0</v>
      </c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</row>
    <row r="165" spans="1:217" x14ac:dyDescent="0.2">
      <c r="A165" s="7"/>
      <c r="B165" s="7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64"/>
      <c r="DK165" s="64"/>
      <c r="DL165" s="64"/>
      <c r="DM165" s="64"/>
      <c r="DN165" s="64"/>
      <c r="DO165" s="64"/>
      <c r="DP165" s="64"/>
      <c r="DQ165" s="64"/>
      <c r="DR165" s="64"/>
      <c r="DS165" s="64"/>
      <c r="DT165" s="64"/>
      <c r="DU165" s="64"/>
      <c r="DV165" s="64"/>
      <c r="DW165" s="64"/>
      <c r="DX165" s="64"/>
      <c r="DY165" s="64"/>
      <c r="DZ165" s="64"/>
      <c r="EA165" s="64"/>
      <c r="EB165" s="64"/>
      <c r="EC165" s="64"/>
      <c r="ED165" s="64"/>
      <c r="EE165" s="64"/>
      <c r="EF165" s="64"/>
      <c r="EG165" s="64"/>
      <c r="EH165" s="64"/>
      <c r="EI165" s="64"/>
      <c r="EJ165" s="64"/>
      <c r="EK165" s="64"/>
      <c r="EL165" s="64"/>
      <c r="EM165" s="64"/>
      <c r="EN165" s="64"/>
      <c r="EO165" s="64"/>
      <c r="EP165" s="64"/>
      <c r="EQ165" s="64"/>
      <c r="ER165" s="64"/>
      <c r="ES165" s="64"/>
      <c r="ET165" s="64"/>
      <c r="EU165" s="64"/>
      <c r="EV165" s="64"/>
      <c r="EW165" s="64"/>
      <c r="EX165" s="64"/>
      <c r="EY165" s="64"/>
      <c r="EZ165" s="64"/>
      <c r="FA165" s="64"/>
      <c r="FB165" s="64"/>
      <c r="FC165" s="64"/>
      <c r="FD165" s="64"/>
      <c r="FE165" s="64"/>
      <c r="FF165" s="64"/>
      <c r="FG165" s="64"/>
      <c r="FH165" s="64"/>
      <c r="FI165" s="64"/>
      <c r="FJ165" s="64"/>
      <c r="FK165" s="64"/>
      <c r="FL165" s="64"/>
      <c r="FM165" s="64"/>
      <c r="FN165" s="64"/>
      <c r="FO165" s="64"/>
      <c r="FP165" s="64"/>
      <c r="FQ165" s="64"/>
      <c r="FR165" s="64"/>
      <c r="FS165" s="64"/>
      <c r="FT165" s="64"/>
      <c r="FU165" s="64"/>
      <c r="FV165" s="64"/>
      <c r="FW165" s="64"/>
      <c r="FX165" s="64"/>
      <c r="FY165" s="7"/>
      <c r="FZ165" s="64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</row>
    <row r="166" spans="1:217" ht="15.75" x14ac:dyDescent="0.25">
      <c r="A166" s="6"/>
      <c r="B166" s="43" t="s">
        <v>676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86"/>
      <c r="FZ166" s="18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</row>
    <row r="167" spans="1:217" x14ac:dyDescent="0.2">
      <c r="A167" s="6" t="s">
        <v>677</v>
      </c>
      <c r="B167" s="7" t="s">
        <v>678</v>
      </c>
      <c r="C167" s="20">
        <f t="shared" ref="C167:BN167" si="189">C12+C32</f>
        <v>194</v>
      </c>
      <c r="D167" s="20">
        <f t="shared" si="189"/>
        <v>510</v>
      </c>
      <c r="E167" s="20">
        <f t="shared" si="189"/>
        <v>0</v>
      </c>
      <c r="F167" s="20">
        <f t="shared" si="189"/>
        <v>1723</v>
      </c>
      <c r="G167" s="20">
        <f t="shared" si="189"/>
        <v>0</v>
      </c>
      <c r="H167" s="20">
        <f t="shared" si="189"/>
        <v>0</v>
      </c>
      <c r="I167" s="20">
        <f t="shared" si="189"/>
        <v>0</v>
      </c>
      <c r="J167" s="20">
        <f t="shared" si="189"/>
        <v>0</v>
      </c>
      <c r="K167" s="20">
        <f t="shared" si="189"/>
        <v>0</v>
      </c>
      <c r="L167" s="20">
        <f t="shared" si="189"/>
        <v>0</v>
      </c>
      <c r="M167" s="20">
        <f t="shared" si="189"/>
        <v>0</v>
      </c>
      <c r="N167" s="20">
        <f t="shared" si="189"/>
        <v>0</v>
      </c>
      <c r="O167" s="20">
        <f t="shared" si="189"/>
        <v>0</v>
      </c>
      <c r="P167" s="20">
        <f t="shared" si="189"/>
        <v>0</v>
      </c>
      <c r="Q167" s="20">
        <f t="shared" si="189"/>
        <v>0</v>
      </c>
      <c r="R167" s="20">
        <f t="shared" si="189"/>
        <v>4862</v>
      </c>
      <c r="S167" s="20">
        <f t="shared" si="189"/>
        <v>2</v>
      </c>
      <c r="T167" s="20">
        <f t="shared" si="189"/>
        <v>0</v>
      </c>
      <c r="U167" s="20">
        <f t="shared" si="189"/>
        <v>0</v>
      </c>
      <c r="V167" s="20">
        <f t="shared" si="189"/>
        <v>0</v>
      </c>
      <c r="W167" s="20">
        <f t="shared" si="189"/>
        <v>0</v>
      </c>
      <c r="X167" s="20">
        <f t="shared" si="189"/>
        <v>0</v>
      </c>
      <c r="Y167" s="20">
        <f t="shared" si="189"/>
        <v>329</v>
      </c>
      <c r="Z167" s="20">
        <f t="shared" si="189"/>
        <v>0</v>
      </c>
      <c r="AA167" s="20">
        <f t="shared" si="189"/>
        <v>0</v>
      </c>
      <c r="AB167" s="20">
        <f t="shared" si="189"/>
        <v>192</v>
      </c>
      <c r="AC167" s="20">
        <f t="shared" si="189"/>
        <v>0</v>
      </c>
      <c r="AD167" s="20">
        <f t="shared" si="189"/>
        <v>0</v>
      </c>
      <c r="AE167" s="20">
        <f t="shared" si="189"/>
        <v>0</v>
      </c>
      <c r="AF167" s="20">
        <f t="shared" si="189"/>
        <v>0</v>
      </c>
      <c r="AG167" s="20">
        <f t="shared" si="189"/>
        <v>0</v>
      </c>
      <c r="AH167" s="20">
        <f t="shared" si="189"/>
        <v>0</v>
      </c>
      <c r="AI167" s="20">
        <f t="shared" si="189"/>
        <v>0</v>
      </c>
      <c r="AJ167" s="20">
        <f t="shared" si="189"/>
        <v>0</v>
      </c>
      <c r="AK167" s="20">
        <f t="shared" si="189"/>
        <v>0</v>
      </c>
      <c r="AL167" s="20">
        <f t="shared" si="189"/>
        <v>0</v>
      </c>
      <c r="AM167" s="20">
        <f t="shared" si="189"/>
        <v>0</v>
      </c>
      <c r="AN167" s="20">
        <f t="shared" si="189"/>
        <v>0</v>
      </c>
      <c r="AO167" s="20">
        <f t="shared" si="189"/>
        <v>104.5</v>
      </c>
      <c r="AP167" s="20">
        <f t="shared" si="189"/>
        <v>772</v>
      </c>
      <c r="AQ167" s="20">
        <f t="shared" si="189"/>
        <v>0</v>
      </c>
      <c r="AR167" s="20">
        <f t="shared" si="189"/>
        <v>1749</v>
      </c>
      <c r="AS167" s="20">
        <f t="shared" si="189"/>
        <v>0</v>
      </c>
      <c r="AT167" s="20">
        <f t="shared" si="189"/>
        <v>0</v>
      </c>
      <c r="AU167" s="20">
        <f t="shared" si="189"/>
        <v>0</v>
      </c>
      <c r="AV167" s="20">
        <f t="shared" si="189"/>
        <v>0</v>
      </c>
      <c r="AW167" s="20">
        <f t="shared" si="189"/>
        <v>0</v>
      </c>
      <c r="AX167" s="20">
        <f t="shared" si="189"/>
        <v>0</v>
      </c>
      <c r="AY167" s="20">
        <f t="shared" si="189"/>
        <v>0</v>
      </c>
      <c r="AZ167" s="20">
        <f t="shared" si="189"/>
        <v>123</v>
      </c>
      <c r="BA167" s="20">
        <f t="shared" si="189"/>
        <v>230</v>
      </c>
      <c r="BB167" s="20">
        <f t="shared" si="189"/>
        <v>0</v>
      </c>
      <c r="BC167" s="20">
        <f t="shared" si="189"/>
        <v>557.5</v>
      </c>
      <c r="BD167" s="20">
        <f t="shared" si="189"/>
        <v>0</v>
      </c>
      <c r="BE167" s="20">
        <f t="shared" si="189"/>
        <v>0</v>
      </c>
      <c r="BF167" s="20">
        <f t="shared" si="189"/>
        <v>1074</v>
      </c>
      <c r="BG167" s="20">
        <f t="shared" si="189"/>
        <v>0</v>
      </c>
      <c r="BH167" s="20">
        <f t="shared" si="189"/>
        <v>18</v>
      </c>
      <c r="BI167" s="20">
        <f t="shared" si="189"/>
        <v>0</v>
      </c>
      <c r="BJ167" s="20">
        <f t="shared" si="189"/>
        <v>0</v>
      </c>
      <c r="BK167" s="20">
        <f t="shared" si="189"/>
        <v>10046</v>
      </c>
      <c r="BL167" s="20">
        <f t="shared" si="189"/>
        <v>0</v>
      </c>
      <c r="BM167" s="20">
        <f t="shared" si="189"/>
        <v>0</v>
      </c>
      <c r="BN167" s="20">
        <f t="shared" si="189"/>
        <v>0</v>
      </c>
      <c r="BO167" s="20">
        <f t="shared" ref="BO167:DZ167" si="190">BO12+BO32</f>
        <v>0</v>
      </c>
      <c r="BP167" s="20">
        <f t="shared" si="190"/>
        <v>0</v>
      </c>
      <c r="BQ167" s="20">
        <f t="shared" si="190"/>
        <v>0</v>
      </c>
      <c r="BR167" s="20">
        <f t="shared" si="190"/>
        <v>0</v>
      </c>
      <c r="BS167" s="20">
        <f t="shared" si="190"/>
        <v>0</v>
      </c>
      <c r="BT167" s="20">
        <f t="shared" si="190"/>
        <v>0</v>
      </c>
      <c r="BU167" s="20">
        <f t="shared" si="190"/>
        <v>0</v>
      </c>
      <c r="BV167" s="20">
        <f t="shared" si="190"/>
        <v>0</v>
      </c>
      <c r="BW167" s="20">
        <f t="shared" si="190"/>
        <v>0</v>
      </c>
      <c r="BX167" s="20">
        <f t="shared" si="190"/>
        <v>0</v>
      </c>
      <c r="BY167" s="20">
        <f t="shared" si="190"/>
        <v>0</v>
      </c>
      <c r="BZ167" s="20">
        <f t="shared" si="190"/>
        <v>0</v>
      </c>
      <c r="CA167" s="20">
        <f t="shared" si="190"/>
        <v>0</v>
      </c>
      <c r="CB167" s="20">
        <f t="shared" si="190"/>
        <v>884.5</v>
      </c>
      <c r="CC167" s="20">
        <f t="shared" si="190"/>
        <v>0</v>
      </c>
      <c r="CD167" s="20">
        <f t="shared" si="190"/>
        <v>0</v>
      </c>
      <c r="CE167" s="20">
        <f t="shared" si="190"/>
        <v>0</v>
      </c>
      <c r="CF167" s="20">
        <f t="shared" si="190"/>
        <v>0</v>
      </c>
      <c r="CG167" s="20">
        <f t="shared" si="190"/>
        <v>0</v>
      </c>
      <c r="CH167" s="20">
        <f t="shared" si="190"/>
        <v>0</v>
      </c>
      <c r="CI167" s="20">
        <f t="shared" si="190"/>
        <v>0</v>
      </c>
      <c r="CJ167" s="20">
        <f t="shared" si="190"/>
        <v>0</v>
      </c>
      <c r="CK167" s="20">
        <f t="shared" si="190"/>
        <v>960</v>
      </c>
      <c r="CL167" s="20">
        <f t="shared" si="190"/>
        <v>10</v>
      </c>
      <c r="CM167" s="20">
        <f t="shared" si="190"/>
        <v>27</v>
      </c>
      <c r="CN167" s="20">
        <f t="shared" si="190"/>
        <v>545.5</v>
      </c>
      <c r="CO167" s="20">
        <f t="shared" si="190"/>
        <v>0</v>
      </c>
      <c r="CP167" s="20">
        <f t="shared" si="190"/>
        <v>0</v>
      </c>
      <c r="CQ167" s="20">
        <f t="shared" si="190"/>
        <v>0</v>
      </c>
      <c r="CR167" s="20">
        <f t="shared" si="190"/>
        <v>0</v>
      </c>
      <c r="CS167" s="20">
        <f t="shared" si="190"/>
        <v>0</v>
      </c>
      <c r="CT167" s="20">
        <f t="shared" si="190"/>
        <v>0</v>
      </c>
      <c r="CU167" s="20">
        <f t="shared" si="190"/>
        <v>371</v>
      </c>
      <c r="CV167" s="20">
        <f t="shared" si="190"/>
        <v>0</v>
      </c>
      <c r="CW167" s="20">
        <f t="shared" si="190"/>
        <v>0</v>
      </c>
      <c r="CX167" s="20">
        <f t="shared" si="190"/>
        <v>0</v>
      </c>
      <c r="CY167" s="20">
        <f t="shared" si="190"/>
        <v>0</v>
      </c>
      <c r="CZ167" s="20">
        <f t="shared" si="190"/>
        <v>0</v>
      </c>
      <c r="DA167" s="20">
        <f t="shared" si="190"/>
        <v>0</v>
      </c>
      <c r="DB167" s="20">
        <f t="shared" si="190"/>
        <v>0</v>
      </c>
      <c r="DC167" s="20">
        <f t="shared" si="190"/>
        <v>0</v>
      </c>
      <c r="DD167" s="20">
        <f t="shared" si="190"/>
        <v>0</v>
      </c>
      <c r="DE167" s="20">
        <f t="shared" si="190"/>
        <v>0</v>
      </c>
      <c r="DF167" s="20">
        <f t="shared" si="190"/>
        <v>0</v>
      </c>
      <c r="DG167" s="20">
        <f t="shared" si="190"/>
        <v>0</v>
      </c>
      <c r="DH167" s="20">
        <f t="shared" si="190"/>
        <v>0</v>
      </c>
      <c r="DI167" s="20">
        <f t="shared" si="190"/>
        <v>3</v>
      </c>
      <c r="DJ167" s="20">
        <f t="shared" si="190"/>
        <v>0</v>
      </c>
      <c r="DK167" s="20">
        <f t="shared" si="190"/>
        <v>0</v>
      </c>
      <c r="DL167" s="20">
        <f t="shared" si="190"/>
        <v>0</v>
      </c>
      <c r="DM167" s="20">
        <f t="shared" si="190"/>
        <v>0</v>
      </c>
      <c r="DN167" s="20">
        <f t="shared" si="190"/>
        <v>0</v>
      </c>
      <c r="DO167" s="20">
        <f t="shared" si="190"/>
        <v>0</v>
      </c>
      <c r="DP167" s="20">
        <f t="shared" si="190"/>
        <v>0</v>
      </c>
      <c r="DQ167" s="20">
        <f t="shared" si="190"/>
        <v>0</v>
      </c>
      <c r="DR167" s="20">
        <f t="shared" si="190"/>
        <v>0</v>
      </c>
      <c r="DS167" s="20">
        <f t="shared" si="190"/>
        <v>0</v>
      </c>
      <c r="DT167" s="20">
        <f t="shared" si="190"/>
        <v>0</v>
      </c>
      <c r="DU167" s="20">
        <f t="shared" si="190"/>
        <v>0</v>
      </c>
      <c r="DV167" s="20">
        <f t="shared" si="190"/>
        <v>0</v>
      </c>
      <c r="DW167" s="20">
        <f t="shared" si="190"/>
        <v>0</v>
      </c>
      <c r="DX167" s="20">
        <f t="shared" si="190"/>
        <v>0</v>
      </c>
      <c r="DY167" s="20">
        <f t="shared" si="190"/>
        <v>0</v>
      </c>
      <c r="DZ167" s="20">
        <f t="shared" si="190"/>
        <v>0</v>
      </c>
      <c r="EA167" s="20">
        <f t="shared" ref="EA167:FX167" si="191">EA12+EA32</f>
        <v>0</v>
      </c>
      <c r="EB167" s="20">
        <f t="shared" si="191"/>
        <v>0</v>
      </c>
      <c r="EC167" s="20">
        <f t="shared" si="191"/>
        <v>0</v>
      </c>
      <c r="ED167" s="20">
        <f t="shared" si="191"/>
        <v>0</v>
      </c>
      <c r="EE167" s="20">
        <f t="shared" si="191"/>
        <v>0</v>
      </c>
      <c r="EF167" s="20">
        <f t="shared" si="191"/>
        <v>0</v>
      </c>
      <c r="EG167" s="20">
        <f t="shared" si="191"/>
        <v>0</v>
      </c>
      <c r="EH167" s="20">
        <f t="shared" si="191"/>
        <v>0</v>
      </c>
      <c r="EI167" s="20">
        <f t="shared" si="191"/>
        <v>0</v>
      </c>
      <c r="EJ167" s="20">
        <f t="shared" si="191"/>
        <v>163</v>
      </c>
      <c r="EK167" s="20">
        <f t="shared" si="191"/>
        <v>0</v>
      </c>
      <c r="EL167" s="20">
        <f t="shared" si="191"/>
        <v>0</v>
      </c>
      <c r="EM167" s="20">
        <f t="shared" si="191"/>
        <v>0</v>
      </c>
      <c r="EN167" s="20">
        <f t="shared" si="191"/>
        <v>84</v>
      </c>
      <c r="EO167" s="20">
        <f t="shared" si="191"/>
        <v>0</v>
      </c>
      <c r="EP167" s="20">
        <f t="shared" si="191"/>
        <v>0</v>
      </c>
      <c r="EQ167" s="20">
        <f t="shared" si="191"/>
        <v>0</v>
      </c>
      <c r="ER167" s="20">
        <f t="shared" si="191"/>
        <v>0</v>
      </c>
      <c r="ES167" s="20">
        <f t="shared" si="191"/>
        <v>0</v>
      </c>
      <c r="ET167" s="20">
        <f t="shared" si="191"/>
        <v>0</v>
      </c>
      <c r="EU167" s="20">
        <f t="shared" si="191"/>
        <v>0</v>
      </c>
      <c r="EV167" s="20">
        <f t="shared" si="191"/>
        <v>0</v>
      </c>
      <c r="EW167" s="20">
        <f t="shared" si="191"/>
        <v>0</v>
      </c>
      <c r="EX167" s="20">
        <f t="shared" si="191"/>
        <v>0</v>
      </c>
      <c r="EY167" s="20">
        <f t="shared" si="191"/>
        <v>366.5</v>
      </c>
      <c r="EZ167" s="20">
        <f t="shared" si="191"/>
        <v>0</v>
      </c>
      <c r="FA167" s="20">
        <f t="shared" si="191"/>
        <v>0</v>
      </c>
      <c r="FB167" s="20">
        <f t="shared" si="191"/>
        <v>0</v>
      </c>
      <c r="FC167" s="20">
        <f t="shared" si="191"/>
        <v>0</v>
      </c>
      <c r="FD167" s="20">
        <f t="shared" si="191"/>
        <v>0</v>
      </c>
      <c r="FE167" s="20">
        <f t="shared" si="191"/>
        <v>0</v>
      </c>
      <c r="FF167" s="20">
        <f t="shared" si="191"/>
        <v>0</v>
      </c>
      <c r="FG167" s="20">
        <f t="shared" si="191"/>
        <v>0</v>
      </c>
      <c r="FH167" s="20">
        <f t="shared" si="191"/>
        <v>0</v>
      </c>
      <c r="FI167" s="20">
        <f t="shared" si="191"/>
        <v>0</v>
      </c>
      <c r="FJ167" s="20">
        <f t="shared" si="191"/>
        <v>0</v>
      </c>
      <c r="FK167" s="20">
        <f t="shared" si="191"/>
        <v>0</v>
      </c>
      <c r="FL167" s="20">
        <f t="shared" si="191"/>
        <v>0</v>
      </c>
      <c r="FM167" s="20">
        <f t="shared" si="191"/>
        <v>0</v>
      </c>
      <c r="FN167" s="20">
        <f t="shared" si="191"/>
        <v>339.5</v>
      </c>
      <c r="FO167" s="20">
        <f t="shared" si="191"/>
        <v>0</v>
      </c>
      <c r="FP167" s="20">
        <f t="shared" si="191"/>
        <v>0</v>
      </c>
      <c r="FQ167" s="20">
        <f t="shared" si="191"/>
        <v>0</v>
      </c>
      <c r="FR167" s="20">
        <f t="shared" si="191"/>
        <v>0</v>
      </c>
      <c r="FS167" s="20">
        <f t="shared" si="191"/>
        <v>0</v>
      </c>
      <c r="FT167" s="20">
        <f t="shared" si="191"/>
        <v>0</v>
      </c>
      <c r="FU167" s="20">
        <f t="shared" si="191"/>
        <v>0</v>
      </c>
      <c r="FV167" s="20">
        <f t="shared" si="191"/>
        <v>0</v>
      </c>
      <c r="FW167" s="20">
        <f t="shared" si="191"/>
        <v>0</v>
      </c>
      <c r="FX167" s="20">
        <f t="shared" si="191"/>
        <v>0</v>
      </c>
      <c r="FY167" s="11"/>
      <c r="FZ167" s="7">
        <f>SUM(C167:FX167)</f>
        <v>26240</v>
      </c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</row>
    <row r="168" spans="1:217" x14ac:dyDescent="0.2">
      <c r="A168" s="6" t="s">
        <v>679</v>
      </c>
      <c r="B168" s="7" t="s">
        <v>671</v>
      </c>
      <c r="C168" s="7">
        <f t="shared" ref="C168:BN168" si="192">C38</f>
        <v>9738</v>
      </c>
      <c r="D168" s="7">
        <f t="shared" si="192"/>
        <v>9738</v>
      </c>
      <c r="E168" s="7">
        <f t="shared" si="192"/>
        <v>9738</v>
      </c>
      <c r="F168" s="7">
        <f t="shared" si="192"/>
        <v>9738</v>
      </c>
      <c r="G168" s="7">
        <f t="shared" si="192"/>
        <v>9738</v>
      </c>
      <c r="H168" s="7">
        <f t="shared" si="192"/>
        <v>9738</v>
      </c>
      <c r="I168" s="7">
        <f t="shared" si="192"/>
        <v>9738</v>
      </c>
      <c r="J168" s="7">
        <f t="shared" si="192"/>
        <v>9738</v>
      </c>
      <c r="K168" s="7">
        <f t="shared" si="192"/>
        <v>9738</v>
      </c>
      <c r="L168" s="7">
        <f t="shared" si="192"/>
        <v>9738</v>
      </c>
      <c r="M168" s="7">
        <f t="shared" si="192"/>
        <v>9738</v>
      </c>
      <c r="N168" s="7">
        <f t="shared" si="192"/>
        <v>9738</v>
      </c>
      <c r="O168" s="7">
        <f t="shared" si="192"/>
        <v>9738</v>
      </c>
      <c r="P168" s="7">
        <f t="shared" si="192"/>
        <v>9738</v>
      </c>
      <c r="Q168" s="7">
        <f t="shared" si="192"/>
        <v>9738</v>
      </c>
      <c r="R168" s="7">
        <f t="shared" si="192"/>
        <v>9738</v>
      </c>
      <c r="S168" s="7">
        <f t="shared" si="192"/>
        <v>9738</v>
      </c>
      <c r="T168" s="7">
        <f t="shared" si="192"/>
        <v>9738</v>
      </c>
      <c r="U168" s="7">
        <f t="shared" si="192"/>
        <v>9738</v>
      </c>
      <c r="V168" s="7">
        <f t="shared" si="192"/>
        <v>9738</v>
      </c>
      <c r="W168" s="7">
        <f t="shared" si="192"/>
        <v>9738</v>
      </c>
      <c r="X168" s="7">
        <f t="shared" si="192"/>
        <v>9738</v>
      </c>
      <c r="Y168" s="7">
        <f t="shared" si="192"/>
        <v>9738</v>
      </c>
      <c r="Z168" s="7">
        <f t="shared" si="192"/>
        <v>9738</v>
      </c>
      <c r="AA168" s="7">
        <f t="shared" si="192"/>
        <v>9738</v>
      </c>
      <c r="AB168" s="7">
        <f t="shared" si="192"/>
        <v>9738</v>
      </c>
      <c r="AC168" s="7">
        <f t="shared" si="192"/>
        <v>9738</v>
      </c>
      <c r="AD168" s="7">
        <f t="shared" si="192"/>
        <v>9738</v>
      </c>
      <c r="AE168" s="7">
        <f t="shared" si="192"/>
        <v>9738</v>
      </c>
      <c r="AF168" s="7">
        <f t="shared" si="192"/>
        <v>9738</v>
      </c>
      <c r="AG168" s="7">
        <f t="shared" si="192"/>
        <v>9738</v>
      </c>
      <c r="AH168" s="7">
        <f t="shared" si="192"/>
        <v>9738</v>
      </c>
      <c r="AI168" s="7">
        <f t="shared" si="192"/>
        <v>9738</v>
      </c>
      <c r="AJ168" s="7">
        <f t="shared" si="192"/>
        <v>9738</v>
      </c>
      <c r="AK168" s="7">
        <f t="shared" si="192"/>
        <v>9738</v>
      </c>
      <c r="AL168" s="7">
        <f t="shared" si="192"/>
        <v>9738</v>
      </c>
      <c r="AM168" s="7">
        <f t="shared" si="192"/>
        <v>9738</v>
      </c>
      <c r="AN168" s="7">
        <f t="shared" si="192"/>
        <v>9738</v>
      </c>
      <c r="AO168" s="7">
        <f t="shared" si="192"/>
        <v>9738</v>
      </c>
      <c r="AP168" s="7">
        <f t="shared" si="192"/>
        <v>9738</v>
      </c>
      <c r="AQ168" s="7">
        <f t="shared" si="192"/>
        <v>9738</v>
      </c>
      <c r="AR168" s="7">
        <f t="shared" si="192"/>
        <v>9738</v>
      </c>
      <c r="AS168" s="7">
        <f t="shared" si="192"/>
        <v>9738</v>
      </c>
      <c r="AT168" s="7">
        <f t="shared" si="192"/>
        <v>9738</v>
      </c>
      <c r="AU168" s="7">
        <f t="shared" si="192"/>
        <v>9738</v>
      </c>
      <c r="AV168" s="7">
        <f t="shared" si="192"/>
        <v>9738</v>
      </c>
      <c r="AW168" s="7">
        <f t="shared" si="192"/>
        <v>9738</v>
      </c>
      <c r="AX168" s="7">
        <f t="shared" si="192"/>
        <v>9738</v>
      </c>
      <c r="AY168" s="7">
        <f t="shared" si="192"/>
        <v>9738</v>
      </c>
      <c r="AZ168" s="7">
        <f t="shared" si="192"/>
        <v>9738</v>
      </c>
      <c r="BA168" s="7">
        <f t="shared" si="192"/>
        <v>9738</v>
      </c>
      <c r="BB168" s="7">
        <f t="shared" si="192"/>
        <v>9738</v>
      </c>
      <c r="BC168" s="7">
        <f t="shared" si="192"/>
        <v>9738</v>
      </c>
      <c r="BD168" s="7">
        <f t="shared" si="192"/>
        <v>9738</v>
      </c>
      <c r="BE168" s="7">
        <f t="shared" si="192"/>
        <v>9738</v>
      </c>
      <c r="BF168" s="7">
        <f t="shared" si="192"/>
        <v>9738</v>
      </c>
      <c r="BG168" s="7">
        <f t="shared" si="192"/>
        <v>9738</v>
      </c>
      <c r="BH168" s="7">
        <f t="shared" si="192"/>
        <v>9738</v>
      </c>
      <c r="BI168" s="7">
        <f t="shared" si="192"/>
        <v>9738</v>
      </c>
      <c r="BJ168" s="7">
        <f t="shared" si="192"/>
        <v>9738</v>
      </c>
      <c r="BK168" s="7">
        <f t="shared" si="192"/>
        <v>9738</v>
      </c>
      <c r="BL168" s="7">
        <f t="shared" si="192"/>
        <v>9738</v>
      </c>
      <c r="BM168" s="7">
        <f t="shared" si="192"/>
        <v>9738</v>
      </c>
      <c r="BN168" s="7">
        <f t="shared" si="192"/>
        <v>9738</v>
      </c>
      <c r="BO168" s="7">
        <f t="shared" ref="BO168:DZ168" si="193">BO38</f>
        <v>9738</v>
      </c>
      <c r="BP168" s="7">
        <f t="shared" si="193"/>
        <v>9738</v>
      </c>
      <c r="BQ168" s="7">
        <f t="shared" si="193"/>
        <v>9738</v>
      </c>
      <c r="BR168" s="7">
        <f t="shared" si="193"/>
        <v>9738</v>
      </c>
      <c r="BS168" s="7">
        <f t="shared" si="193"/>
        <v>9738</v>
      </c>
      <c r="BT168" s="7">
        <f t="shared" si="193"/>
        <v>9738</v>
      </c>
      <c r="BU168" s="7">
        <f t="shared" si="193"/>
        <v>9738</v>
      </c>
      <c r="BV168" s="7">
        <f t="shared" si="193"/>
        <v>9738</v>
      </c>
      <c r="BW168" s="7">
        <f t="shared" si="193"/>
        <v>9738</v>
      </c>
      <c r="BX168" s="7">
        <f t="shared" si="193"/>
        <v>9738</v>
      </c>
      <c r="BY168" s="7">
        <f t="shared" si="193"/>
        <v>9738</v>
      </c>
      <c r="BZ168" s="7">
        <f t="shared" si="193"/>
        <v>9738</v>
      </c>
      <c r="CA168" s="7">
        <f t="shared" si="193"/>
        <v>9738</v>
      </c>
      <c r="CB168" s="7">
        <f t="shared" si="193"/>
        <v>9738</v>
      </c>
      <c r="CC168" s="7">
        <f t="shared" si="193"/>
        <v>9738</v>
      </c>
      <c r="CD168" s="7">
        <f t="shared" si="193"/>
        <v>9738</v>
      </c>
      <c r="CE168" s="7">
        <f t="shared" si="193"/>
        <v>9738</v>
      </c>
      <c r="CF168" s="7">
        <f t="shared" si="193"/>
        <v>9738</v>
      </c>
      <c r="CG168" s="7">
        <f t="shared" si="193"/>
        <v>9738</v>
      </c>
      <c r="CH168" s="7">
        <f t="shared" si="193"/>
        <v>9738</v>
      </c>
      <c r="CI168" s="7">
        <f t="shared" si="193"/>
        <v>9738</v>
      </c>
      <c r="CJ168" s="7">
        <f t="shared" si="193"/>
        <v>9738</v>
      </c>
      <c r="CK168" s="7">
        <f t="shared" si="193"/>
        <v>9738</v>
      </c>
      <c r="CL168" s="7">
        <f t="shared" si="193"/>
        <v>9738</v>
      </c>
      <c r="CM168" s="7">
        <f t="shared" si="193"/>
        <v>9738</v>
      </c>
      <c r="CN168" s="7">
        <f t="shared" si="193"/>
        <v>9738</v>
      </c>
      <c r="CO168" s="7">
        <f t="shared" si="193"/>
        <v>9738</v>
      </c>
      <c r="CP168" s="7">
        <f t="shared" si="193"/>
        <v>9738</v>
      </c>
      <c r="CQ168" s="7">
        <f t="shared" si="193"/>
        <v>9738</v>
      </c>
      <c r="CR168" s="7">
        <f t="shared" si="193"/>
        <v>9738</v>
      </c>
      <c r="CS168" s="7">
        <f t="shared" si="193"/>
        <v>9738</v>
      </c>
      <c r="CT168" s="7">
        <f t="shared" si="193"/>
        <v>9738</v>
      </c>
      <c r="CU168" s="7">
        <f t="shared" si="193"/>
        <v>9738</v>
      </c>
      <c r="CV168" s="7">
        <f t="shared" si="193"/>
        <v>9738</v>
      </c>
      <c r="CW168" s="7">
        <f t="shared" si="193"/>
        <v>9738</v>
      </c>
      <c r="CX168" s="7">
        <f t="shared" si="193"/>
        <v>9738</v>
      </c>
      <c r="CY168" s="7">
        <f t="shared" si="193"/>
        <v>9738</v>
      </c>
      <c r="CZ168" s="7">
        <f t="shared" si="193"/>
        <v>9738</v>
      </c>
      <c r="DA168" s="7">
        <f t="shared" si="193"/>
        <v>9738</v>
      </c>
      <c r="DB168" s="7">
        <f t="shared" si="193"/>
        <v>9738</v>
      </c>
      <c r="DC168" s="7">
        <f t="shared" si="193"/>
        <v>9738</v>
      </c>
      <c r="DD168" s="7">
        <f t="shared" si="193"/>
        <v>9738</v>
      </c>
      <c r="DE168" s="7">
        <f t="shared" si="193"/>
        <v>9738</v>
      </c>
      <c r="DF168" s="7">
        <f t="shared" si="193"/>
        <v>9738</v>
      </c>
      <c r="DG168" s="7">
        <f t="shared" si="193"/>
        <v>9738</v>
      </c>
      <c r="DH168" s="7">
        <f t="shared" si="193"/>
        <v>9738</v>
      </c>
      <c r="DI168" s="7">
        <f t="shared" si="193"/>
        <v>9738</v>
      </c>
      <c r="DJ168" s="7">
        <f t="shared" si="193"/>
        <v>9738</v>
      </c>
      <c r="DK168" s="7">
        <f t="shared" si="193"/>
        <v>9738</v>
      </c>
      <c r="DL168" s="7">
        <f t="shared" si="193"/>
        <v>9738</v>
      </c>
      <c r="DM168" s="7">
        <f t="shared" si="193"/>
        <v>9738</v>
      </c>
      <c r="DN168" s="7">
        <f t="shared" si="193"/>
        <v>9738</v>
      </c>
      <c r="DO168" s="7">
        <f t="shared" si="193"/>
        <v>9738</v>
      </c>
      <c r="DP168" s="7">
        <f t="shared" si="193"/>
        <v>9738</v>
      </c>
      <c r="DQ168" s="7">
        <f t="shared" si="193"/>
        <v>9738</v>
      </c>
      <c r="DR168" s="7">
        <f t="shared" si="193"/>
        <v>9738</v>
      </c>
      <c r="DS168" s="7">
        <f t="shared" si="193"/>
        <v>9738</v>
      </c>
      <c r="DT168" s="7">
        <f t="shared" si="193"/>
        <v>9738</v>
      </c>
      <c r="DU168" s="7">
        <f t="shared" si="193"/>
        <v>9738</v>
      </c>
      <c r="DV168" s="7">
        <f t="shared" si="193"/>
        <v>9738</v>
      </c>
      <c r="DW168" s="7">
        <f t="shared" si="193"/>
        <v>9738</v>
      </c>
      <c r="DX168" s="7">
        <f t="shared" si="193"/>
        <v>9738</v>
      </c>
      <c r="DY168" s="7">
        <f t="shared" si="193"/>
        <v>9738</v>
      </c>
      <c r="DZ168" s="7">
        <f t="shared" si="193"/>
        <v>9738</v>
      </c>
      <c r="EA168" s="7">
        <f t="shared" ref="EA168:FX168" si="194">EA38</f>
        <v>9738</v>
      </c>
      <c r="EB168" s="7">
        <f t="shared" si="194"/>
        <v>9738</v>
      </c>
      <c r="EC168" s="7">
        <f t="shared" si="194"/>
        <v>9738</v>
      </c>
      <c r="ED168" s="7">
        <f t="shared" si="194"/>
        <v>9738</v>
      </c>
      <c r="EE168" s="7">
        <f t="shared" si="194"/>
        <v>9738</v>
      </c>
      <c r="EF168" s="7">
        <f t="shared" si="194"/>
        <v>9738</v>
      </c>
      <c r="EG168" s="7">
        <f t="shared" si="194"/>
        <v>9738</v>
      </c>
      <c r="EH168" s="7">
        <f t="shared" si="194"/>
        <v>9738</v>
      </c>
      <c r="EI168" s="7">
        <f t="shared" si="194"/>
        <v>9738</v>
      </c>
      <c r="EJ168" s="7">
        <f t="shared" si="194"/>
        <v>9738</v>
      </c>
      <c r="EK168" s="7">
        <f t="shared" si="194"/>
        <v>9738</v>
      </c>
      <c r="EL168" s="7">
        <f t="shared" si="194"/>
        <v>9738</v>
      </c>
      <c r="EM168" s="7">
        <f t="shared" si="194"/>
        <v>9738</v>
      </c>
      <c r="EN168" s="7">
        <f t="shared" si="194"/>
        <v>9738</v>
      </c>
      <c r="EO168" s="7">
        <f t="shared" si="194"/>
        <v>9738</v>
      </c>
      <c r="EP168" s="7">
        <f t="shared" si="194"/>
        <v>9738</v>
      </c>
      <c r="EQ168" s="7">
        <f t="shared" si="194"/>
        <v>9738</v>
      </c>
      <c r="ER168" s="7">
        <f t="shared" si="194"/>
        <v>9738</v>
      </c>
      <c r="ES168" s="7">
        <f t="shared" si="194"/>
        <v>9738</v>
      </c>
      <c r="ET168" s="7">
        <f t="shared" si="194"/>
        <v>9738</v>
      </c>
      <c r="EU168" s="7">
        <f t="shared" si="194"/>
        <v>9738</v>
      </c>
      <c r="EV168" s="7">
        <f t="shared" si="194"/>
        <v>9738</v>
      </c>
      <c r="EW168" s="7">
        <f t="shared" si="194"/>
        <v>9738</v>
      </c>
      <c r="EX168" s="7">
        <f t="shared" si="194"/>
        <v>9738</v>
      </c>
      <c r="EY168" s="7">
        <f t="shared" si="194"/>
        <v>9738</v>
      </c>
      <c r="EZ168" s="7">
        <f t="shared" si="194"/>
        <v>9738</v>
      </c>
      <c r="FA168" s="7">
        <f t="shared" si="194"/>
        <v>9738</v>
      </c>
      <c r="FB168" s="7">
        <f t="shared" si="194"/>
        <v>9738</v>
      </c>
      <c r="FC168" s="7">
        <f t="shared" si="194"/>
        <v>9738</v>
      </c>
      <c r="FD168" s="7">
        <f t="shared" si="194"/>
        <v>9738</v>
      </c>
      <c r="FE168" s="7">
        <f t="shared" si="194"/>
        <v>9738</v>
      </c>
      <c r="FF168" s="7">
        <f t="shared" si="194"/>
        <v>9738</v>
      </c>
      <c r="FG168" s="7">
        <f t="shared" si="194"/>
        <v>9738</v>
      </c>
      <c r="FH168" s="7">
        <f t="shared" si="194"/>
        <v>9738</v>
      </c>
      <c r="FI168" s="7">
        <f t="shared" si="194"/>
        <v>9738</v>
      </c>
      <c r="FJ168" s="7">
        <f t="shared" si="194"/>
        <v>9738</v>
      </c>
      <c r="FK168" s="7">
        <f t="shared" si="194"/>
        <v>9738</v>
      </c>
      <c r="FL168" s="7">
        <f t="shared" si="194"/>
        <v>9738</v>
      </c>
      <c r="FM168" s="7">
        <f t="shared" si="194"/>
        <v>9738</v>
      </c>
      <c r="FN168" s="7">
        <f t="shared" si="194"/>
        <v>9738</v>
      </c>
      <c r="FO168" s="7">
        <f t="shared" si="194"/>
        <v>9738</v>
      </c>
      <c r="FP168" s="7">
        <f t="shared" si="194"/>
        <v>9738</v>
      </c>
      <c r="FQ168" s="7">
        <f t="shared" si="194"/>
        <v>9738</v>
      </c>
      <c r="FR168" s="7">
        <f t="shared" si="194"/>
        <v>9738</v>
      </c>
      <c r="FS168" s="7">
        <f t="shared" si="194"/>
        <v>9738</v>
      </c>
      <c r="FT168" s="7">
        <f t="shared" si="194"/>
        <v>9738</v>
      </c>
      <c r="FU168" s="7">
        <f t="shared" si="194"/>
        <v>9738</v>
      </c>
      <c r="FV168" s="7">
        <f t="shared" si="194"/>
        <v>9738</v>
      </c>
      <c r="FW168" s="7">
        <f t="shared" si="194"/>
        <v>9738</v>
      </c>
      <c r="FX168" s="7">
        <f t="shared" si="194"/>
        <v>9738</v>
      </c>
      <c r="FY168" s="7"/>
      <c r="FZ168" s="7">
        <f>FZ37</f>
        <v>0</v>
      </c>
      <c r="GA168" s="7"/>
      <c r="GB168" s="18"/>
      <c r="GC168" s="18"/>
      <c r="GD168" s="18"/>
      <c r="GE168" s="18"/>
      <c r="GF168" s="18"/>
      <c r="GG168" s="7"/>
      <c r="GH168" s="7"/>
      <c r="GI168" s="7"/>
      <c r="GJ168" s="7"/>
      <c r="GK168" s="7"/>
      <c r="GL168" s="7"/>
      <c r="GM168" s="7"/>
    </row>
    <row r="169" spans="1:217" x14ac:dyDescent="0.2">
      <c r="A169" s="6" t="s">
        <v>680</v>
      </c>
      <c r="B169" s="7" t="s">
        <v>681</v>
      </c>
      <c r="C169" s="7">
        <f t="shared" ref="C169:BN169" si="195">ROUND(C168*C167,2)</f>
        <v>1889172</v>
      </c>
      <c r="D169" s="7">
        <f t="shared" si="195"/>
        <v>4966380</v>
      </c>
      <c r="E169" s="7">
        <f t="shared" si="195"/>
        <v>0</v>
      </c>
      <c r="F169" s="7">
        <f t="shared" si="195"/>
        <v>16778574</v>
      </c>
      <c r="G169" s="7">
        <f t="shared" si="195"/>
        <v>0</v>
      </c>
      <c r="H169" s="7">
        <f t="shared" si="195"/>
        <v>0</v>
      </c>
      <c r="I169" s="7">
        <f t="shared" si="195"/>
        <v>0</v>
      </c>
      <c r="J169" s="7">
        <f t="shared" si="195"/>
        <v>0</v>
      </c>
      <c r="K169" s="7">
        <f t="shared" si="195"/>
        <v>0</v>
      </c>
      <c r="L169" s="7">
        <f t="shared" si="195"/>
        <v>0</v>
      </c>
      <c r="M169" s="7">
        <f t="shared" si="195"/>
        <v>0</v>
      </c>
      <c r="N169" s="7">
        <f t="shared" si="195"/>
        <v>0</v>
      </c>
      <c r="O169" s="7">
        <f t="shared" si="195"/>
        <v>0</v>
      </c>
      <c r="P169" s="7">
        <f t="shared" si="195"/>
        <v>0</v>
      </c>
      <c r="Q169" s="7">
        <f t="shared" si="195"/>
        <v>0</v>
      </c>
      <c r="R169" s="7">
        <f t="shared" si="195"/>
        <v>47346156</v>
      </c>
      <c r="S169" s="7">
        <f t="shared" si="195"/>
        <v>19476</v>
      </c>
      <c r="T169" s="7">
        <f t="shared" si="195"/>
        <v>0</v>
      </c>
      <c r="U169" s="7">
        <f t="shared" si="195"/>
        <v>0</v>
      </c>
      <c r="V169" s="7">
        <f t="shared" si="195"/>
        <v>0</v>
      </c>
      <c r="W169" s="7">
        <f t="shared" si="195"/>
        <v>0</v>
      </c>
      <c r="X169" s="7">
        <f t="shared" si="195"/>
        <v>0</v>
      </c>
      <c r="Y169" s="7">
        <f t="shared" si="195"/>
        <v>3203802</v>
      </c>
      <c r="Z169" s="7">
        <f t="shared" si="195"/>
        <v>0</v>
      </c>
      <c r="AA169" s="7">
        <f t="shared" si="195"/>
        <v>0</v>
      </c>
      <c r="AB169" s="7">
        <f t="shared" si="195"/>
        <v>1869696</v>
      </c>
      <c r="AC169" s="7">
        <f t="shared" si="195"/>
        <v>0</v>
      </c>
      <c r="AD169" s="7">
        <f t="shared" si="195"/>
        <v>0</v>
      </c>
      <c r="AE169" s="7">
        <f t="shared" si="195"/>
        <v>0</v>
      </c>
      <c r="AF169" s="7">
        <f t="shared" si="195"/>
        <v>0</v>
      </c>
      <c r="AG169" s="7">
        <f t="shared" si="195"/>
        <v>0</v>
      </c>
      <c r="AH169" s="7">
        <f t="shared" si="195"/>
        <v>0</v>
      </c>
      <c r="AI169" s="7">
        <f t="shared" si="195"/>
        <v>0</v>
      </c>
      <c r="AJ169" s="7">
        <f t="shared" si="195"/>
        <v>0</v>
      </c>
      <c r="AK169" s="7">
        <f t="shared" si="195"/>
        <v>0</v>
      </c>
      <c r="AL169" s="7">
        <f t="shared" si="195"/>
        <v>0</v>
      </c>
      <c r="AM169" s="7">
        <f t="shared" si="195"/>
        <v>0</v>
      </c>
      <c r="AN169" s="7">
        <f t="shared" si="195"/>
        <v>0</v>
      </c>
      <c r="AO169" s="7">
        <f t="shared" si="195"/>
        <v>1017621</v>
      </c>
      <c r="AP169" s="7">
        <f t="shared" si="195"/>
        <v>7517736</v>
      </c>
      <c r="AQ169" s="7">
        <f t="shared" si="195"/>
        <v>0</v>
      </c>
      <c r="AR169" s="7">
        <f t="shared" si="195"/>
        <v>17031762</v>
      </c>
      <c r="AS169" s="7">
        <f t="shared" si="195"/>
        <v>0</v>
      </c>
      <c r="AT169" s="7">
        <f t="shared" si="195"/>
        <v>0</v>
      </c>
      <c r="AU169" s="7">
        <f t="shared" si="195"/>
        <v>0</v>
      </c>
      <c r="AV169" s="7">
        <f t="shared" si="195"/>
        <v>0</v>
      </c>
      <c r="AW169" s="7">
        <f t="shared" si="195"/>
        <v>0</v>
      </c>
      <c r="AX169" s="7">
        <f t="shared" si="195"/>
        <v>0</v>
      </c>
      <c r="AY169" s="7">
        <f t="shared" si="195"/>
        <v>0</v>
      </c>
      <c r="AZ169" s="7">
        <f t="shared" si="195"/>
        <v>1197774</v>
      </c>
      <c r="BA169" s="7">
        <f t="shared" si="195"/>
        <v>2239740</v>
      </c>
      <c r="BB169" s="7">
        <f t="shared" si="195"/>
        <v>0</v>
      </c>
      <c r="BC169" s="7">
        <f t="shared" si="195"/>
        <v>5428935</v>
      </c>
      <c r="BD169" s="7">
        <f t="shared" si="195"/>
        <v>0</v>
      </c>
      <c r="BE169" s="7">
        <f t="shared" si="195"/>
        <v>0</v>
      </c>
      <c r="BF169" s="7">
        <f t="shared" si="195"/>
        <v>10458612</v>
      </c>
      <c r="BG169" s="7">
        <f t="shared" si="195"/>
        <v>0</v>
      </c>
      <c r="BH169" s="7">
        <f t="shared" si="195"/>
        <v>175284</v>
      </c>
      <c r="BI169" s="7">
        <f t="shared" si="195"/>
        <v>0</v>
      </c>
      <c r="BJ169" s="7">
        <f t="shared" si="195"/>
        <v>0</v>
      </c>
      <c r="BK169" s="7">
        <f t="shared" si="195"/>
        <v>97827948</v>
      </c>
      <c r="BL169" s="7">
        <f t="shared" si="195"/>
        <v>0</v>
      </c>
      <c r="BM169" s="7">
        <f t="shared" si="195"/>
        <v>0</v>
      </c>
      <c r="BN169" s="7">
        <f t="shared" si="195"/>
        <v>0</v>
      </c>
      <c r="BO169" s="7">
        <f t="shared" ref="BO169:DZ169" si="196">ROUND(BO168*BO167,2)</f>
        <v>0</v>
      </c>
      <c r="BP169" s="7">
        <f t="shared" si="196"/>
        <v>0</v>
      </c>
      <c r="BQ169" s="7">
        <f t="shared" si="196"/>
        <v>0</v>
      </c>
      <c r="BR169" s="7">
        <f t="shared" si="196"/>
        <v>0</v>
      </c>
      <c r="BS169" s="7">
        <f t="shared" si="196"/>
        <v>0</v>
      </c>
      <c r="BT169" s="7">
        <f t="shared" si="196"/>
        <v>0</v>
      </c>
      <c r="BU169" s="7">
        <f t="shared" si="196"/>
        <v>0</v>
      </c>
      <c r="BV169" s="7">
        <f t="shared" si="196"/>
        <v>0</v>
      </c>
      <c r="BW169" s="7">
        <f t="shared" si="196"/>
        <v>0</v>
      </c>
      <c r="BX169" s="7">
        <f t="shared" si="196"/>
        <v>0</v>
      </c>
      <c r="BY169" s="7">
        <f t="shared" si="196"/>
        <v>0</v>
      </c>
      <c r="BZ169" s="7">
        <f t="shared" si="196"/>
        <v>0</v>
      </c>
      <c r="CA169" s="7">
        <f t="shared" si="196"/>
        <v>0</v>
      </c>
      <c r="CB169" s="7">
        <f t="shared" si="196"/>
        <v>8613261</v>
      </c>
      <c r="CC169" s="7">
        <f t="shared" si="196"/>
        <v>0</v>
      </c>
      <c r="CD169" s="7">
        <f t="shared" si="196"/>
        <v>0</v>
      </c>
      <c r="CE169" s="7">
        <f t="shared" si="196"/>
        <v>0</v>
      </c>
      <c r="CF169" s="7">
        <f t="shared" si="196"/>
        <v>0</v>
      </c>
      <c r="CG169" s="7">
        <f t="shared" si="196"/>
        <v>0</v>
      </c>
      <c r="CH169" s="7">
        <f t="shared" si="196"/>
        <v>0</v>
      </c>
      <c r="CI169" s="7">
        <f t="shared" si="196"/>
        <v>0</v>
      </c>
      <c r="CJ169" s="7">
        <f t="shared" si="196"/>
        <v>0</v>
      </c>
      <c r="CK169" s="7">
        <f t="shared" si="196"/>
        <v>9348480</v>
      </c>
      <c r="CL169" s="7">
        <f t="shared" si="196"/>
        <v>97380</v>
      </c>
      <c r="CM169" s="7">
        <f t="shared" si="196"/>
        <v>262926</v>
      </c>
      <c r="CN169" s="7">
        <f t="shared" si="196"/>
        <v>5312079</v>
      </c>
      <c r="CO169" s="7">
        <f t="shared" si="196"/>
        <v>0</v>
      </c>
      <c r="CP169" s="7">
        <f t="shared" si="196"/>
        <v>0</v>
      </c>
      <c r="CQ169" s="7">
        <f t="shared" si="196"/>
        <v>0</v>
      </c>
      <c r="CR169" s="7">
        <f t="shared" si="196"/>
        <v>0</v>
      </c>
      <c r="CS169" s="7">
        <f t="shared" si="196"/>
        <v>0</v>
      </c>
      <c r="CT169" s="7">
        <f t="shared" si="196"/>
        <v>0</v>
      </c>
      <c r="CU169" s="7">
        <f t="shared" si="196"/>
        <v>3612798</v>
      </c>
      <c r="CV169" s="7">
        <f t="shared" si="196"/>
        <v>0</v>
      </c>
      <c r="CW169" s="7">
        <f t="shared" si="196"/>
        <v>0</v>
      </c>
      <c r="CX169" s="7">
        <f t="shared" si="196"/>
        <v>0</v>
      </c>
      <c r="CY169" s="7">
        <f t="shared" si="196"/>
        <v>0</v>
      </c>
      <c r="CZ169" s="7">
        <f t="shared" si="196"/>
        <v>0</v>
      </c>
      <c r="DA169" s="7">
        <f t="shared" si="196"/>
        <v>0</v>
      </c>
      <c r="DB169" s="7">
        <f t="shared" si="196"/>
        <v>0</v>
      </c>
      <c r="DC169" s="7">
        <f t="shared" si="196"/>
        <v>0</v>
      </c>
      <c r="DD169" s="7">
        <f t="shared" si="196"/>
        <v>0</v>
      </c>
      <c r="DE169" s="7">
        <f t="shared" si="196"/>
        <v>0</v>
      </c>
      <c r="DF169" s="7">
        <f t="shared" si="196"/>
        <v>0</v>
      </c>
      <c r="DG169" s="7">
        <f t="shared" si="196"/>
        <v>0</v>
      </c>
      <c r="DH169" s="7">
        <f t="shared" si="196"/>
        <v>0</v>
      </c>
      <c r="DI169" s="7">
        <f t="shared" si="196"/>
        <v>29214</v>
      </c>
      <c r="DJ169" s="7">
        <f t="shared" si="196"/>
        <v>0</v>
      </c>
      <c r="DK169" s="7">
        <f t="shared" si="196"/>
        <v>0</v>
      </c>
      <c r="DL169" s="7">
        <f t="shared" si="196"/>
        <v>0</v>
      </c>
      <c r="DM169" s="7">
        <f t="shared" si="196"/>
        <v>0</v>
      </c>
      <c r="DN169" s="7">
        <f t="shared" si="196"/>
        <v>0</v>
      </c>
      <c r="DO169" s="7">
        <f t="shared" si="196"/>
        <v>0</v>
      </c>
      <c r="DP169" s="7">
        <f t="shared" si="196"/>
        <v>0</v>
      </c>
      <c r="DQ169" s="7">
        <f t="shared" si="196"/>
        <v>0</v>
      </c>
      <c r="DR169" s="7">
        <f t="shared" si="196"/>
        <v>0</v>
      </c>
      <c r="DS169" s="7">
        <f t="shared" si="196"/>
        <v>0</v>
      </c>
      <c r="DT169" s="7">
        <f t="shared" si="196"/>
        <v>0</v>
      </c>
      <c r="DU169" s="7">
        <f t="shared" si="196"/>
        <v>0</v>
      </c>
      <c r="DV169" s="7">
        <f t="shared" si="196"/>
        <v>0</v>
      </c>
      <c r="DW169" s="7">
        <f t="shared" si="196"/>
        <v>0</v>
      </c>
      <c r="DX169" s="7">
        <f t="shared" si="196"/>
        <v>0</v>
      </c>
      <c r="DY169" s="7">
        <f t="shared" si="196"/>
        <v>0</v>
      </c>
      <c r="DZ169" s="7">
        <f t="shared" si="196"/>
        <v>0</v>
      </c>
      <c r="EA169" s="7">
        <f t="shared" ref="EA169:FX169" si="197">ROUND(EA168*EA167,2)</f>
        <v>0</v>
      </c>
      <c r="EB169" s="7">
        <f t="shared" si="197"/>
        <v>0</v>
      </c>
      <c r="EC169" s="7">
        <f t="shared" si="197"/>
        <v>0</v>
      </c>
      <c r="ED169" s="7">
        <f t="shared" si="197"/>
        <v>0</v>
      </c>
      <c r="EE169" s="7">
        <f t="shared" si="197"/>
        <v>0</v>
      </c>
      <c r="EF169" s="7">
        <f t="shared" si="197"/>
        <v>0</v>
      </c>
      <c r="EG169" s="7">
        <f t="shared" si="197"/>
        <v>0</v>
      </c>
      <c r="EH169" s="7">
        <f t="shared" si="197"/>
        <v>0</v>
      </c>
      <c r="EI169" s="7">
        <f t="shared" si="197"/>
        <v>0</v>
      </c>
      <c r="EJ169" s="7">
        <f t="shared" si="197"/>
        <v>1587294</v>
      </c>
      <c r="EK169" s="7">
        <f t="shared" si="197"/>
        <v>0</v>
      </c>
      <c r="EL169" s="7">
        <f t="shared" si="197"/>
        <v>0</v>
      </c>
      <c r="EM169" s="7">
        <f t="shared" si="197"/>
        <v>0</v>
      </c>
      <c r="EN169" s="7">
        <f t="shared" si="197"/>
        <v>817992</v>
      </c>
      <c r="EO169" s="7">
        <f t="shared" si="197"/>
        <v>0</v>
      </c>
      <c r="EP169" s="7">
        <f t="shared" si="197"/>
        <v>0</v>
      </c>
      <c r="EQ169" s="7">
        <f t="shared" si="197"/>
        <v>0</v>
      </c>
      <c r="ER169" s="7">
        <f t="shared" si="197"/>
        <v>0</v>
      </c>
      <c r="ES169" s="7">
        <f t="shared" si="197"/>
        <v>0</v>
      </c>
      <c r="ET169" s="7">
        <f t="shared" si="197"/>
        <v>0</v>
      </c>
      <c r="EU169" s="7">
        <f t="shared" si="197"/>
        <v>0</v>
      </c>
      <c r="EV169" s="7">
        <f t="shared" si="197"/>
        <v>0</v>
      </c>
      <c r="EW169" s="7">
        <f t="shared" si="197"/>
        <v>0</v>
      </c>
      <c r="EX169" s="7">
        <f t="shared" si="197"/>
        <v>0</v>
      </c>
      <c r="EY169" s="7">
        <f t="shared" si="197"/>
        <v>3568977</v>
      </c>
      <c r="EZ169" s="7">
        <f t="shared" si="197"/>
        <v>0</v>
      </c>
      <c r="FA169" s="7">
        <f t="shared" si="197"/>
        <v>0</v>
      </c>
      <c r="FB169" s="7">
        <f t="shared" si="197"/>
        <v>0</v>
      </c>
      <c r="FC169" s="7">
        <f t="shared" si="197"/>
        <v>0</v>
      </c>
      <c r="FD169" s="7">
        <f t="shared" si="197"/>
        <v>0</v>
      </c>
      <c r="FE169" s="7">
        <f t="shared" si="197"/>
        <v>0</v>
      </c>
      <c r="FF169" s="7">
        <f t="shared" si="197"/>
        <v>0</v>
      </c>
      <c r="FG169" s="7">
        <f t="shared" si="197"/>
        <v>0</v>
      </c>
      <c r="FH169" s="7">
        <f t="shared" si="197"/>
        <v>0</v>
      </c>
      <c r="FI169" s="7">
        <f t="shared" si="197"/>
        <v>0</v>
      </c>
      <c r="FJ169" s="7">
        <f t="shared" si="197"/>
        <v>0</v>
      </c>
      <c r="FK169" s="7">
        <f t="shared" si="197"/>
        <v>0</v>
      </c>
      <c r="FL169" s="7">
        <f t="shared" si="197"/>
        <v>0</v>
      </c>
      <c r="FM169" s="7">
        <f t="shared" si="197"/>
        <v>0</v>
      </c>
      <c r="FN169" s="7">
        <f t="shared" si="197"/>
        <v>3306051</v>
      </c>
      <c r="FO169" s="7">
        <f t="shared" si="197"/>
        <v>0</v>
      </c>
      <c r="FP169" s="7">
        <f t="shared" si="197"/>
        <v>0</v>
      </c>
      <c r="FQ169" s="7">
        <f t="shared" si="197"/>
        <v>0</v>
      </c>
      <c r="FR169" s="7">
        <f t="shared" si="197"/>
        <v>0</v>
      </c>
      <c r="FS169" s="7">
        <f t="shared" si="197"/>
        <v>0</v>
      </c>
      <c r="FT169" s="7">
        <f t="shared" si="197"/>
        <v>0</v>
      </c>
      <c r="FU169" s="7">
        <f t="shared" si="197"/>
        <v>0</v>
      </c>
      <c r="FV169" s="7">
        <f t="shared" si="197"/>
        <v>0</v>
      </c>
      <c r="FW169" s="7">
        <f t="shared" si="197"/>
        <v>0</v>
      </c>
      <c r="FX169" s="7">
        <f t="shared" si="197"/>
        <v>0</v>
      </c>
      <c r="FY169" s="20"/>
      <c r="FZ169" s="7">
        <f>SUM(C169:FX169)</f>
        <v>255525120</v>
      </c>
      <c r="GA169" s="7"/>
      <c r="GB169" s="11"/>
      <c r="GC169" s="11"/>
      <c r="GD169" s="11"/>
      <c r="GE169" s="11"/>
      <c r="GF169" s="11"/>
      <c r="GG169" s="7"/>
      <c r="GH169" s="7"/>
      <c r="GI169" s="7"/>
      <c r="GJ169" s="7"/>
      <c r="GK169" s="7"/>
      <c r="GL169" s="7"/>
      <c r="GM169" s="7"/>
    </row>
    <row r="170" spans="1:217" x14ac:dyDescent="0.2">
      <c r="A170" s="6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</row>
    <row r="171" spans="1:217" x14ac:dyDescent="0.2">
      <c r="A171" s="6" t="s">
        <v>682</v>
      </c>
      <c r="B171" s="7" t="s">
        <v>683</v>
      </c>
      <c r="C171" s="7">
        <f t="shared" ref="C171:BN171" si="198">C13+C14+C33</f>
        <v>1.5</v>
      </c>
      <c r="D171" s="7">
        <f t="shared" si="198"/>
        <v>42.5</v>
      </c>
      <c r="E171" s="7">
        <f t="shared" si="198"/>
        <v>0</v>
      </c>
      <c r="F171" s="7">
        <f t="shared" si="198"/>
        <v>6</v>
      </c>
      <c r="G171" s="7">
        <f t="shared" si="198"/>
        <v>0</v>
      </c>
      <c r="H171" s="7">
        <f t="shared" si="198"/>
        <v>4.5</v>
      </c>
      <c r="I171" s="7">
        <f t="shared" si="198"/>
        <v>2.5</v>
      </c>
      <c r="J171" s="7">
        <f t="shared" si="198"/>
        <v>0</v>
      </c>
      <c r="K171" s="7">
        <f t="shared" si="198"/>
        <v>0</v>
      </c>
      <c r="L171" s="7">
        <f t="shared" si="198"/>
        <v>7.5</v>
      </c>
      <c r="M171" s="7">
        <f t="shared" si="198"/>
        <v>0</v>
      </c>
      <c r="N171" s="7">
        <f t="shared" si="198"/>
        <v>21</v>
      </c>
      <c r="O171" s="7">
        <f t="shared" si="198"/>
        <v>23</v>
      </c>
      <c r="P171" s="7">
        <f t="shared" si="198"/>
        <v>0</v>
      </c>
      <c r="Q171" s="7">
        <f t="shared" si="198"/>
        <v>200</v>
      </c>
      <c r="R171" s="7">
        <f t="shared" si="198"/>
        <v>0</v>
      </c>
      <c r="S171" s="7">
        <f t="shared" si="198"/>
        <v>0</v>
      </c>
      <c r="T171" s="7">
        <f t="shared" si="198"/>
        <v>0</v>
      </c>
      <c r="U171" s="7">
        <f t="shared" si="198"/>
        <v>0</v>
      </c>
      <c r="V171" s="7">
        <f t="shared" si="198"/>
        <v>0</v>
      </c>
      <c r="W171" s="7">
        <f t="shared" si="198"/>
        <v>0</v>
      </c>
      <c r="X171" s="7">
        <f t="shared" si="198"/>
        <v>0</v>
      </c>
      <c r="Y171" s="7">
        <f t="shared" si="198"/>
        <v>0</v>
      </c>
      <c r="Z171" s="7">
        <f t="shared" si="198"/>
        <v>0</v>
      </c>
      <c r="AA171" s="7">
        <f t="shared" si="198"/>
        <v>43.5</v>
      </c>
      <c r="AB171" s="7">
        <f t="shared" si="198"/>
        <v>0</v>
      </c>
      <c r="AC171" s="7">
        <f t="shared" si="198"/>
        <v>0</v>
      </c>
      <c r="AD171" s="7">
        <f t="shared" si="198"/>
        <v>0</v>
      </c>
      <c r="AE171" s="7">
        <f t="shared" si="198"/>
        <v>0</v>
      </c>
      <c r="AF171" s="7">
        <f t="shared" si="198"/>
        <v>0</v>
      </c>
      <c r="AG171" s="7">
        <f t="shared" si="198"/>
        <v>0</v>
      </c>
      <c r="AH171" s="7">
        <f t="shared" si="198"/>
        <v>0</v>
      </c>
      <c r="AI171" s="7">
        <f t="shared" si="198"/>
        <v>0</v>
      </c>
      <c r="AJ171" s="7">
        <f t="shared" si="198"/>
        <v>0</v>
      </c>
      <c r="AK171" s="7">
        <f t="shared" si="198"/>
        <v>0</v>
      </c>
      <c r="AL171" s="7">
        <f t="shared" si="198"/>
        <v>0</v>
      </c>
      <c r="AM171" s="7">
        <f t="shared" si="198"/>
        <v>0</v>
      </c>
      <c r="AN171" s="7">
        <f t="shared" si="198"/>
        <v>0</v>
      </c>
      <c r="AO171" s="7">
        <f t="shared" si="198"/>
        <v>0</v>
      </c>
      <c r="AP171" s="7">
        <f t="shared" si="198"/>
        <v>121.5</v>
      </c>
      <c r="AQ171" s="7">
        <f t="shared" si="198"/>
        <v>2</v>
      </c>
      <c r="AR171" s="7">
        <f t="shared" si="198"/>
        <v>45</v>
      </c>
      <c r="AS171" s="7">
        <f t="shared" si="198"/>
        <v>6</v>
      </c>
      <c r="AT171" s="7">
        <f t="shared" si="198"/>
        <v>2.5</v>
      </c>
      <c r="AU171" s="7">
        <f t="shared" si="198"/>
        <v>0</v>
      </c>
      <c r="AV171" s="7">
        <f t="shared" si="198"/>
        <v>0</v>
      </c>
      <c r="AW171" s="7">
        <f t="shared" si="198"/>
        <v>0</v>
      </c>
      <c r="AX171" s="7">
        <f t="shared" si="198"/>
        <v>0</v>
      </c>
      <c r="AY171" s="7">
        <f t="shared" si="198"/>
        <v>0</v>
      </c>
      <c r="AZ171" s="7">
        <f t="shared" si="198"/>
        <v>0</v>
      </c>
      <c r="BA171" s="7">
        <f t="shared" si="198"/>
        <v>0</v>
      </c>
      <c r="BB171" s="7">
        <f t="shared" si="198"/>
        <v>4.5</v>
      </c>
      <c r="BC171" s="7">
        <f t="shared" si="198"/>
        <v>4.5</v>
      </c>
      <c r="BD171" s="7">
        <f t="shared" si="198"/>
        <v>0</v>
      </c>
      <c r="BE171" s="7">
        <f t="shared" si="198"/>
        <v>0</v>
      </c>
      <c r="BF171" s="7">
        <f t="shared" si="198"/>
        <v>26</v>
      </c>
      <c r="BG171" s="7">
        <f t="shared" si="198"/>
        <v>0</v>
      </c>
      <c r="BH171" s="7">
        <f t="shared" si="198"/>
        <v>4</v>
      </c>
      <c r="BI171" s="7">
        <f t="shared" si="198"/>
        <v>0</v>
      </c>
      <c r="BJ171" s="7">
        <f t="shared" si="198"/>
        <v>8</v>
      </c>
      <c r="BK171" s="7">
        <f t="shared" si="198"/>
        <v>56.5</v>
      </c>
      <c r="BL171" s="7">
        <f t="shared" si="198"/>
        <v>5</v>
      </c>
      <c r="BM171" s="7">
        <f t="shared" si="198"/>
        <v>6</v>
      </c>
      <c r="BN171" s="7">
        <f t="shared" si="198"/>
        <v>42</v>
      </c>
      <c r="BO171" s="7">
        <f t="shared" ref="BO171:DZ171" si="199">BO13+BO14+BO33</f>
        <v>0</v>
      </c>
      <c r="BP171" s="7">
        <f t="shared" si="199"/>
        <v>0</v>
      </c>
      <c r="BQ171" s="7">
        <f t="shared" si="199"/>
        <v>0</v>
      </c>
      <c r="BR171" s="7">
        <f t="shared" si="199"/>
        <v>0</v>
      </c>
      <c r="BS171" s="7">
        <f t="shared" si="199"/>
        <v>0</v>
      </c>
      <c r="BT171" s="7">
        <f t="shared" si="199"/>
        <v>0</v>
      </c>
      <c r="BU171" s="7">
        <f t="shared" si="199"/>
        <v>0</v>
      </c>
      <c r="BV171" s="7">
        <f t="shared" si="199"/>
        <v>0</v>
      </c>
      <c r="BW171" s="7">
        <f t="shared" si="199"/>
        <v>0</v>
      </c>
      <c r="BX171" s="7">
        <f t="shared" si="199"/>
        <v>0</v>
      </c>
      <c r="BY171" s="7">
        <f t="shared" si="199"/>
        <v>0</v>
      </c>
      <c r="BZ171" s="7">
        <f t="shared" si="199"/>
        <v>0</v>
      </c>
      <c r="CA171" s="7">
        <f t="shared" si="199"/>
        <v>0</v>
      </c>
      <c r="CB171" s="7">
        <f t="shared" si="199"/>
        <v>55</v>
      </c>
      <c r="CC171" s="7">
        <f t="shared" si="199"/>
        <v>0</v>
      </c>
      <c r="CD171" s="7">
        <f t="shared" si="199"/>
        <v>0</v>
      </c>
      <c r="CE171" s="7">
        <f t="shared" si="199"/>
        <v>0</v>
      </c>
      <c r="CF171" s="7">
        <f t="shared" si="199"/>
        <v>0</v>
      </c>
      <c r="CG171" s="7">
        <f t="shared" si="199"/>
        <v>0</v>
      </c>
      <c r="CH171" s="7">
        <f t="shared" si="199"/>
        <v>0</v>
      </c>
      <c r="CI171" s="7">
        <f t="shared" si="199"/>
        <v>0</v>
      </c>
      <c r="CJ171" s="7">
        <f t="shared" si="199"/>
        <v>0</v>
      </c>
      <c r="CK171" s="7">
        <f t="shared" si="199"/>
        <v>0</v>
      </c>
      <c r="CL171" s="7">
        <f t="shared" si="199"/>
        <v>4.5</v>
      </c>
      <c r="CM171" s="7">
        <f t="shared" si="199"/>
        <v>0</v>
      </c>
      <c r="CN171" s="7">
        <f t="shared" si="199"/>
        <v>173.5</v>
      </c>
      <c r="CO171" s="7">
        <f t="shared" si="199"/>
        <v>0</v>
      </c>
      <c r="CP171" s="7">
        <f t="shared" si="199"/>
        <v>7.5</v>
      </c>
      <c r="CQ171" s="7">
        <f t="shared" si="199"/>
        <v>0</v>
      </c>
      <c r="CR171" s="7">
        <f t="shared" si="199"/>
        <v>0</v>
      </c>
      <c r="CS171" s="7">
        <f t="shared" si="199"/>
        <v>0</v>
      </c>
      <c r="CT171" s="7">
        <f t="shared" si="199"/>
        <v>0</v>
      </c>
      <c r="CU171" s="7">
        <f t="shared" si="199"/>
        <v>3</v>
      </c>
      <c r="CV171" s="7">
        <f t="shared" si="199"/>
        <v>0</v>
      </c>
      <c r="CW171" s="7">
        <f t="shared" si="199"/>
        <v>0</v>
      </c>
      <c r="CX171" s="7">
        <f t="shared" si="199"/>
        <v>0</v>
      </c>
      <c r="CY171" s="7">
        <f t="shared" si="199"/>
        <v>0</v>
      </c>
      <c r="CZ171" s="7">
        <f t="shared" si="199"/>
        <v>0</v>
      </c>
      <c r="DA171" s="7">
        <f t="shared" si="199"/>
        <v>0</v>
      </c>
      <c r="DB171" s="7">
        <f t="shared" si="199"/>
        <v>0</v>
      </c>
      <c r="DC171" s="7">
        <f t="shared" si="199"/>
        <v>0</v>
      </c>
      <c r="DD171" s="7">
        <f t="shared" si="199"/>
        <v>0</v>
      </c>
      <c r="DE171" s="7">
        <f t="shared" si="199"/>
        <v>0</v>
      </c>
      <c r="DF171" s="7">
        <f t="shared" si="199"/>
        <v>54</v>
      </c>
      <c r="DG171" s="7">
        <f t="shared" si="199"/>
        <v>0</v>
      </c>
      <c r="DH171" s="7">
        <f t="shared" si="199"/>
        <v>0</v>
      </c>
      <c r="DI171" s="7">
        <f t="shared" si="199"/>
        <v>0</v>
      </c>
      <c r="DJ171" s="7">
        <f t="shared" si="199"/>
        <v>0</v>
      </c>
      <c r="DK171" s="7">
        <f t="shared" si="199"/>
        <v>0</v>
      </c>
      <c r="DL171" s="7">
        <f t="shared" si="199"/>
        <v>0</v>
      </c>
      <c r="DM171" s="7">
        <f t="shared" si="199"/>
        <v>0</v>
      </c>
      <c r="DN171" s="7">
        <f t="shared" si="199"/>
        <v>0</v>
      </c>
      <c r="DO171" s="7">
        <f t="shared" si="199"/>
        <v>0</v>
      </c>
      <c r="DP171" s="7">
        <f t="shared" si="199"/>
        <v>0</v>
      </c>
      <c r="DQ171" s="7">
        <f t="shared" si="199"/>
        <v>0</v>
      </c>
      <c r="DR171" s="7">
        <f t="shared" si="199"/>
        <v>0</v>
      </c>
      <c r="DS171" s="7">
        <f t="shared" si="199"/>
        <v>0</v>
      </c>
      <c r="DT171" s="7">
        <f t="shared" si="199"/>
        <v>0</v>
      </c>
      <c r="DU171" s="7">
        <f t="shared" si="199"/>
        <v>0</v>
      </c>
      <c r="DV171" s="7">
        <f t="shared" si="199"/>
        <v>0</v>
      </c>
      <c r="DW171" s="7">
        <f t="shared" si="199"/>
        <v>0</v>
      </c>
      <c r="DX171" s="7">
        <f t="shared" si="199"/>
        <v>0</v>
      </c>
      <c r="DY171" s="7">
        <f t="shared" si="199"/>
        <v>0</v>
      </c>
      <c r="DZ171" s="7">
        <f t="shared" si="199"/>
        <v>0</v>
      </c>
      <c r="EA171" s="7">
        <f t="shared" ref="EA171:FX171" si="200">EA13+EA14+EA33</f>
        <v>0</v>
      </c>
      <c r="EB171" s="7">
        <f t="shared" si="200"/>
        <v>0</v>
      </c>
      <c r="EC171" s="7">
        <f t="shared" si="200"/>
        <v>0</v>
      </c>
      <c r="ED171" s="7">
        <f t="shared" si="200"/>
        <v>0</v>
      </c>
      <c r="EE171" s="7">
        <f t="shared" si="200"/>
        <v>0</v>
      </c>
      <c r="EF171" s="7">
        <f t="shared" si="200"/>
        <v>4.5</v>
      </c>
      <c r="EG171" s="7">
        <f t="shared" si="200"/>
        <v>0</v>
      </c>
      <c r="EH171" s="7">
        <f t="shared" si="200"/>
        <v>0</v>
      </c>
      <c r="EI171" s="7">
        <f t="shared" si="200"/>
        <v>4.5</v>
      </c>
      <c r="EJ171" s="7">
        <f t="shared" si="200"/>
        <v>17</v>
      </c>
      <c r="EK171" s="7">
        <f t="shared" si="200"/>
        <v>0</v>
      </c>
      <c r="EL171" s="7">
        <f t="shared" si="200"/>
        <v>0</v>
      </c>
      <c r="EM171" s="7">
        <f t="shared" si="200"/>
        <v>0</v>
      </c>
      <c r="EN171" s="7">
        <f t="shared" si="200"/>
        <v>0</v>
      </c>
      <c r="EO171" s="7">
        <f t="shared" si="200"/>
        <v>0</v>
      </c>
      <c r="EP171" s="7">
        <f t="shared" si="200"/>
        <v>0</v>
      </c>
      <c r="EQ171" s="7">
        <f t="shared" si="200"/>
        <v>0</v>
      </c>
      <c r="ER171" s="7">
        <f t="shared" si="200"/>
        <v>1.5</v>
      </c>
      <c r="ES171" s="7">
        <f t="shared" si="200"/>
        <v>0</v>
      </c>
      <c r="ET171" s="7">
        <f t="shared" si="200"/>
        <v>0</v>
      </c>
      <c r="EU171" s="7">
        <f t="shared" si="200"/>
        <v>0</v>
      </c>
      <c r="EV171" s="7">
        <f t="shared" si="200"/>
        <v>0</v>
      </c>
      <c r="EW171" s="7">
        <f t="shared" si="200"/>
        <v>0</v>
      </c>
      <c r="EX171" s="7">
        <f t="shared" si="200"/>
        <v>0</v>
      </c>
      <c r="EY171" s="7">
        <f t="shared" si="200"/>
        <v>0</v>
      </c>
      <c r="EZ171" s="7">
        <f t="shared" si="200"/>
        <v>0</v>
      </c>
      <c r="FA171" s="7">
        <f t="shared" si="200"/>
        <v>10.5</v>
      </c>
      <c r="FB171" s="7">
        <f t="shared" si="200"/>
        <v>0</v>
      </c>
      <c r="FC171" s="7">
        <f t="shared" si="200"/>
        <v>0</v>
      </c>
      <c r="FD171" s="7">
        <f t="shared" si="200"/>
        <v>0</v>
      </c>
      <c r="FE171" s="7">
        <f t="shared" si="200"/>
        <v>0</v>
      </c>
      <c r="FF171" s="7">
        <f t="shared" si="200"/>
        <v>0</v>
      </c>
      <c r="FG171" s="7">
        <f t="shared" si="200"/>
        <v>0</v>
      </c>
      <c r="FH171" s="7">
        <f t="shared" si="200"/>
        <v>0</v>
      </c>
      <c r="FI171" s="7">
        <f t="shared" si="200"/>
        <v>1.5</v>
      </c>
      <c r="FJ171" s="7">
        <f t="shared" si="200"/>
        <v>0</v>
      </c>
      <c r="FK171" s="7">
        <f t="shared" si="200"/>
        <v>0</v>
      </c>
      <c r="FL171" s="7">
        <f t="shared" si="200"/>
        <v>0</v>
      </c>
      <c r="FM171" s="7">
        <f t="shared" si="200"/>
        <v>0</v>
      </c>
      <c r="FN171" s="7">
        <f t="shared" si="200"/>
        <v>8.5</v>
      </c>
      <c r="FO171" s="7">
        <f t="shared" si="200"/>
        <v>0</v>
      </c>
      <c r="FP171" s="7">
        <f t="shared" si="200"/>
        <v>0</v>
      </c>
      <c r="FQ171" s="7">
        <f t="shared" si="200"/>
        <v>0</v>
      </c>
      <c r="FR171" s="7">
        <f t="shared" si="200"/>
        <v>0</v>
      </c>
      <c r="FS171" s="7">
        <f t="shared" si="200"/>
        <v>0</v>
      </c>
      <c r="FT171" s="7">
        <f t="shared" si="200"/>
        <v>0</v>
      </c>
      <c r="FU171" s="7">
        <f t="shared" si="200"/>
        <v>0</v>
      </c>
      <c r="FV171" s="7">
        <f t="shared" si="200"/>
        <v>0</v>
      </c>
      <c r="FW171" s="7">
        <f t="shared" si="200"/>
        <v>0</v>
      </c>
      <c r="FX171" s="7">
        <f t="shared" si="200"/>
        <v>0</v>
      </c>
      <c r="FY171" s="7"/>
      <c r="FZ171" s="7">
        <f>SUM(C171:FX171)</f>
        <v>1031</v>
      </c>
      <c r="GA171" s="42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</row>
    <row r="172" spans="1:217" x14ac:dyDescent="0.2">
      <c r="A172" s="6" t="s">
        <v>684</v>
      </c>
      <c r="B172" s="7" t="s">
        <v>685</v>
      </c>
      <c r="C172" s="7">
        <f t="shared" ref="C172:BN172" si="201">C171*C168</f>
        <v>14607</v>
      </c>
      <c r="D172" s="7">
        <f t="shared" si="201"/>
        <v>413865</v>
      </c>
      <c r="E172" s="7">
        <f t="shared" si="201"/>
        <v>0</v>
      </c>
      <c r="F172" s="7">
        <f t="shared" si="201"/>
        <v>58428</v>
      </c>
      <c r="G172" s="7">
        <f t="shared" si="201"/>
        <v>0</v>
      </c>
      <c r="H172" s="7">
        <f t="shared" si="201"/>
        <v>43821</v>
      </c>
      <c r="I172" s="7">
        <f t="shared" si="201"/>
        <v>24345</v>
      </c>
      <c r="J172" s="7">
        <f t="shared" si="201"/>
        <v>0</v>
      </c>
      <c r="K172" s="7">
        <f t="shared" si="201"/>
        <v>0</v>
      </c>
      <c r="L172" s="7">
        <f t="shared" si="201"/>
        <v>73035</v>
      </c>
      <c r="M172" s="7">
        <f t="shared" si="201"/>
        <v>0</v>
      </c>
      <c r="N172" s="7">
        <f t="shared" si="201"/>
        <v>204498</v>
      </c>
      <c r="O172" s="7">
        <f t="shared" si="201"/>
        <v>223974</v>
      </c>
      <c r="P172" s="7">
        <f t="shared" si="201"/>
        <v>0</v>
      </c>
      <c r="Q172" s="7">
        <f t="shared" si="201"/>
        <v>1947600</v>
      </c>
      <c r="R172" s="7">
        <f t="shared" si="201"/>
        <v>0</v>
      </c>
      <c r="S172" s="7">
        <f t="shared" si="201"/>
        <v>0</v>
      </c>
      <c r="T172" s="7">
        <f t="shared" si="201"/>
        <v>0</v>
      </c>
      <c r="U172" s="7">
        <f t="shared" si="201"/>
        <v>0</v>
      </c>
      <c r="V172" s="7">
        <f t="shared" si="201"/>
        <v>0</v>
      </c>
      <c r="W172" s="7">
        <f t="shared" si="201"/>
        <v>0</v>
      </c>
      <c r="X172" s="7">
        <f t="shared" si="201"/>
        <v>0</v>
      </c>
      <c r="Y172" s="7">
        <f t="shared" si="201"/>
        <v>0</v>
      </c>
      <c r="Z172" s="7">
        <f t="shared" si="201"/>
        <v>0</v>
      </c>
      <c r="AA172" s="7">
        <f t="shared" si="201"/>
        <v>423603</v>
      </c>
      <c r="AB172" s="7">
        <f t="shared" si="201"/>
        <v>0</v>
      </c>
      <c r="AC172" s="7">
        <f t="shared" si="201"/>
        <v>0</v>
      </c>
      <c r="AD172" s="7">
        <f t="shared" si="201"/>
        <v>0</v>
      </c>
      <c r="AE172" s="7">
        <f t="shared" si="201"/>
        <v>0</v>
      </c>
      <c r="AF172" s="7">
        <f t="shared" si="201"/>
        <v>0</v>
      </c>
      <c r="AG172" s="7">
        <f t="shared" si="201"/>
        <v>0</v>
      </c>
      <c r="AH172" s="7">
        <f t="shared" si="201"/>
        <v>0</v>
      </c>
      <c r="AI172" s="7">
        <f t="shared" si="201"/>
        <v>0</v>
      </c>
      <c r="AJ172" s="7">
        <f t="shared" si="201"/>
        <v>0</v>
      </c>
      <c r="AK172" s="7">
        <f t="shared" si="201"/>
        <v>0</v>
      </c>
      <c r="AL172" s="7">
        <f t="shared" si="201"/>
        <v>0</v>
      </c>
      <c r="AM172" s="7">
        <f t="shared" si="201"/>
        <v>0</v>
      </c>
      <c r="AN172" s="7">
        <f t="shared" si="201"/>
        <v>0</v>
      </c>
      <c r="AO172" s="7">
        <f t="shared" si="201"/>
        <v>0</v>
      </c>
      <c r="AP172" s="7">
        <f t="shared" si="201"/>
        <v>1183167</v>
      </c>
      <c r="AQ172" s="7">
        <f t="shared" si="201"/>
        <v>19476</v>
      </c>
      <c r="AR172" s="7">
        <f t="shared" si="201"/>
        <v>438210</v>
      </c>
      <c r="AS172" s="7">
        <f t="shared" si="201"/>
        <v>58428</v>
      </c>
      <c r="AT172" s="7">
        <f t="shared" si="201"/>
        <v>24345</v>
      </c>
      <c r="AU172" s="7">
        <f t="shared" si="201"/>
        <v>0</v>
      </c>
      <c r="AV172" s="7">
        <f t="shared" si="201"/>
        <v>0</v>
      </c>
      <c r="AW172" s="7">
        <f t="shared" si="201"/>
        <v>0</v>
      </c>
      <c r="AX172" s="7">
        <f t="shared" si="201"/>
        <v>0</v>
      </c>
      <c r="AY172" s="7">
        <f t="shared" si="201"/>
        <v>0</v>
      </c>
      <c r="AZ172" s="7">
        <f t="shared" si="201"/>
        <v>0</v>
      </c>
      <c r="BA172" s="7">
        <f t="shared" si="201"/>
        <v>0</v>
      </c>
      <c r="BB172" s="7">
        <f t="shared" si="201"/>
        <v>43821</v>
      </c>
      <c r="BC172" s="7">
        <f t="shared" si="201"/>
        <v>43821</v>
      </c>
      <c r="BD172" s="7">
        <f t="shared" si="201"/>
        <v>0</v>
      </c>
      <c r="BE172" s="7">
        <f t="shared" si="201"/>
        <v>0</v>
      </c>
      <c r="BF172" s="7">
        <f t="shared" si="201"/>
        <v>253188</v>
      </c>
      <c r="BG172" s="7">
        <f t="shared" si="201"/>
        <v>0</v>
      </c>
      <c r="BH172" s="7">
        <f t="shared" si="201"/>
        <v>38952</v>
      </c>
      <c r="BI172" s="7">
        <f t="shared" si="201"/>
        <v>0</v>
      </c>
      <c r="BJ172" s="7">
        <f t="shared" si="201"/>
        <v>77904</v>
      </c>
      <c r="BK172" s="7">
        <f t="shared" si="201"/>
        <v>550197</v>
      </c>
      <c r="BL172" s="7">
        <f t="shared" si="201"/>
        <v>48690</v>
      </c>
      <c r="BM172" s="7">
        <f t="shared" si="201"/>
        <v>58428</v>
      </c>
      <c r="BN172" s="7">
        <f t="shared" si="201"/>
        <v>408996</v>
      </c>
      <c r="BO172" s="7">
        <f t="shared" ref="BO172:DZ172" si="202">BO171*BO168</f>
        <v>0</v>
      </c>
      <c r="BP172" s="7">
        <f t="shared" si="202"/>
        <v>0</v>
      </c>
      <c r="BQ172" s="7">
        <f t="shared" si="202"/>
        <v>0</v>
      </c>
      <c r="BR172" s="7">
        <f t="shared" si="202"/>
        <v>0</v>
      </c>
      <c r="BS172" s="7">
        <f t="shared" si="202"/>
        <v>0</v>
      </c>
      <c r="BT172" s="7">
        <f t="shared" si="202"/>
        <v>0</v>
      </c>
      <c r="BU172" s="7">
        <f t="shared" si="202"/>
        <v>0</v>
      </c>
      <c r="BV172" s="7">
        <f t="shared" si="202"/>
        <v>0</v>
      </c>
      <c r="BW172" s="7">
        <f t="shared" si="202"/>
        <v>0</v>
      </c>
      <c r="BX172" s="7">
        <f t="shared" si="202"/>
        <v>0</v>
      </c>
      <c r="BY172" s="7">
        <f t="shared" si="202"/>
        <v>0</v>
      </c>
      <c r="BZ172" s="7">
        <f t="shared" si="202"/>
        <v>0</v>
      </c>
      <c r="CA172" s="7">
        <f t="shared" si="202"/>
        <v>0</v>
      </c>
      <c r="CB172" s="7">
        <f t="shared" si="202"/>
        <v>535590</v>
      </c>
      <c r="CC172" s="7">
        <f t="shared" si="202"/>
        <v>0</v>
      </c>
      <c r="CD172" s="7">
        <f t="shared" si="202"/>
        <v>0</v>
      </c>
      <c r="CE172" s="7">
        <f t="shared" si="202"/>
        <v>0</v>
      </c>
      <c r="CF172" s="7">
        <f t="shared" si="202"/>
        <v>0</v>
      </c>
      <c r="CG172" s="7">
        <f t="shared" si="202"/>
        <v>0</v>
      </c>
      <c r="CH172" s="7">
        <f t="shared" si="202"/>
        <v>0</v>
      </c>
      <c r="CI172" s="7">
        <f t="shared" si="202"/>
        <v>0</v>
      </c>
      <c r="CJ172" s="7">
        <f t="shared" si="202"/>
        <v>0</v>
      </c>
      <c r="CK172" s="7">
        <f t="shared" si="202"/>
        <v>0</v>
      </c>
      <c r="CL172" s="7">
        <f t="shared" si="202"/>
        <v>43821</v>
      </c>
      <c r="CM172" s="7">
        <f t="shared" si="202"/>
        <v>0</v>
      </c>
      <c r="CN172" s="7">
        <f t="shared" si="202"/>
        <v>1689543</v>
      </c>
      <c r="CO172" s="7">
        <f t="shared" si="202"/>
        <v>0</v>
      </c>
      <c r="CP172" s="7">
        <f t="shared" si="202"/>
        <v>73035</v>
      </c>
      <c r="CQ172" s="7">
        <f t="shared" si="202"/>
        <v>0</v>
      </c>
      <c r="CR172" s="7">
        <f t="shared" si="202"/>
        <v>0</v>
      </c>
      <c r="CS172" s="7">
        <f t="shared" si="202"/>
        <v>0</v>
      </c>
      <c r="CT172" s="7">
        <f t="shared" si="202"/>
        <v>0</v>
      </c>
      <c r="CU172" s="7">
        <f t="shared" si="202"/>
        <v>29214</v>
      </c>
      <c r="CV172" s="7">
        <f t="shared" si="202"/>
        <v>0</v>
      </c>
      <c r="CW172" s="7">
        <f t="shared" si="202"/>
        <v>0</v>
      </c>
      <c r="CX172" s="7">
        <f t="shared" si="202"/>
        <v>0</v>
      </c>
      <c r="CY172" s="7">
        <f t="shared" si="202"/>
        <v>0</v>
      </c>
      <c r="CZ172" s="7">
        <f t="shared" si="202"/>
        <v>0</v>
      </c>
      <c r="DA172" s="7">
        <f t="shared" si="202"/>
        <v>0</v>
      </c>
      <c r="DB172" s="7">
        <f t="shared" si="202"/>
        <v>0</v>
      </c>
      <c r="DC172" s="7">
        <f t="shared" si="202"/>
        <v>0</v>
      </c>
      <c r="DD172" s="7">
        <f t="shared" si="202"/>
        <v>0</v>
      </c>
      <c r="DE172" s="7">
        <f t="shared" si="202"/>
        <v>0</v>
      </c>
      <c r="DF172" s="7">
        <f t="shared" si="202"/>
        <v>525852</v>
      </c>
      <c r="DG172" s="7">
        <f t="shared" si="202"/>
        <v>0</v>
      </c>
      <c r="DH172" s="7">
        <f t="shared" si="202"/>
        <v>0</v>
      </c>
      <c r="DI172" s="7">
        <f t="shared" si="202"/>
        <v>0</v>
      </c>
      <c r="DJ172" s="7">
        <f t="shared" si="202"/>
        <v>0</v>
      </c>
      <c r="DK172" s="7">
        <f t="shared" si="202"/>
        <v>0</v>
      </c>
      <c r="DL172" s="7">
        <f t="shared" si="202"/>
        <v>0</v>
      </c>
      <c r="DM172" s="7">
        <f t="shared" si="202"/>
        <v>0</v>
      </c>
      <c r="DN172" s="7">
        <f t="shared" si="202"/>
        <v>0</v>
      </c>
      <c r="DO172" s="7">
        <f t="shared" si="202"/>
        <v>0</v>
      </c>
      <c r="DP172" s="7">
        <f t="shared" si="202"/>
        <v>0</v>
      </c>
      <c r="DQ172" s="7">
        <f t="shared" si="202"/>
        <v>0</v>
      </c>
      <c r="DR172" s="7">
        <f t="shared" si="202"/>
        <v>0</v>
      </c>
      <c r="DS172" s="7">
        <f t="shared" si="202"/>
        <v>0</v>
      </c>
      <c r="DT172" s="7">
        <f t="shared" si="202"/>
        <v>0</v>
      </c>
      <c r="DU172" s="7">
        <f t="shared" si="202"/>
        <v>0</v>
      </c>
      <c r="DV172" s="7">
        <f t="shared" si="202"/>
        <v>0</v>
      </c>
      <c r="DW172" s="7">
        <f t="shared" si="202"/>
        <v>0</v>
      </c>
      <c r="DX172" s="7">
        <f t="shared" si="202"/>
        <v>0</v>
      </c>
      <c r="DY172" s="7">
        <f t="shared" si="202"/>
        <v>0</v>
      </c>
      <c r="DZ172" s="7">
        <f t="shared" si="202"/>
        <v>0</v>
      </c>
      <c r="EA172" s="7">
        <f t="shared" ref="EA172:FX172" si="203">EA171*EA168</f>
        <v>0</v>
      </c>
      <c r="EB172" s="7">
        <f t="shared" si="203"/>
        <v>0</v>
      </c>
      <c r="EC172" s="7">
        <f t="shared" si="203"/>
        <v>0</v>
      </c>
      <c r="ED172" s="7">
        <f t="shared" si="203"/>
        <v>0</v>
      </c>
      <c r="EE172" s="7">
        <f t="shared" si="203"/>
        <v>0</v>
      </c>
      <c r="EF172" s="7">
        <f t="shared" si="203"/>
        <v>43821</v>
      </c>
      <c r="EG172" s="7">
        <f t="shared" si="203"/>
        <v>0</v>
      </c>
      <c r="EH172" s="7">
        <f t="shared" si="203"/>
        <v>0</v>
      </c>
      <c r="EI172" s="7">
        <f t="shared" si="203"/>
        <v>43821</v>
      </c>
      <c r="EJ172" s="7">
        <f t="shared" si="203"/>
        <v>165546</v>
      </c>
      <c r="EK172" s="7">
        <f t="shared" si="203"/>
        <v>0</v>
      </c>
      <c r="EL172" s="7">
        <f t="shared" si="203"/>
        <v>0</v>
      </c>
      <c r="EM172" s="7">
        <f t="shared" si="203"/>
        <v>0</v>
      </c>
      <c r="EN172" s="7">
        <f t="shared" si="203"/>
        <v>0</v>
      </c>
      <c r="EO172" s="7">
        <f t="shared" si="203"/>
        <v>0</v>
      </c>
      <c r="EP172" s="7">
        <f t="shared" si="203"/>
        <v>0</v>
      </c>
      <c r="EQ172" s="7">
        <f t="shared" si="203"/>
        <v>0</v>
      </c>
      <c r="ER172" s="7">
        <f t="shared" si="203"/>
        <v>14607</v>
      </c>
      <c r="ES172" s="7">
        <f t="shared" si="203"/>
        <v>0</v>
      </c>
      <c r="ET172" s="7">
        <f t="shared" si="203"/>
        <v>0</v>
      </c>
      <c r="EU172" s="7">
        <f t="shared" si="203"/>
        <v>0</v>
      </c>
      <c r="EV172" s="7">
        <f t="shared" si="203"/>
        <v>0</v>
      </c>
      <c r="EW172" s="7">
        <f t="shared" si="203"/>
        <v>0</v>
      </c>
      <c r="EX172" s="7">
        <f t="shared" si="203"/>
        <v>0</v>
      </c>
      <c r="EY172" s="7">
        <f t="shared" si="203"/>
        <v>0</v>
      </c>
      <c r="EZ172" s="7">
        <f t="shared" si="203"/>
        <v>0</v>
      </c>
      <c r="FA172" s="7">
        <f t="shared" si="203"/>
        <v>102249</v>
      </c>
      <c r="FB172" s="7">
        <f t="shared" si="203"/>
        <v>0</v>
      </c>
      <c r="FC172" s="7">
        <f t="shared" si="203"/>
        <v>0</v>
      </c>
      <c r="FD172" s="7">
        <f t="shared" si="203"/>
        <v>0</v>
      </c>
      <c r="FE172" s="7">
        <f t="shared" si="203"/>
        <v>0</v>
      </c>
      <c r="FF172" s="7">
        <f t="shared" si="203"/>
        <v>0</v>
      </c>
      <c r="FG172" s="7">
        <f t="shared" si="203"/>
        <v>0</v>
      </c>
      <c r="FH172" s="7">
        <f t="shared" si="203"/>
        <v>0</v>
      </c>
      <c r="FI172" s="7">
        <f t="shared" si="203"/>
        <v>14607</v>
      </c>
      <c r="FJ172" s="7">
        <f t="shared" si="203"/>
        <v>0</v>
      </c>
      <c r="FK172" s="7">
        <f t="shared" si="203"/>
        <v>0</v>
      </c>
      <c r="FL172" s="7">
        <f t="shared" si="203"/>
        <v>0</v>
      </c>
      <c r="FM172" s="7">
        <f t="shared" si="203"/>
        <v>0</v>
      </c>
      <c r="FN172" s="7">
        <f t="shared" si="203"/>
        <v>82773</v>
      </c>
      <c r="FO172" s="7">
        <f t="shared" si="203"/>
        <v>0</v>
      </c>
      <c r="FP172" s="7">
        <f t="shared" si="203"/>
        <v>0</v>
      </c>
      <c r="FQ172" s="7">
        <f t="shared" si="203"/>
        <v>0</v>
      </c>
      <c r="FR172" s="7">
        <f t="shared" si="203"/>
        <v>0</v>
      </c>
      <c r="FS172" s="7">
        <f t="shared" si="203"/>
        <v>0</v>
      </c>
      <c r="FT172" s="7">
        <f t="shared" si="203"/>
        <v>0</v>
      </c>
      <c r="FU172" s="7">
        <f t="shared" si="203"/>
        <v>0</v>
      </c>
      <c r="FV172" s="7">
        <f t="shared" si="203"/>
        <v>0</v>
      </c>
      <c r="FW172" s="7">
        <f t="shared" si="203"/>
        <v>0</v>
      </c>
      <c r="FX172" s="7">
        <f t="shared" si="203"/>
        <v>0</v>
      </c>
      <c r="FY172" s="7"/>
      <c r="FZ172" s="7">
        <f>SUM(C172:FX172)</f>
        <v>10039878</v>
      </c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</row>
    <row r="173" spans="1:217" x14ac:dyDescent="0.2">
      <c r="A173" s="6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42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</row>
    <row r="174" spans="1:217" x14ac:dyDescent="0.2">
      <c r="A174" s="6" t="s">
        <v>686</v>
      </c>
      <c r="B174" s="7" t="s">
        <v>687</v>
      </c>
      <c r="C174" s="7">
        <f t="shared" ref="C174:BN174" si="204">C169+C172</f>
        <v>1903779</v>
      </c>
      <c r="D174" s="7">
        <f t="shared" si="204"/>
        <v>5380245</v>
      </c>
      <c r="E174" s="7">
        <f t="shared" si="204"/>
        <v>0</v>
      </c>
      <c r="F174" s="7">
        <f t="shared" si="204"/>
        <v>16837002</v>
      </c>
      <c r="G174" s="7">
        <f t="shared" si="204"/>
        <v>0</v>
      </c>
      <c r="H174" s="7">
        <f t="shared" si="204"/>
        <v>43821</v>
      </c>
      <c r="I174" s="7">
        <f t="shared" si="204"/>
        <v>24345</v>
      </c>
      <c r="J174" s="7">
        <f t="shared" si="204"/>
        <v>0</v>
      </c>
      <c r="K174" s="7">
        <f t="shared" si="204"/>
        <v>0</v>
      </c>
      <c r="L174" s="7">
        <f t="shared" si="204"/>
        <v>73035</v>
      </c>
      <c r="M174" s="7">
        <f t="shared" si="204"/>
        <v>0</v>
      </c>
      <c r="N174" s="7">
        <f t="shared" si="204"/>
        <v>204498</v>
      </c>
      <c r="O174" s="7">
        <f t="shared" si="204"/>
        <v>223974</v>
      </c>
      <c r="P174" s="7">
        <f t="shared" si="204"/>
        <v>0</v>
      </c>
      <c r="Q174" s="7">
        <f t="shared" si="204"/>
        <v>1947600</v>
      </c>
      <c r="R174" s="7">
        <f t="shared" si="204"/>
        <v>47346156</v>
      </c>
      <c r="S174" s="7">
        <f t="shared" si="204"/>
        <v>19476</v>
      </c>
      <c r="T174" s="7">
        <f t="shared" si="204"/>
        <v>0</v>
      </c>
      <c r="U174" s="7">
        <f t="shared" si="204"/>
        <v>0</v>
      </c>
      <c r="V174" s="7">
        <f t="shared" si="204"/>
        <v>0</v>
      </c>
      <c r="W174" s="7">
        <f t="shared" si="204"/>
        <v>0</v>
      </c>
      <c r="X174" s="7">
        <f t="shared" si="204"/>
        <v>0</v>
      </c>
      <c r="Y174" s="7">
        <f t="shared" si="204"/>
        <v>3203802</v>
      </c>
      <c r="Z174" s="7">
        <f t="shared" si="204"/>
        <v>0</v>
      </c>
      <c r="AA174" s="7">
        <f t="shared" si="204"/>
        <v>423603</v>
      </c>
      <c r="AB174" s="7">
        <f t="shared" si="204"/>
        <v>1869696</v>
      </c>
      <c r="AC174" s="7">
        <f t="shared" si="204"/>
        <v>0</v>
      </c>
      <c r="AD174" s="7">
        <f t="shared" si="204"/>
        <v>0</v>
      </c>
      <c r="AE174" s="7">
        <f t="shared" si="204"/>
        <v>0</v>
      </c>
      <c r="AF174" s="7">
        <f t="shared" si="204"/>
        <v>0</v>
      </c>
      <c r="AG174" s="7">
        <f t="shared" si="204"/>
        <v>0</v>
      </c>
      <c r="AH174" s="7">
        <f t="shared" si="204"/>
        <v>0</v>
      </c>
      <c r="AI174" s="7">
        <f t="shared" si="204"/>
        <v>0</v>
      </c>
      <c r="AJ174" s="7">
        <f t="shared" si="204"/>
        <v>0</v>
      </c>
      <c r="AK174" s="7">
        <f t="shared" si="204"/>
        <v>0</v>
      </c>
      <c r="AL174" s="7">
        <f t="shared" si="204"/>
        <v>0</v>
      </c>
      <c r="AM174" s="7">
        <f t="shared" si="204"/>
        <v>0</v>
      </c>
      <c r="AN174" s="7">
        <f t="shared" si="204"/>
        <v>0</v>
      </c>
      <c r="AO174" s="7">
        <f t="shared" si="204"/>
        <v>1017621</v>
      </c>
      <c r="AP174" s="7">
        <f t="shared" si="204"/>
        <v>8700903</v>
      </c>
      <c r="AQ174" s="7">
        <f t="shared" si="204"/>
        <v>19476</v>
      </c>
      <c r="AR174" s="7">
        <f t="shared" si="204"/>
        <v>17469972</v>
      </c>
      <c r="AS174" s="7">
        <f t="shared" si="204"/>
        <v>58428</v>
      </c>
      <c r="AT174" s="7">
        <f t="shared" si="204"/>
        <v>24345</v>
      </c>
      <c r="AU174" s="7">
        <f t="shared" si="204"/>
        <v>0</v>
      </c>
      <c r="AV174" s="7">
        <f t="shared" si="204"/>
        <v>0</v>
      </c>
      <c r="AW174" s="7">
        <f t="shared" si="204"/>
        <v>0</v>
      </c>
      <c r="AX174" s="7">
        <f t="shared" si="204"/>
        <v>0</v>
      </c>
      <c r="AY174" s="7">
        <f t="shared" si="204"/>
        <v>0</v>
      </c>
      <c r="AZ174" s="7">
        <f t="shared" si="204"/>
        <v>1197774</v>
      </c>
      <c r="BA174" s="7">
        <f t="shared" si="204"/>
        <v>2239740</v>
      </c>
      <c r="BB174" s="7">
        <f t="shared" si="204"/>
        <v>43821</v>
      </c>
      <c r="BC174" s="7">
        <f t="shared" si="204"/>
        <v>5472756</v>
      </c>
      <c r="BD174" s="7">
        <f t="shared" si="204"/>
        <v>0</v>
      </c>
      <c r="BE174" s="7">
        <f t="shared" si="204"/>
        <v>0</v>
      </c>
      <c r="BF174" s="7">
        <f t="shared" si="204"/>
        <v>10711800</v>
      </c>
      <c r="BG174" s="7">
        <f t="shared" si="204"/>
        <v>0</v>
      </c>
      <c r="BH174" s="7">
        <f t="shared" si="204"/>
        <v>214236</v>
      </c>
      <c r="BI174" s="7">
        <f t="shared" si="204"/>
        <v>0</v>
      </c>
      <c r="BJ174" s="7">
        <f t="shared" si="204"/>
        <v>77904</v>
      </c>
      <c r="BK174" s="7">
        <f t="shared" si="204"/>
        <v>98378145</v>
      </c>
      <c r="BL174" s="7">
        <f t="shared" si="204"/>
        <v>48690</v>
      </c>
      <c r="BM174" s="7">
        <f t="shared" si="204"/>
        <v>58428</v>
      </c>
      <c r="BN174" s="7">
        <f t="shared" si="204"/>
        <v>408996</v>
      </c>
      <c r="BO174" s="7">
        <f t="shared" ref="BO174:DZ174" si="205">BO169+BO172</f>
        <v>0</v>
      </c>
      <c r="BP174" s="7">
        <f t="shared" si="205"/>
        <v>0</v>
      </c>
      <c r="BQ174" s="7">
        <f t="shared" si="205"/>
        <v>0</v>
      </c>
      <c r="BR174" s="7">
        <f t="shared" si="205"/>
        <v>0</v>
      </c>
      <c r="BS174" s="7">
        <f t="shared" si="205"/>
        <v>0</v>
      </c>
      <c r="BT174" s="7">
        <f t="shared" si="205"/>
        <v>0</v>
      </c>
      <c r="BU174" s="7">
        <f t="shared" si="205"/>
        <v>0</v>
      </c>
      <c r="BV174" s="7">
        <f t="shared" si="205"/>
        <v>0</v>
      </c>
      <c r="BW174" s="7">
        <f t="shared" si="205"/>
        <v>0</v>
      </c>
      <c r="BX174" s="7">
        <f t="shared" si="205"/>
        <v>0</v>
      </c>
      <c r="BY174" s="7">
        <f t="shared" si="205"/>
        <v>0</v>
      </c>
      <c r="BZ174" s="7">
        <f t="shared" si="205"/>
        <v>0</v>
      </c>
      <c r="CA174" s="7">
        <f t="shared" si="205"/>
        <v>0</v>
      </c>
      <c r="CB174" s="7">
        <f t="shared" si="205"/>
        <v>9148851</v>
      </c>
      <c r="CC174" s="7">
        <f t="shared" si="205"/>
        <v>0</v>
      </c>
      <c r="CD174" s="7">
        <f t="shared" si="205"/>
        <v>0</v>
      </c>
      <c r="CE174" s="7">
        <f t="shared" si="205"/>
        <v>0</v>
      </c>
      <c r="CF174" s="7">
        <f t="shared" si="205"/>
        <v>0</v>
      </c>
      <c r="CG174" s="7">
        <f t="shared" si="205"/>
        <v>0</v>
      </c>
      <c r="CH174" s="7">
        <f t="shared" si="205"/>
        <v>0</v>
      </c>
      <c r="CI174" s="7">
        <f t="shared" si="205"/>
        <v>0</v>
      </c>
      <c r="CJ174" s="7">
        <f t="shared" si="205"/>
        <v>0</v>
      </c>
      <c r="CK174" s="7">
        <f t="shared" si="205"/>
        <v>9348480</v>
      </c>
      <c r="CL174" s="7">
        <f t="shared" si="205"/>
        <v>141201</v>
      </c>
      <c r="CM174" s="7">
        <f t="shared" si="205"/>
        <v>262926</v>
      </c>
      <c r="CN174" s="7">
        <f t="shared" si="205"/>
        <v>7001622</v>
      </c>
      <c r="CO174" s="7">
        <f t="shared" si="205"/>
        <v>0</v>
      </c>
      <c r="CP174" s="7">
        <f t="shared" si="205"/>
        <v>73035</v>
      </c>
      <c r="CQ174" s="7">
        <f t="shared" si="205"/>
        <v>0</v>
      </c>
      <c r="CR174" s="7">
        <f t="shared" si="205"/>
        <v>0</v>
      </c>
      <c r="CS174" s="7">
        <f t="shared" si="205"/>
        <v>0</v>
      </c>
      <c r="CT174" s="7">
        <f t="shared" si="205"/>
        <v>0</v>
      </c>
      <c r="CU174" s="7">
        <f t="shared" si="205"/>
        <v>3642012</v>
      </c>
      <c r="CV174" s="7">
        <f t="shared" si="205"/>
        <v>0</v>
      </c>
      <c r="CW174" s="7">
        <f t="shared" si="205"/>
        <v>0</v>
      </c>
      <c r="CX174" s="7">
        <f t="shared" si="205"/>
        <v>0</v>
      </c>
      <c r="CY174" s="7">
        <f t="shared" si="205"/>
        <v>0</v>
      </c>
      <c r="CZ174" s="7">
        <f t="shared" si="205"/>
        <v>0</v>
      </c>
      <c r="DA174" s="7">
        <f t="shared" si="205"/>
        <v>0</v>
      </c>
      <c r="DB174" s="7">
        <f t="shared" si="205"/>
        <v>0</v>
      </c>
      <c r="DC174" s="7">
        <f t="shared" si="205"/>
        <v>0</v>
      </c>
      <c r="DD174" s="7">
        <f t="shared" si="205"/>
        <v>0</v>
      </c>
      <c r="DE174" s="7">
        <f t="shared" si="205"/>
        <v>0</v>
      </c>
      <c r="DF174" s="7">
        <f t="shared" si="205"/>
        <v>525852</v>
      </c>
      <c r="DG174" s="7">
        <f t="shared" si="205"/>
        <v>0</v>
      </c>
      <c r="DH174" s="7">
        <f t="shared" si="205"/>
        <v>0</v>
      </c>
      <c r="DI174" s="7">
        <f t="shared" si="205"/>
        <v>29214</v>
      </c>
      <c r="DJ174" s="7">
        <f t="shared" si="205"/>
        <v>0</v>
      </c>
      <c r="DK174" s="7">
        <f t="shared" si="205"/>
        <v>0</v>
      </c>
      <c r="DL174" s="7">
        <f t="shared" si="205"/>
        <v>0</v>
      </c>
      <c r="DM174" s="7">
        <f t="shared" si="205"/>
        <v>0</v>
      </c>
      <c r="DN174" s="7">
        <f t="shared" si="205"/>
        <v>0</v>
      </c>
      <c r="DO174" s="7">
        <f t="shared" si="205"/>
        <v>0</v>
      </c>
      <c r="DP174" s="7">
        <f t="shared" si="205"/>
        <v>0</v>
      </c>
      <c r="DQ174" s="7">
        <f t="shared" si="205"/>
        <v>0</v>
      </c>
      <c r="DR174" s="7">
        <f t="shared" si="205"/>
        <v>0</v>
      </c>
      <c r="DS174" s="7">
        <f t="shared" si="205"/>
        <v>0</v>
      </c>
      <c r="DT174" s="7">
        <f t="shared" si="205"/>
        <v>0</v>
      </c>
      <c r="DU174" s="7">
        <f t="shared" si="205"/>
        <v>0</v>
      </c>
      <c r="DV174" s="7">
        <f t="shared" si="205"/>
        <v>0</v>
      </c>
      <c r="DW174" s="7">
        <f t="shared" si="205"/>
        <v>0</v>
      </c>
      <c r="DX174" s="7">
        <f t="shared" si="205"/>
        <v>0</v>
      </c>
      <c r="DY174" s="7">
        <f t="shared" si="205"/>
        <v>0</v>
      </c>
      <c r="DZ174" s="7">
        <f t="shared" si="205"/>
        <v>0</v>
      </c>
      <c r="EA174" s="7">
        <f t="shared" ref="EA174:FX174" si="206">EA169+EA172</f>
        <v>0</v>
      </c>
      <c r="EB174" s="7">
        <f t="shared" si="206"/>
        <v>0</v>
      </c>
      <c r="EC174" s="7">
        <f t="shared" si="206"/>
        <v>0</v>
      </c>
      <c r="ED174" s="7">
        <f t="shared" si="206"/>
        <v>0</v>
      </c>
      <c r="EE174" s="7">
        <f t="shared" si="206"/>
        <v>0</v>
      </c>
      <c r="EF174" s="7">
        <f t="shared" si="206"/>
        <v>43821</v>
      </c>
      <c r="EG174" s="7">
        <f t="shared" si="206"/>
        <v>0</v>
      </c>
      <c r="EH174" s="7">
        <f t="shared" si="206"/>
        <v>0</v>
      </c>
      <c r="EI174" s="7">
        <f t="shared" si="206"/>
        <v>43821</v>
      </c>
      <c r="EJ174" s="7">
        <f t="shared" si="206"/>
        <v>1752840</v>
      </c>
      <c r="EK174" s="7">
        <f t="shared" si="206"/>
        <v>0</v>
      </c>
      <c r="EL174" s="7">
        <f t="shared" si="206"/>
        <v>0</v>
      </c>
      <c r="EM174" s="7">
        <f t="shared" si="206"/>
        <v>0</v>
      </c>
      <c r="EN174" s="7">
        <f t="shared" si="206"/>
        <v>817992</v>
      </c>
      <c r="EO174" s="7">
        <f t="shared" si="206"/>
        <v>0</v>
      </c>
      <c r="EP174" s="7">
        <f t="shared" si="206"/>
        <v>0</v>
      </c>
      <c r="EQ174" s="7">
        <f t="shared" si="206"/>
        <v>0</v>
      </c>
      <c r="ER174" s="7">
        <f t="shared" si="206"/>
        <v>14607</v>
      </c>
      <c r="ES174" s="7">
        <f t="shared" si="206"/>
        <v>0</v>
      </c>
      <c r="ET174" s="7">
        <f t="shared" si="206"/>
        <v>0</v>
      </c>
      <c r="EU174" s="7">
        <f t="shared" si="206"/>
        <v>0</v>
      </c>
      <c r="EV174" s="7">
        <f t="shared" si="206"/>
        <v>0</v>
      </c>
      <c r="EW174" s="7">
        <f t="shared" si="206"/>
        <v>0</v>
      </c>
      <c r="EX174" s="7">
        <f t="shared" si="206"/>
        <v>0</v>
      </c>
      <c r="EY174" s="7">
        <f t="shared" si="206"/>
        <v>3568977</v>
      </c>
      <c r="EZ174" s="7">
        <f t="shared" si="206"/>
        <v>0</v>
      </c>
      <c r="FA174" s="7">
        <f t="shared" si="206"/>
        <v>102249</v>
      </c>
      <c r="FB174" s="7">
        <f t="shared" si="206"/>
        <v>0</v>
      </c>
      <c r="FC174" s="7">
        <f t="shared" si="206"/>
        <v>0</v>
      </c>
      <c r="FD174" s="7">
        <f t="shared" si="206"/>
        <v>0</v>
      </c>
      <c r="FE174" s="7">
        <f t="shared" si="206"/>
        <v>0</v>
      </c>
      <c r="FF174" s="7">
        <f t="shared" si="206"/>
        <v>0</v>
      </c>
      <c r="FG174" s="7">
        <f t="shared" si="206"/>
        <v>0</v>
      </c>
      <c r="FH174" s="7">
        <f t="shared" si="206"/>
        <v>0</v>
      </c>
      <c r="FI174" s="7">
        <f t="shared" si="206"/>
        <v>14607</v>
      </c>
      <c r="FJ174" s="7">
        <f t="shared" si="206"/>
        <v>0</v>
      </c>
      <c r="FK174" s="7">
        <f t="shared" si="206"/>
        <v>0</v>
      </c>
      <c r="FL174" s="7">
        <f t="shared" si="206"/>
        <v>0</v>
      </c>
      <c r="FM174" s="7">
        <f t="shared" si="206"/>
        <v>0</v>
      </c>
      <c r="FN174" s="7">
        <f t="shared" si="206"/>
        <v>3388824</v>
      </c>
      <c r="FO174" s="7">
        <f t="shared" si="206"/>
        <v>0</v>
      </c>
      <c r="FP174" s="7">
        <f t="shared" si="206"/>
        <v>0</v>
      </c>
      <c r="FQ174" s="7">
        <f t="shared" si="206"/>
        <v>0</v>
      </c>
      <c r="FR174" s="7">
        <f t="shared" si="206"/>
        <v>0</v>
      </c>
      <c r="FS174" s="7">
        <f t="shared" si="206"/>
        <v>0</v>
      </c>
      <c r="FT174" s="7">
        <f t="shared" si="206"/>
        <v>0</v>
      </c>
      <c r="FU174" s="7">
        <f t="shared" si="206"/>
        <v>0</v>
      </c>
      <c r="FV174" s="7">
        <f t="shared" si="206"/>
        <v>0</v>
      </c>
      <c r="FW174" s="7">
        <f t="shared" si="206"/>
        <v>0</v>
      </c>
      <c r="FX174" s="7">
        <f t="shared" si="206"/>
        <v>0</v>
      </c>
      <c r="FY174" s="7"/>
      <c r="FZ174" s="7">
        <f>FZ172+FZ169</f>
        <v>265564998</v>
      </c>
      <c r="GA174" s="84">
        <v>265564998</v>
      </c>
      <c r="GB174" s="7">
        <f>FZ174-GA174</f>
        <v>0</v>
      </c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</row>
    <row r="175" spans="1:217" x14ac:dyDescent="0.2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42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</row>
    <row r="176" spans="1:217" ht="15.75" x14ac:dyDescent="0.25">
      <c r="A176" s="6" t="s">
        <v>591</v>
      </c>
      <c r="B176" s="43" t="s">
        <v>688</v>
      </c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90"/>
      <c r="GO176" s="90"/>
      <c r="GP176" s="90"/>
      <c r="GQ176" s="90"/>
      <c r="GR176" s="90"/>
      <c r="GS176" s="90"/>
      <c r="GT176" s="90"/>
      <c r="GU176" s="90"/>
      <c r="GV176" s="90"/>
      <c r="GW176" s="90"/>
      <c r="GX176" s="90"/>
      <c r="GY176" s="90"/>
      <c r="GZ176" s="90"/>
      <c r="HA176" s="90"/>
      <c r="HB176" s="90"/>
      <c r="HC176" s="90"/>
      <c r="HD176" s="90"/>
      <c r="HE176" s="90"/>
      <c r="HF176" s="90"/>
      <c r="HG176" s="90"/>
      <c r="HH176" s="90"/>
      <c r="HI176" s="90"/>
    </row>
    <row r="177" spans="1:207" x14ac:dyDescent="0.2">
      <c r="A177" s="6" t="s">
        <v>689</v>
      </c>
      <c r="B177" s="7" t="s">
        <v>690</v>
      </c>
      <c r="C177" s="7">
        <f t="shared" ref="C177:BN177" si="207">IF(C98&lt;=459,1,0)</f>
        <v>0</v>
      </c>
      <c r="D177" s="7">
        <f t="shared" si="207"/>
        <v>0</v>
      </c>
      <c r="E177" s="7">
        <f t="shared" si="207"/>
        <v>0</v>
      </c>
      <c r="F177" s="7">
        <f t="shared" si="207"/>
        <v>0</v>
      </c>
      <c r="G177" s="7">
        <f t="shared" si="207"/>
        <v>0</v>
      </c>
      <c r="H177" s="7">
        <f t="shared" si="207"/>
        <v>0</v>
      </c>
      <c r="I177" s="7">
        <f t="shared" si="207"/>
        <v>0</v>
      </c>
      <c r="J177" s="7">
        <f t="shared" si="207"/>
        <v>0</v>
      </c>
      <c r="K177" s="7">
        <f t="shared" si="207"/>
        <v>1</v>
      </c>
      <c r="L177" s="7">
        <f t="shared" si="207"/>
        <v>0</v>
      </c>
      <c r="M177" s="7">
        <f t="shared" si="207"/>
        <v>0</v>
      </c>
      <c r="N177" s="7">
        <f t="shared" si="207"/>
        <v>0</v>
      </c>
      <c r="O177" s="7">
        <f t="shared" si="207"/>
        <v>0</v>
      </c>
      <c r="P177" s="7">
        <f t="shared" si="207"/>
        <v>1</v>
      </c>
      <c r="Q177" s="7">
        <f t="shared" si="207"/>
        <v>0</v>
      </c>
      <c r="R177" s="7">
        <f t="shared" si="207"/>
        <v>0</v>
      </c>
      <c r="S177" s="7">
        <f t="shared" si="207"/>
        <v>0</v>
      </c>
      <c r="T177" s="7">
        <f t="shared" si="207"/>
        <v>1</v>
      </c>
      <c r="U177" s="7">
        <f t="shared" si="207"/>
        <v>1</v>
      </c>
      <c r="V177" s="7">
        <f t="shared" si="207"/>
        <v>1</v>
      </c>
      <c r="W177" s="7">
        <f t="shared" si="207"/>
        <v>1</v>
      </c>
      <c r="X177" s="7">
        <f t="shared" si="207"/>
        <v>1</v>
      </c>
      <c r="Y177" s="7">
        <f t="shared" si="207"/>
        <v>0</v>
      </c>
      <c r="Z177" s="7">
        <f t="shared" si="207"/>
        <v>1</v>
      </c>
      <c r="AA177" s="7">
        <f t="shared" si="207"/>
        <v>0</v>
      </c>
      <c r="AB177" s="7">
        <f t="shared" si="207"/>
        <v>0</v>
      </c>
      <c r="AC177" s="7">
        <f t="shared" si="207"/>
        <v>0</v>
      </c>
      <c r="AD177" s="7">
        <f t="shared" si="207"/>
        <v>0</v>
      </c>
      <c r="AE177" s="7">
        <f t="shared" si="207"/>
        <v>1</v>
      </c>
      <c r="AF177" s="7">
        <f t="shared" si="207"/>
        <v>1</v>
      </c>
      <c r="AG177" s="7">
        <f t="shared" si="207"/>
        <v>0</v>
      </c>
      <c r="AH177" s="7">
        <f t="shared" si="207"/>
        <v>0</v>
      </c>
      <c r="AI177" s="7">
        <f t="shared" si="207"/>
        <v>1</v>
      </c>
      <c r="AJ177" s="7">
        <f t="shared" si="207"/>
        <v>1</v>
      </c>
      <c r="AK177" s="7">
        <f t="shared" si="207"/>
        <v>1</v>
      </c>
      <c r="AL177" s="7">
        <f t="shared" si="207"/>
        <v>1</v>
      </c>
      <c r="AM177" s="7">
        <f t="shared" si="207"/>
        <v>1</v>
      </c>
      <c r="AN177" s="7">
        <f t="shared" si="207"/>
        <v>1</v>
      </c>
      <c r="AO177" s="7">
        <f t="shared" si="207"/>
        <v>0</v>
      </c>
      <c r="AP177" s="7">
        <f t="shared" si="207"/>
        <v>0</v>
      </c>
      <c r="AQ177" s="7">
        <f t="shared" si="207"/>
        <v>1</v>
      </c>
      <c r="AR177" s="7">
        <f t="shared" si="207"/>
        <v>0</v>
      </c>
      <c r="AS177" s="7">
        <f t="shared" si="207"/>
        <v>0</v>
      </c>
      <c r="AT177" s="7">
        <f t="shared" si="207"/>
        <v>0</v>
      </c>
      <c r="AU177" s="7">
        <f t="shared" si="207"/>
        <v>1</v>
      </c>
      <c r="AV177" s="7">
        <f t="shared" si="207"/>
        <v>1</v>
      </c>
      <c r="AW177" s="7">
        <f t="shared" si="207"/>
        <v>1</v>
      </c>
      <c r="AX177" s="7">
        <f t="shared" si="207"/>
        <v>1</v>
      </c>
      <c r="AY177" s="7">
        <f t="shared" si="207"/>
        <v>1</v>
      </c>
      <c r="AZ177" s="7">
        <f t="shared" si="207"/>
        <v>0</v>
      </c>
      <c r="BA177" s="7">
        <f t="shared" si="207"/>
        <v>0</v>
      </c>
      <c r="BB177" s="7">
        <f t="shared" si="207"/>
        <v>0</v>
      </c>
      <c r="BC177" s="7">
        <f t="shared" si="207"/>
        <v>0</v>
      </c>
      <c r="BD177" s="7">
        <f t="shared" si="207"/>
        <v>0</v>
      </c>
      <c r="BE177" s="7">
        <f t="shared" si="207"/>
        <v>0</v>
      </c>
      <c r="BF177" s="7">
        <f t="shared" si="207"/>
        <v>0</v>
      </c>
      <c r="BG177" s="7">
        <f t="shared" si="207"/>
        <v>0</v>
      </c>
      <c r="BH177" s="7">
        <f t="shared" si="207"/>
        <v>0</v>
      </c>
      <c r="BI177" s="7">
        <f t="shared" si="207"/>
        <v>1</v>
      </c>
      <c r="BJ177" s="7">
        <f t="shared" si="207"/>
        <v>0</v>
      </c>
      <c r="BK177" s="7">
        <f t="shared" si="207"/>
        <v>0</v>
      </c>
      <c r="BL177" s="7">
        <f t="shared" si="207"/>
        <v>1</v>
      </c>
      <c r="BM177" s="7">
        <f t="shared" si="207"/>
        <v>1</v>
      </c>
      <c r="BN177" s="7">
        <f t="shared" si="207"/>
        <v>0</v>
      </c>
      <c r="BO177" s="7">
        <f t="shared" ref="BO177:DZ177" si="208">IF(BO98&lt;=459,1,0)</f>
        <v>0</v>
      </c>
      <c r="BP177" s="7">
        <f t="shared" si="208"/>
        <v>1</v>
      </c>
      <c r="BQ177" s="7">
        <f t="shared" si="208"/>
        <v>0</v>
      </c>
      <c r="BR177" s="7">
        <f t="shared" si="208"/>
        <v>0</v>
      </c>
      <c r="BS177" s="7">
        <f t="shared" si="208"/>
        <v>0</v>
      </c>
      <c r="BT177" s="7">
        <f t="shared" si="208"/>
        <v>1</v>
      </c>
      <c r="BU177" s="7">
        <f t="shared" si="208"/>
        <v>1</v>
      </c>
      <c r="BV177" s="7">
        <f t="shared" si="208"/>
        <v>0</v>
      </c>
      <c r="BW177" s="7">
        <f t="shared" si="208"/>
        <v>0</v>
      </c>
      <c r="BX177" s="7">
        <f t="shared" si="208"/>
        <v>1</v>
      </c>
      <c r="BY177" s="7">
        <f t="shared" si="208"/>
        <v>0</v>
      </c>
      <c r="BZ177" s="7">
        <f t="shared" si="208"/>
        <v>1</v>
      </c>
      <c r="CA177" s="7">
        <f t="shared" si="208"/>
        <v>1</v>
      </c>
      <c r="CB177" s="7">
        <f t="shared" si="208"/>
        <v>0</v>
      </c>
      <c r="CC177" s="7">
        <f t="shared" si="208"/>
        <v>1</v>
      </c>
      <c r="CD177" s="7">
        <f t="shared" si="208"/>
        <v>1</v>
      </c>
      <c r="CE177" s="7">
        <f t="shared" si="208"/>
        <v>1</v>
      </c>
      <c r="CF177" s="7">
        <f t="shared" si="208"/>
        <v>1</v>
      </c>
      <c r="CG177" s="7">
        <f t="shared" si="208"/>
        <v>1</v>
      </c>
      <c r="CH177" s="7">
        <f t="shared" si="208"/>
        <v>1</v>
      </c>
      <c r="CI177" s="7">
        <f t="shared" si="208"/>
        <v>0</v>
      </c>
      <c r="CJ177" s="7">
        <f t="shared" si="208"/>
        <v>0</v>
      </c>
      <c r="CK177" s="7">
        <f t="shared" si="208"/>
        <v>0</v>
      </c>
      <c r="CL177" s="7">
        <f t="shared" si="208"/>
        <v>0</v>
      </c>
      <c r="CM177" s="7">
        <f t="shared" si="208"/>
        <v>0</v>
      </c>
      <c r="CN177" s="7">
        <f t="shared" si="208"/>
        <v>0</v>
      </c>
      <c r="CO177" s="7">
        <f t="shared" si="208"/>
        <v>0</v>
      </c>
      <c r="CP177" s="7">
        <f t="shared" si="208"/>
        <v>0</v>
      </c>
      <c r="CQ177" s="7">
        <f t="shared" si="208"/>
        <v>0</v>
      </c>
      <c r="CR177" s="7">
        <f t="shared" si="208"/>
        <v>1</v>
      </c>
      <c r="CS177" s="7">
        <f t="shared" si="208"/>
        <v>1</v>
      </c>
      <c r="CT177" s="7">
        <f t="shared" si="208"/>
        <v>1</v>
      </c>
      <c r="CU177" s="7">
        <f t="shared" si="208"/>
        <v>1</v>
      </c>
      <c r="CV177" s="7">
        <f t="shared" si="208"/>
        <v>1</v>
      </c>
      <c r="CW177" s="7">
        <f t="shared" si="208"/>
        <v>1</v>
      </c>
      <c r="CX177" s="7">
        <f t="shared" si="208"/>
        <v>0</v>
      </c>
      <c r="CY177" s="7">
        <f t="shared" si="208"/>
        <v>1</v>
      </c>
      <c r="CZ177" s="7">
        <f t="shared" si="208"/>
        <v>0</v>
      </c>
      <c r="DA177" s="7">
        <f t="shared" si="208"/>
        <v>1</v>
      </c>
      <c r="DB177" s="7">
        <f t="shared" si="208"/>
        <v>1</v>
      </c>
      <c r="DC177" s="7">
        <f t="shared" si="208"/>
        <v>1</v>
      </c>
      <c r="DD177" s="7">
        <f t="shared" si="208"/>
        <v>1</v>
      </c>
      <c r="DE177" s="7">
        <f t="shared" si="208"/>
        <v>1</v>
      </c>
      <c r="DF177" s="7">
        <f t="shared" si="208"/>
        <v>0</v>
      </c>
      <c r="DG177" s="7">
        <f t="shared" si="208"/>
        <v>1</v>
      </c>
      <c r="DH177" s="7">
        <f t="shared" si="208"/>
        <v>0</v>
      </c>
      <c r="DI177" s="7">
        <f t="shared" si="208"/>
        <v>0</v>
      </c>
      <c r="DJ177" s="7">
        <f t="shared" si="208"/>
        <v>0</v>
      </c>
      <c r="DK177" s="7">
        <f t="shared" si="208"/>
        <v>0</v>
      </c>
      <c r="DL177" s="7">
        <f t="shared" si="208"/>
        <v>0</v>
      </c>
      <c r="DM177" s="7">
        <f t="shared" si="208"/>
        <v>1</v>
      </c>
      <c r="DN177" s="7">
        <f t="shared" si="208"/>
        <v>0</v>
      </c>
      <c r="DO177" s="7">
        <f t="shared" si="208"/>
        <v>0</v>
      </c>
      <c r="DP177" s="7">
        <f t="shared" si="208"/>
        <v>1</v>
      </c>
      <c r="DQ177" s="7">
        <f t="shared" si="208"/>
        <v>0</v>
      </c>
      <c r="DR177" s="7">
        <f t="shared" si="208"/>
        <v>0</v>
      </c>
      <c r="DS177" s="7">
        <f t="shared" si="208"/>
        <v>0</v>
      </c>
      <c r="DT177" s="7">
        <f t="shared" si="208"/>
        <v>1</v>
      </c>
      <c r="DU177" s="7">
        <f t="shared" si="208"/>
        <v>1</v>
      </c>
      <c r="DV177" s="7">
        <f t="shared" si="208"/>
        <v>1</v>
      </c>
      <c r="DW177" s="7">
        <f t="shared" si="208"/>
        <v>1</v>
      </c>
      <c r="DX177" s="7">
        <f t="shared" si="208"/>
        <v>1</v>
      </c>
      <c r="DY177" s="7">
        <f t="shared" si="208"/>
        <v>1</v>
      </c>
      <c r="DZ177" s="7">
        <f t="shared" si="208"/>
        <v>0</v>
      </c>
      <c r="EA177" s="7">
        <f t="shared" ref="EA177:FX177" si="209">IF(EA98&lt;=459,1,0)</f>
        <v>0</v>
      </c>
      <c r="EB177" s="7">
        <f t="shared" si="209"/>
        <v>0</v>
      </c>
      <c r="EC177" s="7">
        <f t="shared" si="209"/>
        <v>1</v>
      </c>
      <c r="ED177" s="7">
        <f t="shared" si="209"/>
        <v>0</v>
      </c>
      <c r="EE177" s="7">
        <f t="shared" si="209"/>
        <v>1</v>
      </c>
      <c r="EF177" s="7">
        <f t="shared" si="209"/>
        <v>0</v>
      </c>
      <c r="EG177" s="7">
        <f t="shared" si="209"/>
        <v>1</v>
      </c>
      <c r="EH177" s="7">
        <f t="shared" si="209"/>
        <v>1</v>
      </c>
      <c r="EI177" s="7">
        <f t="shared" si="209"/>
        <v>0</v>
      </c>
      <c r="EJ177" s="7">
        <f t="shared" si="209"/>
        <v>0</v>
      </c>
      <c r="EK177" s="7">
        <f t="shared" si="209"/>
        <v>0</v>
      </c>
      <c r="EL177" s="7">
        <f t="shared" si="209"/>
        <v>0</v>
      </c>
      <c r="EM177" s="7">
        <f t="shared" si="209"/>
        <v>1</v>
      </c>
      <c r="EN177" s="7">
        <f t="shared" si="209"/>
        <v>0</v>
      </c>
      <c r="EO177" s="7">
        <f t="shared" si="209"/>
        <v>1</v>
      </c>
      <c r="EP177" s="7">
        <f t="shared" si="209"/>
        <v>1</v>
      </c>
      <c r="EQ177" s="7">
        <f t="shared" si="209"/>
        <v>0</v>
      </c>
      <c r="ER177" s="7">
        <f t="shared" si="209"/>
        <v>1</v>
      </c>
      <c r="ES177" s="7">
        <f t="shared" si="209"/>
        <v>1</v>
      </c>
      <c r="ET177" s="7">
        <f t="shared" si="209"/>
        <v>1</v>
      </c>
      <c r="EU177" s="7">
        <f t="shared" si="209"/>
        <v>0</v>
      </c>
      <c r="EV177" s="7">
        <f t="shared" si="209"/>
        <v>1</v>
      </c>
      <c r="EW177" s="7">
        <f t="shared" si="209"/>
        <v>0</v>
      </c>
      <c r="EX177" s="7">
        <f t="shared" si="209"/>
        <v>1</v>
      </c>
      <c r="EY177" s="7">
        <f t="shared" si="209"/>
        <v>0</v>
      </c>
      <c r="EZ177" s="7">
        <f t="shared" si="209"/>
        <v>1</v>
      </c>
      <c r="FA177" s="7">
        <f t="shared" si="209"/>
        <v>0</v>
      </c>
      <c r="FB177" s="7">
        <f t="shared" si="209"/>
        <v>1</v>
      </c>
      <c r="FC177" s="7">
        <f t="shared" si="209"/>
        <v>0</v>
      </c>
      <c r="FD177" s="7">
        <f t="shared" si="209"/>
        <v>1</v>
      </c>
      <c r="FE177" s="7">
        <f t="shared" si="209"/>
        <v>1</v>
      </c>
      <c r="FF177" s="7">
        <f t="shared" si="209"/>
        <v>1</v>
      </c>
      <c r="FG177" s="7">
        <f t="shared" si="209"/>
        <v>1</v>
      </c>
      <c r="FH177" s="7">
        <f t="shared" si="209"/>
        <v>1</v>
      </c>
      <c r="FI177" s="7">
        <f t="shared" si="209"/>
        <v>0</v>
      </c>
      <c r="FJ177" s="7">
        <f t="shared" si="209"/>
        <v>0</v>
      </c>
      <c r="FK177" s="7">
        <f t="shared" si="209"/>
        <v>0</v>
      </c>
      <c r="FL177" s="7">
        <f t="shared" si="209"/>
        <v>0</v>
      </c>
      <c r="FM177" s="7">
        <f t="shared" si="209"/>
        <v>0</v>
      </c>
      <c r="FN177" s="7">
        <f t="shared" si="209"/>
        <v>0</v>
      </c>
      <c r="FO177" s="7">
        <f t="shared" si="209"/>
        <v>0</v>
      </c>
      <c r="FP177" s="7">
        <f t="shared" si="209"/>
        <v>0</v>
      </c>
      <c r="FQ177" s="7">
        <f t="shared" si="209"/>
        <v>0</v>
      </c>
      <c r="FR177" s="7">
        <f t="shared" si="209"/>
        <v>1</v>
      </c>
      <c r="FS177" s="7">
        <f t="shared" si="209"/>
        <v>1</v>
      </c>
      <c r="FT177" s="7">
        <f t="shared" si="209"/>
        <v>1</v>
      </c>
      <c r="FU177" s="7">
        <f t="shared" si="209"/>
        <v>0</v>
      </c>
      <c r="FV177" s="7">
        <f t="shared" si="209"/>
        <v>0</v>
      </c>
      <c r="FW177" s="7">
        <f t="shared" si="209"/>
        <v>1</v>
      </c>
      <c r="FX177" s="7">
        <f t="shared" si="209"/>
        <v>1</v>
      </c>
      <c r="FY177" s="7"/>
      <c r="FZ177" s="7"/>
      <c r="GA177" s="78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</row>
    <row r="178" spans="1:207" x14ac:dyDescent="0.2">
      <c r="A178" s="6" t="s">
        <v>691</v>
      </c>
      <c r="B178" s="7" t="s">
        <v>692</v>
      </c>
      <c r="C178" s="7">
        <f t="shared" ref="C178:BN178" si="210">IF(C134&lt;=C18,1,0)</f>
        <v>0</v>
      </c>
      <c r="D178" s="7">
        <f t="shared" si="210"/>
        <v>0</v>
      </c>
      <c r="E178" s="7">
        <f t="shared" si="210"/>
        <v>0</v>
      </c>
      <c r="F178" s="7">
        <f t="shared" si="210"/>
        <v>1</v>
      </c>
      <c r="G178" s="7">
        <f t="shared" si="210"/>
        <v>1</v>
      </c>
      <c r="H178" s="7">
        <f t="shared" si="210"/>
        <v>1</v>
      </c>
      <c r="I178" s="7">
        <f t="shared" si="210"/>
        <v>0</v>
      </c>
      <c r="J178" s="7">
        <f t="shared" si="210"/>
        <v>0</v>
      </c>
      <c r="K178" s="7">
        <f t="shared" si="210"/>
        <v>0</v>
      </c>
      <c r="L178" s="7">
        <f t="shared" si="210"/>
        <v>0</v>
      </c>
      <c r="M178" s="7">
        <f t="shared" si="210"/>
        <v>0</v>
      </c>
      <c r="N178" s="7">
        <f t="shared" si="210"/>
        <v>1</v>
      </c>
      <c r="O178" s="7">
        <f t="shared" si="210"/>
        <v>1</v>
      </c>
      <c r="P178" s="7">
        <f t="shared" si="210"/>
        <v>0</v>
      </c>
      <c r="Q178" s="7">
        <f t="shared" si="210"/>
        <v>0</v>
      </c>
      <c r="R178" s="7">
        <f t="shared" si="210"/>
        <v>0</v>
      </c>
      <c r="S178" s="7">
        <f t="shared" si="210"/>
        <v>0</v>
      </c>
      <c r="T178" s="7">
        <f t="shared" si="210"/>
        <v>0</v>
      </c>
      <c r="U178" s="7">
        <f t="shared" si="210"/>
        <v>0</v>
      </c>
      <c r="V178" s="7">
        <f t="shared" si="210"/>
        <v>0</v>
      </c>
      <c r="W178" s="7">
        <f t="shared" si="210"/>
        <v>1</v>
      </c>
      <c r="X178" s="7">
        <f t="shared" si="210"/>
        <v>0</v>
      </c>
      <c r="Y178" s="7">
        <f t="shared" si="210"/>
        <v>0</v>
      </c>
      <c r="Z178" s="7">
        <f t="shared" si="210"/>
        <v>0</v>
      </c>
      <c r="AA178" s="7">
        <f t="shared" si="210"/>
        <v>1</v>
      </c>
      <c r="AB178" s="7">
        <f t="shared" si="210"/>
        <v>1</v>
      </c>
      <c r="AC178" s="7">
        <f t="shared" si="210"/>
        <v>1</v>
      </c>
      <c r="AD178" s="7">
        <f t="shared" si="210"/>
        <v>1</v>
      </c>
      <c r="AE178" s="7">
        <f t="shared" si="210"/>
        <v>0</v>
      </c>
      <c r="AF178" s="7">
        <f t="shared" si="210"/>
        <v>1</v>
      </c>
      <c r="AG178" s="7">
        <f t="shared" si="210"/>
        <v>1</v>
      </c>
      <c r="AH178" s="7">
        <f t="shared" si="210"/>
        <v>0</v>
      </c>
      <c r="AI178" s="7">
        <f t="shared" si="210"/>
        <v>0</v>
      </c>
      <c r="AJ178" s="7">
        <f t="shared" si="210"/>
        <v>0</v>
      </c>
      <c r="AK178" s="7">
        <f t="shared" si="210"/>
        <v>0</v>
      </c>
      <c r="AL178" s="7">
        <f t="shared" si="210"/>
        <v>0</v>
      </c>
      <c r="AM178" s="7">
        <f t="shared" si="210"/>
        <v>0</v>
      </c>
      <c r="AN178" s="7">
        <f t="shared" si="210"/>
        <v>1</v>
      </c>
      <c r="AO178" s="7">
        <f t="shared" si="210"/>
        <v>0</v>
      </c>
      <c r="AP178" s="7">
        <f t="shared" si="210"/>
        <v>0</v>
      </c>
      <c r="AQ178" s="7">
        <f t="shared" si="210"/>
        <v>0</v>
      </c>
      <c r="AR178" s="7">
        <f t="shared" si="210"/>
        <v>1</v>
      </c>
      <c r="AS178" s="7">
        <f t="shared" si="210"/>
        <v>1</v>
      </c>
      <c r="AT178" s="7">
        <f t="shared" si="210"/>
        <v>1</v>
      </c>
      <c r="AU178" s="7">
        <f t="shared" si="210"/>
        <v>0</v>
      </c>
      <c r="AV178" s="7">
        <f t="shared" si="210"/>
        <v>0</v>
      </c>
      <c r="AW178" s="7">
        <f t="shared" si="210"/>
        <v>1</v>
      </c>
      <c r="AX178" s="7">
        <f t="shared" si="210"/>
        <v>1</v>
      </c>
      <c r="AY178" s="7">
        <f t="shared" si="210"/>
        <v>0</v>
      </c>
      <c r="AZ178" s="7">
        <f t="shared" si="210"/>
        <v>0</v>
      </c>
      <c r="BA178" s="7">
        <f t="shared" si="210"/>
        <v>1</v>
      </c>
      <c r="BB178" s="7">
        <f t="shared" si="210"/>
        <v>0</v>
      </c>
      <c r="BC178" s="7">
        <f t="shared" si="210"/>
        <v>0</v>
      </c>
      <c r="BD178" s="7">
        <f t="shared" si="210"/>
        <v>1</v>
      </c>
      <c r="BE178" s="7">
        <f t="shared" si="210"/>
        <v>1</v>
      </c>
      <c r="BF178" s="7">
        <f t="shared" si="210"/>
        <v>1</v>
      </c>
      <c r="BG178" s="7">
        <f t="shared" si="210"/>
        <v>0</v>
      </c>
      <c r="BH178" s="7">
        <f t="shared" si="210"/>
        <v>1</v>
      </c>
      <c r="BI178" s="7">
        <f t="shared" si="210"/>
        <v>0</v>
      </c>
      <c r="BJ178" s="7">
        <f t="shared" si="210"/>
        <v>1</v>
      </c>
      <c r="BK178" s="7">
        <f t="shared" si="210"/>
        <v>1</v>
      </c>
      <c r="BL178" s="7">
        <f t="shared" si="210"/>
        <v>0</v>
      </c>
      <c r="BM178" s="7">
        <f t="shared" si="210"/>
        <v>0</v>
      </c>
      <c r="BN178" s="7">
        <f t="shared" si="210"/>
        <v>0</v>
      </c>
      <c r="BO178" s="7">
        <f t="shared" ref="BO178:DZ178" si="211">IF(BO134&lt;=BO18,1,0)</f>
        <v>0</v>
      </c>
      <c r="BP178" s="7">
        <f t="shared" si="211"/>
        <v>0</v>
      </c>
      <c r="BQ178" s="7">
        <f t="shared" si="211"/>
        <v>1</v>
      </c>
      <c r="BR178" s="7">
        <f t="shared" si="211"/>
        <v>1</v>
      </c>
      <c r="BS178" s="7">
        <f t="shared" si="211"/>
        <v>0</v>
      </c>
      <c r="BT178" s="7">
        <f t="shared" si="211"/>
        <v>1</v>
      </c>
      <c r="BU178" s="7">
        <f t="shared" si="211"/>
        <v>1</v>
      </c>
      <c r="BV178" s="7">
        <f t="shared" si="211"/>
        <v>1</v>
      </c>
      <c r="BW178" s="7">
        <f t="shared" si="211"/>
        <v>1</v>
      </c>
      <c r="BX178" s="7">
        <f t="shared" si="211"/>
        <v>1</v>
      </c>
      <c r="BY178" s="7">
        <f t="shared" si="211"/>
        <v>0</v>
      </c>
      <c r="BZ178" s="7">
        <f t="shared" si="211"/>
        <v>0</v>
      </c>
      <c r="CA178" s="7">
        <f t="shared" si="211"/>
        <v>1</v>
      </c>
      <c r="CB178" s="7">
        <f t="shared" si="211"/>
        <v>1</v>
      </c>
      <c r="CC178" s="7">
        <f t="shared" si="211"/>
        <v>0</v>
      </c>
      <c r="CD178" s="7">
        <f t="shared" si="211"/>
        <v>1</v>
      </c>
      <c r="CE178" s="7">
        <f t="shared" si="211"/>
        <v>0</v>
      </c>
      <c r="CF178" s="7">
        <f t="shared" si="211"/>
        <v>0</v>
      </c>
      <c r="CG178" s="7">
        <f t="shared" si="211"/>
        <v>0</v>
      </c>
      <c r="CH178" s="7">
        <f t="shared" si="211"/>
        <v>0</v>
      </c>
      <c r="CI178" s="7">
        <f t="shared" si="211"/>
        <v>0</v>
      </c>
      <c r="CJ178" s="7">
        <f t="shared" si="211"/>
        <v>0</v>
      </c>
      <c r="CK178" s="7">
        <f t="shared" si="211"/>
        <v>1</v>
      </c>
      <c r="CL178" s="7">
        <f t="shared" si="211"/>
        <v>1</v>
      </c>
      <c r="CM178" s="7">
        <f t="shared" si="211"/>
        <v>0</v>
      </c>
      <c r="CN178" s="7">
        <f t="shared" si="211"/>
        <v>1</v>
      </c>
      <c r="CO178" s="7">
        <f t="shared" si="211"/>
        <v>1</v>
      </c>
      <c r="CP178" s="7">
        <f t="shared" si="211"/>
        <v>1</v>
      </c>
      <c r="CQ178" s="7">
        <f t="shared" si="211"/>
        <v>0</v>
      </c>
      <c r="CR178" s="7">
        <f t="shared" si="211"/>
        <v>0</v>
      </c>
      <c r="CS178" s="7">
        <f t="shared" si="211"/>
        <v>0</v>
      </c>
      <c r="CT178" s="7">
        <f t="shared" si="211"/>
        <v>0</v>
      </c>
      <c r="CU178" s="7">
        <f t="shared" si="211"/>
        <v>1</v>
      </c>
      <c r="CV178" s="7">
        <f t="shared" si="211"/>
        <v>1</v>
      </c>
      <c r="CW178" s="7">
        <f t="shared" si="211"/>
        <v>1</v>
      </c>
      <c r="CX178" s="7">
        <f t="shared" si="211"/>
        <v>0</v>
      </c>
      <c r="CY178" s="7">
        <f t="shared" si="211"/>
        <v>0</v>
      </c>
      <c r="CZ178" s="7">
        <f t="shared" si="211"/>
        <v>0</v>
      </c>
      <c r="DA178" s="7">
        <f t="shared" si="211"/>
        <v>1</v>
      </c>
      <c r="DB178" s="7">
        <f t="shared" si="211"/>
        <v>1</v>
      </c>
      <c r="DC178" s="7">
        <f t="shared" si="211"/>
        <v>1</v>
      </c>
      <c r="DD178" s="7">
        <f t="shared" si="211"/>
        <v>0</v>
      </c>
      <c r="DE178" s="7">
        <f t="shared" si="211"/>
        <v>1</v>
      </c>
      <c r="DF178" s="7">
        <f t="shared" si="211"/>
        <v>0</v>
      </c>
      <c r="DG178" s="7">
        <f t="shared" si="211"/>
        <v>1</v>
      </c>
      <c r="DH178" s="7">
        <f t="shared" si="211"/>
        <v>0</v>
      </c>
      <c r="DI178" s="7">
        <f t="shared" si="211"/>
        <v>0</v>
      </c>
      <c r="DJ178" s="7">
        <f t="shared" si="211"/>
        <v>0</v>
      </c>
      <c r="DK178" s="7">
        <f t="shared" si="211"/>
        <v>0</v>
      </c>
      <c r="DL178" s="7">
        <f t="shared" si="211"/>
        <v>0</v>
      </c>
      <c r="DM178" s="7">
        <f t="shared" si="211"/>
        <v>0</v>
      </c>
      <c r="DN178" s="7">
        <f t="shared" si="211"/>
        <v>0</v>
      </c>
      <c r="DO178" s="7">
        <f t="shared" si="211"/>
        <v>0</v>
      </c>
      <c r="DP178" s="7">
        <f t="shared" si="211"/>
        <v>0</v>
      </c>
      <c r="DQ178" s="7">
        <f t="shared" si="211"/>
        <v>1</v>
      </c>
      <c r="DR178" s="7">
        <f t="shared" si="211"/>
        <v>0</v>
      </c>
      <c r="DS178" s="7">
        <f t="shared" si="211"/>
        <v>0</v>
      </c>
      <c r="DT178" s="7">
        <f t="shared" si="211"/>
        <v>0</v>
      </c>
      <c r="DU178" s="7">
        <f t="shared" si="211"/>
        <v>0</v>
      </c>
      <c r="DV178" s="7">
        <f t="shared" si="211"/>
        <v>0</v>
      </c>
      <c r="DW178" s="7">
        <f t="shared" si="211"/>
        <v>0</v>
      </c>
      <c r="DX178" s="7">
        <f t="shared" si="211"/>
        <v>1</v>
      </c>
      <c r="DY178" s="7">
        <f t="shared" si="211"/>
        <v>1</v>
      </c>
      <c r="DZ178" s="7">
        <f t="shared" si="211"/>
        <v>1</v>
      </c>
      <c r="EA178" s="7">
        <f t="shared" ref="EA178:FX178" si="212">IF(EA134&lt;=EA18,1,0)</f>
        <v>1</v>
      </c>
      <c r="EB178" s="7">
        <f t="shared" si="212"/>
        <v>0</v>
      </c>
      <c r="EC178" s="7">
        <f t="shared" si="212"/>
        <v>1</v>
      </c>
      <c r="ED178" s="7">
        <f t="shared" si="212"/>
        <v>1</v>
      </c>
      <c r="EE178" s="7">
        <f t="shared" si="212"/>
        <v>0</v>
      </c>
      <c r="EF178" s="7">
        <f t="shared" si="212"/>
        <v>0</v>
      </c>
      <c r="EG178" s="7">
        <f t="shared" si="212"/>
        <v>0</v>
      </c>
      <c r="EH178" s="7">
        <f t="shared" si="212"/>
        <v>1</v>
      </c>
      <c r="EI178" s="7">
        <f t="shared" si="212"/>
        <v>0</v>
      </c>
      <c r="EJ178" s="7">
        <f t="shared" si="212"/>
        <v>0</v>
      </c>
      <c r="EK178" s="7">
        <f t="shared" si="212"/>
        <v>1</v>
      </c>
      <c r="EL178" s="7">
        <f t="shared" si="212"/>
        <v>1</v>
      </c>
      <c r="EM178" s="7">
        <f t="shared" si="212"/>
        <v>0</v>
      </c>
      <c r="EN178" s="7">
        <f t="shared" si="212"/>
        <v>0</v>
      </c>
      <c r="EO178" s="7">
        <f t="shared" si="212"/>
        <v>0</v>
      </c>
      <c r="EP178" s="7">
        <f t="shared" si="212"/>
        <v>1</v>
      </c>
      <c r="EQ178" s="7">
        <f t="shared" si="212"/>
        <v>1</v>
      </c>
      <c r="ER178" s="7">
        <f t="shared" si="212"/>
        <v>1</v>
      </c>
      <c r="ES178" s="7">
        <f t="shared" si="212"/>
        <v>1</v>
      </c>
      <c r="ET178" s="7">
        <f t="shared" si="212"/>
        <v>0</v>
      </c>
      <c r="EU178" s="7">
        <f t="shared" si="212"/>
        <v>0</v>
      </c>
      <c r="EV178" s="7">
        <f t="shared" si="212"/>
        <v>0</v>
      </c>
      <c r="EW178" s="7">
        <f t="shared" si="212"/>
        <v>1</v>
      </c>
      <c r="EX178" s="7">
        <f t="shared" si="212"/>
        <v>1</v>
      </c>
      <c r="EY178" s="7">
        <f t="shared" si="212"/>
        <v>0</v>
      </c>
      <c r="EZ178" s="7">
        <f t="shared" si="212"/>
        <v>0</v>
      </c>
      <c r="FA178" s="7">
        <f t="shared" si="212"/>
        <v>1</v>
      </c>
      <c r="FB178" s="7">
        <f t="shared" si="212"/>
        <v>0</v>
      </c>
      <c r="FC178" s="7">
        <f t="shared" si="212"/>
        <v>1</v>
      </c>
      <c r="FD178" s="7">
        <f t="shared" si="212"/>
        <v>0</v>
      </c>
      <c r="FE178" s="7">
        <f t="shared" si="212"/>
        <v>0</v>
      </c>
      <c r="FF178" s="7">
        <f t="shared" si="212"/>
        <v>0</v>
      </c>
      <c r="FG178" s="7">
        <f t="shared" si="212"/>
        <v>0</v>
      </c>
      <c r="FH178" s="7">
        <f t="shared" si="212"/>
        <v>0</v>
      </c>
      <c r="FI178" s="7">
        <f t="shared" si="212"/>
        <v>0</v>
      </c>
      <c r="FJ178" s="7">
        <f t="shared" si="212"/>
        <v>1</v>
      </c>
      <c r="FK178" s="7">
        <f t="shared" si="212"/>
        <v>0</v>
      </c>
      <c r="FL178" s="7">
        <f t="shared" si="212"/>
        <v>1</v>
      </c>
      <c r="FM178" s="7">
        <f t="shared" si="212"/>
        <v>1</v>
      </c>
      <c r="FN178" s="7">
        <f t="shared" si="212"/>
        <v>0</v>
      </c>
      <c r="FO178" s="7">
        <f t="shared" si="212"/>
        <v>1</v>
      </c>
      <c r="FP178" s="7">
        <f t="shared" si="212"/>
        <v>0</v>
      </c>
      <c r="FQ178" s="7">
        <f t="shared" si="212"/>
        <v>1</v>
      </c>
      <c r="FR178" s="7">
        <f t="shared" si="212"/>
        <v>1</v>
      </c>
      <c r="FS178" s="7">
        <f t="shared" si="212"/>
        <v>1</v>
      </c>
      <c r="FT178" s="7">
        <f t="shared" si="212"/>
        <v>1</v>
      </c>
      <c r="FU178" s="7">
        <f t="shared" si="212"/>
        <v>0</v>
      </c>
      <c r="FV178" s="7">
        <f t="shared" si="212"/>
        <v>0</v>
      </c>
      <c r="FW178" s="7">
        <f t="shared" si="212"/>
        <v>0</v>
      </c>
      <c r="FX178" s="7">
        <f t="shared" si="212"/>
        <v>0</v>
      </c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90"/>
      <c r="GO178" s="90"/>
      <c r="GP178" s="90"/>
      <c r="GQ178" s="90"/>
      <c r="GR178" s="90"/>
      <c r="GS178" s="90"/>
      <c r="GT178" s="90"/>
      <c r="GU178" s="90"/>
      <c r="GV178" s="90"/>
      <c r="GW178" s="90"/>
      <c r="GX178" s="90"/>
      <c r="GY178" s="90"/>
    </row>
    <row r="179" spans="1:207" x14ac:dyDescent="0.2">
      <c r="A179" s="6" t="s">
        <v>693</v>
      </c>
      <c r="B179" s="7" t="s">
        <v>694</v>
      </c>
      <c r="C179" s="91">
        <f t="shared" ref="C179:BN179" si="213">ROUND(IF((OR(C177=1,C178=1))=TRUE(),0,C119/C108),8)</f>
        <v>9683.5348259000002</v>
      </c>
      <c r="D179" s="91">
        <f t="shared" si="213"/>
        <v>9728.2781372999998</v>
      </c>
      <c r="E179" s="91">
        <f t="shared" si="213"/>
        <v>9600.9890698599993</v>
      </c>
      <c r="F179" s="91">
        <f t="shared" si="213"/>
        <v>0</v>
      </c>
      <c r="G179" s="91">
        <f t="shared" si="213"/>
        <v>0</v>
      </c>
      <c r="H179" s="91">
        <f t="shared" si="213"/>
        <v>0</v>
      </c>
      <c r="I179" s="91">
        <f t="shared" si="213"/>
        <v>9621.69213924</v>
      </c>
      <c r="J179" s="91">
        <f t="shared" si="213"/>
        <v>8995.8026698800004</v>
      </c>
      <c r="K179" s="91">
        <f t="shared" si="213"/>
        <v>0</v>
      </c>
      <c r="L179" s="91">
        <f t="shared" si="213"/>
        <v>9769.7133511699994</v>
      </c>
      <c r="M179" s="91">
        <f t="shared" si="213"/>
        <v>9732.81707972</v>
      </c>
      <c r="N179" s="91">
        <f t="shared" si="213"/>
        <v>0</v>
      </c>
      <c r="O179" s="91">
        <f t="shared" si="213"/>
        <v>0</v>
      </c>
      <c r="P179" s="91">
        <f t="shared" si="213"/>
        <v>0</v>
      </c>
      <c r="Q179" s="91">
        <f t="shared" si="213"/>
        <v>9859.8428562000008</v>
      </c>
      <c r="R179" s="91">
        <f t="shared" si="213"/>
        <v>9608.6083550500007</v>
      </c>
      <c r="S179" s="91">
        <f t="shared" si="213"/>
        <v>9354.1239065200007</v>
      </c>
      <c r="T179" s="91">
        <f t="shared" si="213"/>
        <v>0</v>
      </c>
      <c r="U179" s="91">
        <f t="shared" si="213"/>
        <v>0</v>
      </c>
      <c r="V179" s="91">
        <f t="shared" si="213"/>
        <v>0</v>
      </c>
      <c r="W179" s="91">
        <f t="shared" si="213"/>
        <v>0</v>
      </c>
      <c r="X179" s="91">
        <f t="shared" si="213"/>
        <v>0</v>
      </c>
      <c r="Y179" s="91">
        <f t="shared" si="213"/>
        <v>8562.0219193499997</v>
      </c>
      <c r="Z179" s="91">
        <f t="shared" si="213"/>
        <v>0</v>
      </c>
      <c r="AA179" s="91">
        <f t="shared" si="213"/>
        <v>0</v>
      </c>
      <c r="AB179" s="91">
        <f t="shared" si="213"/>
        <v>0</v>
      </c>
      <c r="AC179" s="91">
        <f t="shared" si="213"/>
        <v>0</v>
      </c>
      <c r="AD179" s="91">
        <f t="shared" si="213"/>
        <v>0</v>
      </c>
      <c r="AE179" s="91">
        <f t="shared" si="213"/>
        <v>0</v>
      </c>
      <c r="AF179" s="91">
        <f t="shared" si="213"/>
        <v>0</v>
      </c>
      <c r="AG179" s="91">
        <f t="shared" si="213"/>
        <v>0</v>
      </c>
      <c r="AH179" s="91">
        <f t="shared" si="213"/>
        <v>8831.3370795699993</v>
      </c>
      <c r="AI179" s="91">
        <f t="shared" si="213"/>
        <v>0</v>
      </c>
      <c r="AJ179" s="91">
        <f t="shared" si="213"/>
        <v>0</v>
      </c>
      <c r="AK179" s="91">
        <f t="shared" si="213"/>
        <v>0</v>
      </c>
      <c r="AL179" s="91">
        <f t="shared" si="213"/>
        <v>0</v>
      </c>
      <c r="AM179" s="91">
        <f t="shared" si="213"/>
        <v>0</v>
      </c>
      <c r="AN179" s="91">
        <f t="shared" si="213"/>
        <v>0</v>
      </c>
      <c r="AO179" s="91">
        <f t="shared" si="213"/>
        <v>9445.9704563100004</v>
      </c>
      <c r="AP179" s="91">
        <f t="shared" si="213"/>
        <v>9867.1520072500007</v>
      </c>
      <c r="AQ179" s="91">
        <f t="shared" si="213"/>
        <v>0</v>
      </c>
      <c r="AR179" s="91">
        <f t="shared" si="213"/>
        <v>0</v>
      </c>
      <c r="AS179" s="91">
        <f t="shared" si="213"/>
        <v>0</v>
      </c>
      <c r="AT179" s="91">
        <f t="shared" si="213"/>
        <v>0</v>
      </c>
      <c r="AU179" s="91">
        <f t="shared" si="213"/>
        <v>0</v>
      </c>
      <c r="AV179" s="91">
        <f t="shared" si="213"/>
        <v>0</v>
      </c>
      <c r="AW179" s="91">
        <f t="shared" si="213"/>
        <v>0</v>
      </c>
      <c r="AX179" s="91">
        <f t="shared" si="213"/>
        <v>0</v>
      </c>
      <c r="AY179" s="91">
        <f t="shared" si="213"/>
        <v>0</v>
      </c>
      <c r="AZ179" s="91">
        <f t="shared" si="213"/>
        <v>9577.6902422799994</v>
      </c>
      <c r="BA179" s="91">
        <f t="shared" si="213"/>
        <v>0</v>
      </c>
      <c r="BB179" s="91">
        <f t="shared" si="213"/>
        <v>9434.6117932899997</v>
      </c>
      <c r="BC179" s="91">
        <f t="shared" si="213"/>
        <v>9590.6658025899997</v>
      </c>
      <c r="BD179" s="91">
        <f t="shared" si="213"/>
        <v>0</v>
      </c>
      <c r="BE179" s="91">
        <f t="shared" si="213"/>
        <v>0</v>
      </c>
      <c r="BF179" s="91">
        <f t="shared" si="213"/>
        <v>0</v>
      </c>
      <c r="BG179" s="91">
        <f t="shared" si="213"/>
        <v>9406.1101424000008</v>
      </c>
      <c r="BH179" s="91">
        <f t="shared" si="213"/>
        <v>0</v>
      </c>
      <c r="BI179" s="91">
        <f t="shared" si="213"/>
        <v>0</v>
      </c>
      <c r="BJ179" s="91">
        <f t="shared" si="213"/>
        <v>0</v>
      </c>
      <c r="BK179" s="91">
        <f t="shared" si="213"/>
        <v>0</v>
      </c>
      <c r="BL179" s="91">
        <f t="shared" si="213"/>
        <v>0</v>
      </c>
      <c r="BM179" s="91">
        <f t="shared" si="213"/>
        <v>0</v>
      </c>
      <c r="BN179" s="91">
        <f t="shared" si="213"/>
        <v>9163.2605701100001</v>
      </c>
      <c r="BO179" s="91">
        <f t="shared" ref="BO179:DZ179" si="214">ROUND(IF((OR(BO177=1,BO178=1))=TRUE(),0,BO119/BO108),8)</f>
        <v>9025.4447098700002</v>
      </c>
      <c r="BP179" s="91">
        <f t="shared" si="214"/>
        <v>0</v>
      </c>
      <c r="BQ179" s="91">
        <f t="shared" si="214"/>
        <v>0</v>
      </c>
      <c r="BR179" s="91">
        <f t="shared" si="214"/>
        <v>0</v>
      </c>
      <c r="BS179" s="91">
        <f t="shared" si="214"/>
        <v>9538.7684072200009</v>
      </c>
      <c r="BT179" s="91">
        <f t="shared" si="214"/>
        <v>0</v>
      </c>
      <c r="BU179" s="91">
        <f t="shared" si="214"/>
        <v>0</v>
      </c>
      <c r="BV179" s="91">
        <f t="shared" si="214"/>
        <v>0</v>
      </c>
      <c r="BW179" s="91">
        <f t="shared" si="214"/>
        <v>0</v>
      </c>
      <c r="BX179" s="91">
        <f t="shared" si="214"/>
        <v>0</v>
      </c>
      <c r="BY179" s="91">
        <f t="shared" si="214"/>
        <v>8643.1801481599996</v>
      </c>
      <c r="BZ179" s="91">
        <f t="shared" si="214"/>
        <v>0</v>
      </c>
      <c r="CA179" s="91">
        <f t="shared" si="214"/>
        <v>0</v>
      </c>
      <c r="CB179" s="91">
        <f t="shared" si="214"/>
        <v>0</v>
      </c>
      <c r="CC179" s="91">
        <f t="shared" si="214"/>
        <v>0</v>
      </c>
      <c r="CD179" s="91">
        <f t="shared" si="214"/>
        <v>0</v>
      </c>
      <c r="CE179" s="91">
        <f t="shared" si="214"/>
        <v>0</v>
      </c>
      <c r="CF179" s="91">
        <f t="shared" si="214"/>
        <v>0</v>
      </c>
      <c r="CG179" s="91">
        <f t="shared" si="214"/>
        <v>0</v>
      </c>
      <c r="CH179" s="91">
        <f t="shared" si="214"/>
        <v>0</v>
      </c>
      <c r="CI179" s="91">
        <f t="shared" si="214"/>
        <v>8601.1036673500003</v>
      </c>
      <c r="CJ179" s="91">
        <f t="shared" si="214"/>
        <v>9344.5993961999993</v>
      </c>
      <c r="CK179" s="91">
        <f t="shared" si="214"/>
        <v>0</v>
      </c>
      <c r="CL179" s="91">
        <f t="shared" si="214"/>
        <v>0</v>
      </c>
      <c r="CM179" s="91">
        <f t="shared" si="214"/>
        <v>9591.9483364999996</v>
      </c>
      <c r="CN179" s="91">
        <f t="shared" si="214"/>
        <v>0</v>
      </c>
      <c r="CO179" s="91">
        <f t="shared" si="214"/>
        <v>0</v>
      </c>
      <c r="CP179" s="91">
        <f t="shared" si="214"/>
        <v>0</v>
      </c>
      <c r="CQ179" s="91">
        <f t="shared" si="214"/>
        <v>9170.4760348</v>
      </c>
      <c r="CR179" s="91">
        <f t="shared" si="214"/>
        <v>0</v>
      </c>
      <c r="CS179" s="91">
        <f t="shared" si="214"/>
        <v>0</v>
      </c>
      <c r="CT179" s="91">
        <f t="shared" si="214"/>
        <v>0</v>
      </c>
      <c r="CU179" s="91">
        <f t="shared" si="214"/>
        <v>0</v>
      </c>
      <c r="CV179" s="91">
        <f t="shared" si="214"/>
        <v>0</v>
      </c>
      <c r="CW179" s="91">
        <f t="shared" si="214"/>
        <v>0</v>
      </c>
      <c r="CX179" s="91">
        <f t="shared" si="214"/>
        <v>9042.9018700899996</v>
      </c>
      <c r="CY179" s="91">
        <f t="shared" si="214"/>
        <v>0</v>
      </c>
      <c r="CZ179" s="91">
        <f t="shared" si="214"/>
        <v>9196.2300910100003</v>
      </c>
      <c r="DA179" s="91">
        <f t="shared" si="214"/>
        <v>0</v>
      </c>
      <c r="DB179" s="91">
        <f t="shared" si="214"/>
        <v>0</v>
      </c>
      <c r="DC179" s="91">
        <f t="shared" si="214"/>
        <v>0</v>
      </c>
      <c r="DD179" s="91">
        <f t="shared" si="214"/>
        <v>0</v>
      </c>
      <c r="DE179" s="91">
        <f t="shared" si="214"/>
        <v>0</v>
      </c>
      <c r="DF179" s="91">
        <f t="shared" si="214"/>
        <v>9134.7023843499992</v>
      </c>
      <c r="DG179" s="91">
        <f t="shared" si="214"/>
        <v>0</v>
      </c>
      <c r="DH179" s="91">
        <f t="shared" si="214"/>
        <v>9022.4548228799995</v>
      </c>
      <c r="DI179" s="91">
        <f t="shared" si="214"/>
        <v>9116.3753947799996</v>
      </c>
      <c r="DJ179" s="91">
        <f t="shared" si="214"/>
        <v>9143.2811470500001</v>
      </c>
      <c r="DK179" s="91">
        <f t="shared" si="214"/>
        <v>9056.3515156600006</v>
      </c>
      <c r="DL179" s="91">
        <f t="shared" si="214"/>
        <v>9683.1940013999993</v>
      </c>
      <c r="DM179" s="91">
        <f t="shared" si="214"/>
        <v>0</v>
      </c>
      <c r="DN179" s="91">
        <f t="shared" si="214"/>
        <v>9369.4497021200004</v>
      </c>
      <c r="DO179" s="91">
        <f t="shared" si="214"/>
        <v>9442.7931966199994</v>
      </c>
      <c r="DP179" s="91">
        <f t="shared" si="214"/>
        <v>0</v>
      </c>
      <c r="DQ179" s="91">
        <f t="shared" si="214"/>
        <v>0</v>
      </c>
      <c r="DR179" s="91">
        <f t="shared" si="214"/>
        <v>9068.9167943299999</v>
      </c>
      <c r="DS179" s="91">
        <f t="shared" si="214"/>
        <v>8970.1132249599996</v>
      </c>
      <c r="DT179" s="91">
        <f t="shared" si="214"/>
        <v>0</v>
      </c>
      <c r="DU179" s="91">
        <f t="shared" si="214"/>
        <v>0</v>
      </c>
      <c r="DV179" s="91">
        <f t="shared" si="214"/>
        <v>0</v>
      </c>
      <c r="DW179" s="91">
        <f t="shared" si="214"/>
        <v>0</v>
      </c>
      <c r="DX179" s="91">
        <f t="shared" si="214"/>
        <v>0</v>
      </c>
      <c r="DY179" s="91">
        <f t="shared" si="214"/>
        <v>0</v>
      </c>
      <c r="DZ179" s="91">
        <f t="shared" si="214"/>
        <v>0</v>
      </c>
      <c r="EA179" s="91">
        <f t="shared" ref="EA179:FX179" si="215">ROUND(IF((OR(EA177=1,EA178=1))=TRUE(),0,EA119/EA108),8)</f>
        <v>0</v>
      </c>
      <c r="EB179" s="91">
        <f t="shared" si="215"/>
        <v>8866.1746741000006</v>
      </c>
      <c r="EC179" s="91">
        <f t="shared" si="215"/>
        <v>0</v>
      </c>
      <c r="ED179" s="91">
        <f t="shared" si="215"/>
        <v>0</v>
      </c>
      <c r="EE179" s="91">
        <f t="shared" si="215"/>
        <v>0</v>
      </c>
      <c r="EF179" s="91">
        <f t="shared" si="215"/>
        <v>8995.67829317</v>
      </c>
      <c r="EG179" s="91">
        <f t="shared" si="215"/>
        <v>0</v>
      </c>
      <c r="EH179" s="91">
        <f t="shared" si="215"/>
        <v>0</v>
      </c>
      <c r="EI179" s="91">
        <f t="shared" si="215"/>
        <v>9350.2593443200003</v>
      </c>
      <c r="EJ179" s="91">
        <f t="shared" si="215"/>
        <v>9258.8327678500009</v>
      </c>
      <c r="EK179" s="91">
        <f t="shared" si="215"/>
        <v>0</v>
      </c>
      <c r="EL179" s="91">
        <f t="shared" si="215"/>
        <v>0</v>
      </c>
      <c r="EM179" s="91">
        <f t="shared" si="215"/>
        <v>0</v>
      </c>
      <c r="EN179" s="91">
        <f t="shared" si="215"/>
        <v>8913.6461968099993</v>
      </c>
      <c r="EO179" s="91">
        <f t="shared" si="215"/>
        <v>0</v>
      </c>
      <c r="EP179" s="91">
        <f t="shared" si="215"/>
        <v>0</v>
      </c>
      <c r="EQ179" s="91">
        <f t="shared" si="215"/>
        <v>0</v>
      </c>
      <c r="ER179" s="91">
        <f t="shared" si="215"/>
        <v>0</v>
      </c>
      <c r="ES179" s="91">
        <f t="shared" si="215"/>
        <v>0</v>
      </c>
      <c r="ET179" s="91">
        <f t="shared" si="215"/>
        <v>0</v>
      </c>
      <c r="EU179" s="91">
        <f t="shared" si="215"/>
        <v>8692.3073349000006</v>
      </c>
      <c r="EV179" s="91">
        <f t="shared" si="215"/>
        <v>0</v>
      </c>
      <c r="EW179" s="91">
        <f t="shared" si="215"/>
        <v>0</v>
      </c>
      <c r="EX179" s="91">
        <f t="shared" si="215"/>
        <v>0</v>
      </c>
      <c r="EY179" s="91">
        <f t="shared" si="215"/>
        <v>8859.8597291299993</v>
      </c>
      <c r="EZ179" s="91">
        <f t="shared" si="215"/>
        <v>0</v>
      </c>
      <c r="FA179" s="91">
        <f t="shared" si="215"/>
        <v>0</v>
      </c>
      <c r="FB179" s="91">
        <f t="shared" si="215"/>
        <v>0</v>
      </c>
      <c r="FC179" s="91">
        <f t="shared" si="215"/>
        <v>0</v>
      </c>
      <c r="FD179" s="91">
        <f t="shared" si="215"/>
        <v>0</v>
      </c>
      <c r="FE179" s="91">
        <f t="shared" si="215"/>
        <v>0</v>
      </c>
      <c r="FF179" s="91">
        <f t="shared" si="215"/>
        <v>0</v>
      </c>
      <c r="FG179" s="91">
        <f t="shared" si="215"/>
        <v>0</v>
      </c>
      <c r="FH179" s="91">
        <f t="shared" si="215"/>
        <v>0</v>
      </c>
      <c r="FI179" s="91">
        <f t="shared" si="215"/>
        <v>9299.5661416799994</v>
      </c>
      <c r="FJ179" s="91">
        <f t="shared" si="215"/>
        <v>0</v>
      </c>
      <c r="FK179" s="91">
        <f t="shared" si="215"/>
        <v>9382.2055840800003</v>
      </c>
      <c r="FL179" s="91">
        <f t="shared" si="215"/>
        <v>0</v>
      </c>
      <c r="FM179" s="91">
        <f t="shared" si="215"/>
        <v>0</v>
      </c>
      <c r="FN179" s="91">
        <f t="shared" si="215"/>
        <v>9417.8451661300005</v>
      </c>
      <c r="FO179" s="91">
        <f t="shared" si="215"/>
        <v>0</v>
      </c>
      <c r="FP179" s="91">
        <f t="shared" si="215"/>
        <v>9512.8835131600008</v>
      </c>
      <c r="FQ179" s="91">
        <f t="shared" si="215"/>
        <v>0</v>
      </c>
      <c r="FR179" s="91">
        <f t="shared" si="215"/>
        <v>0</v>
      </c>
      <c r="FS179" s="91">
        <f t="shared" si="215"/>
        <v>0</v>
      </c>
      <c r="FT179" s="91">
        <f t="shared" si="215"/>
        <v>0</v>
      </c>
      <c r="FU179" s="91">
        <f t="shared" si="215"/>
        <v>9394.2862781599997</v>
      </c>
      <c r="FV179" s="91">
        <f t="shared" si="215"/>
        <v>9064.7808647700003</v>
      </c>
      <c r="FW179" s="91">
        <f t="shared" si="215"/>
        <v>0</v>
      </c>
      <c r="FX179" s="91">
        <f t="shared" si="215"/>
        <v>0</v>
      </c>
      <c r="FY179" s="7"/>
      <c r="FZ179" s="42"/>
      <c r="GA179" s="18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</row>
    <row r="180" spans="1:207" x14ac:dyDescent="0.2">
      <c r="A180" s="7"/>
      <c r="B180" s="7" t="s">
        <v>695</v>
      </c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90"/>
      <c r="GO180" s="90"/>
      <c r="GP180" s="90"/>
      <c r="GQ180" s="90"/>
      <c r="GR180" s="90"/>
      <c r="GS180" s="90"/>
      <c r="GT180" s="90"/>
      <c r="GU180" s="90"/>
      <c r="GV180" s="90"/>
      <c r="GW180" s="90"/>
      <c r="GX180" s="90"/>
      <c r="GY180" s="90"/>
    </row>
    <row r="181" spans="1:207" x14ac:dyDescent="0.2">
      <c r="A181" s="6" t="s">
        <v>696</v>
      </c>
      <c r="B181" s="7" t="s">
        <v>697</v>
      </c>
      <c r="C181" s="11">
        <f t="shared" ref="C181:BN181" si="216">ROUND(IF((OR(C177=1,C178=1))=TRUE(),0,((1027-459)*0.00020599)+1.1215),4)</f>
        <v>1.2384999999999999</v>
      </c>
      <c r="D181" s="11">
        <f t="shared" si="216"/>
        <v>1.2384999999999999</v>
      </c>
      <c r="E181" s="11">
        <f t="shared" si="216"/>
        <v>1.2384999999999999</v>
      </c>
      <c r="F181" s="11">
        <f t="shared" si="216"/>
        <v>0</v>
      </c>
      <c r="G181" s="11">
        <f t="shared" si="216"/>
        <v>0</v>
      </c>
      <c r="H181" s="11">
        <f t="shared" si="216"/>
        <v>0</v>
      </c>
      <c r="I181" s="11">
        <f t="shared" si="216"/>
        <v>1.2384999999999999</v>
      </c>
      <c r="J181" s="11">
        <f t="shared" si="216"/>
        <v>1.2384999999999999</v>
      </c>
      <c r="K181" s="11">
        <f t="shared" si="216"/>
        <v>0</v>
      </c>
      <c r="L181" s="11">
        <f t="shared" si="216"/>
        <v>1.2384999999999999</v>
      </c>
      <c r="M181" s="11">
        <f t="shared" si="216"/>
        <v>1.2384999999999999</v>
      </c>
      <c r="N181" s="11">
        <f t="shared" si="216"/>
        <v>0</v>
      </c>
      <c r="O181" s="11">
        <f t="shared" si="216"/>
        <v>0</v>
      </c>
      <c r="P181" s="11">
        <f t="shared" si="216"/>
        <v>0</v>
      </c>
      <c r="Q181" s="11">
        <f t="shared" si="216"/>
        <v>1.2384999999999999</v>
      </c>
      <c r="R181" s="11">
        <f t="shared" si="216"/>
        <v>1.2384999999999999</v>
      </c>
      <c r="S181" s="11">
        <f t="shared" si="216"/>
        <v>1.2384999999999999</v>
      </c>
      <c r="T181" s="11">
        <f t="shared" si="216"/>
        <v>0</v>
      </c>
      <c r="U181" s="11">
        <f t="shared" si="216"/>
        <v>0</v>
      </c>
      <c r="V181" s="11">
        <f t="shared" si="216"/>
        <v>0</v>
      </c>
      <c r="W181" s="11">
        <f t="shared" si="216"/>
        <v>0</v>
      </c>
      <c r="X181" s="11">
        <f t="shared" si="216"/>
        <v>0</v>
      </c>
      <c r="Y181" s="11">
        <f t="shared" si="216"/>
        <v>1.2384999999999999</v>
      </c>
      <c r="Z181" s="11">
        <f t="shared" si="216"/>
        <v>0</v>
      </c>
      <c r="AA181" s="11">
        <f t="shared" si="216"/>
        <v>0</v>
      </c>
      <c r="AB181" s="11">
        <f t="shared" si="216"/>
        <v>0</v>
      </c>
      <c r="AC181" s="11">
        <f t="shared" si="216"/>
        <v>0</v>
      </c>
      <c r="AD181" s="11">
        <f t="shared" si="216"/>
        <v>0</v>
      </c>
      <c r="AE181" s="11">
        <f t="shared" si="216"/>
        <v>0</v>
      </c>
      <c r="AF181" s="11">
        <f t="shared" si="216"/>
        <v>0</v>
      </c>
      <c r="AG181" s="11">
        <f t="shared" si="216"/>
        <v>0</v>
      </c>
      <c r="AH181" s="11">
        <f t="shared" si="216"/>
        <v>1.2384999999999999</v>
      </c>
      <c r="AI181" s="11">
        <f t="shared" si="216"/>
        <v>0</v>
      </c>
      <c r="AJ181" s="11">
        <f t="shared" si="216"/>
        <v>0</v>
      </c>
      <c r="AK181" s="11">
        <f t="shared" si="216"/>
        <v>0</v>
      </c>
      <c r="AL181" s="11">
        <f t="shared" si="216"/>
        <v>0</v>
      </c>
      <c r="AM181" s="11">
        <f t="shared" si="216"/>
        <v>0</v>
      </c>
      <c r="AN181" s="11">
        <f t="shared" si="216"/>
        <v>0</v>
      </c>
      <c r="AO181" s="11">
        <f t="shared" si="216"/>
        <v>1.2384999999999999</v>
      </c>
      <c r="AP181" s="11">
        <f t="shared" si="216"/>
        <v>1.2384999999999999</v>
      </c>
      <c r="AQ181" s="11">
        <f t="shared" si="216"/>
        <v>0</v>
      </c>
      <c r="AR181" s="11">
        <f t="shared" si="216"/>
        <v>0</v>
      </c>
      <c r="AS181" s="11">
        <f t="shared" si="216"/>
        <v>0</v>
      </c>
      <c r="AT181" s="11">
        <f t="shared" si="216"/>
        <v>0</v>
      </c>
      <c r="AU181" s="11">
        <f t="shared" si="216"/>
        <v>0</v>
      </c>
      <c r="AV181" s="11">
        <f t="shared" si="216"/>
        <v>0</v>
      </c>
      <c r="AW181" s="11">
        <f t="shared" si="216"/>
        <v>0</v>
      </c>
      <c r="AX181" s="11">
        <f t="shared" si="216"/>
        <v>0</v>
      </c>
      <c r="AY181" s="11">
        <f t="shared" si="216"/>
        <v>0</v>
      </c>
      <c r="AZ181" s="11">
        <f t="shared" si="216"/>
        <v>1.2384999999999999</v>
      </c>
      <c r="BA181" s="11">
        <f t="shared" si="216"/>
        <v>0</v>
      </c>
      <c r="BB181" s="11">
        <f t="shared" si="216"/>
        <v>1.2384999999999999</v>
      </c>
      <c r="BC181" s="11">
        <f t="shared" si="216"/>
        <v>1.2384999999999999</v>
      </c>
      <c r="BD181" s="11">
        <f t="shared" si="216"/>
        <v>0</v>
      </c>
      <c r="BE181" s="11">
        <f t="shared" si="216"/>
        <v>0</v>
      </c>
      <c r="BF181" s="11">
        <f t="shared" si="216"/>
        <v>0</v>
      </c>
      <c r="BG181" s="11">
        <f t="shared" si="216"/>
        <v>1.2384999999999999</v>
      </c>
      <c r="BH181" s="11">
        <f t="shared" si="216"/>
        <v>0</v>
      </c>
      <c r="BI181" s="11">
        <f t="shared" si="216"/>
        <v>0</v>
      </c>
      <c r="BJ181" s="11">
        <f t="shared" si="216"/>
        <v>0</v>
      </c>
      <c r="BK181" s="11">
        <f t="shared" si="216"/>
        <v>0</v>
      </c>
      <c r="BL181" s="11">
        <f t="shared" si="216"/>
        <v>0</v>
      </c>
      <c r="BM181" s="11">
        <f t="shared" si="216"/>
        <v>0</v>
      </c>
      <c r="BN181" s="11">
        <f t="shared" si="216"/>
        <v>1.2384999999999999</v>
      </c>
      <c r="BO181" s="11">
        <f t="shared" ref="BO181:DZ181" si="217">ROUND(IF((OR(BO177=1,BO178=1))=TRUE(),0,((1027-459)*0.00020599)+1.1215),4)</f>
        <v>1.2384999999999999</v>
      </c>
      <c r="BP181" s="11">
        <f t="shared" si="217"/>
        <v>0</v>
      </c>
      <c r="BQ181" s="11">
        <f t="shared" si="217"/>
        <v>0</v>
      </c>
      <c r="BR181" s="11">
        <f t="shared" si="217"/>
        <v>0</v>
      </c>
      <c r="BS181" s="11">
        <f t="shared" si="217"/>
        <v>1.2384999999999999</v>
      </c>
      <c r="BT181" s="11">
        <f t="shared" si="217"/>
        <v>0</v>
      </c>
      <c r="BU181" s="11">
        <f t="shared" si="217"/>
        <v>0</v>
      </c>
      <c r="BV181" s="11">
        <f t="shared" si="217"/>
        <v>0</v>
      </c>
      <c r="BW181" s="11">
        <f t="shared" si="217"/>
        <v>0</v>
      </c>
      <c r="BX181" s="11">
        <f t="shared" si="217"/>
        <v>0</v>
      </c>
      <c r="BY181" s="11">
        <f t="shared" si="217"/>
        <v>1.2384999999999999</v>
      </c>
      <c r="BZ181" s="11">
        <f t="shared" si="217"/>
        <v>0</v>
      </c>
      <c r="CA181" s="11">
        <f t="shared" si="217"/>
        <v>0</v>
      </c>
      <c r="CB181" s="11">
        <f t="shared" si="217"/>
        <v>0</v>
      </c>
      <c r="CC181" s="11">
        <f t="shared" si="217"/>
        <v>0</v>
      </c>
      <c r="CD181" s="11">
        <f t="shared" si="217"/>
        <v>0</v>
      </c>
      <c r="CE181" s="11">
        <f t="shared" si="217"/>
        <v>0</v>
      </c>
      <c r="CF181" s="11">
        <f t="shared" si="217"/>
        <v>0</v>
      </c>
      <c r="CG181" s="11">
        <f t="shared" si="217"/>
        <v>0</v>
      </c>
      <c r="CH181" s="11">
        <f t="shared" si="217"/>
        <v>0</v>
      </c>
      <c r="CI181" s="11">
        <f t="shared" si="217"/>
        <v>1.2384999999999999</v>
      </c>
      <c r="CJ181" s="11">
        <f t="shared" si="217"/>
        <v>1.2384999999999999</v>
      </c>
      <c r="CK181" s="11">
        <f t="shared" si="217"/>
        <v>0</v>
      </c>
      <c r="CL181" s="11">
        <f t="shared" si="217"/>
        <v>0</v>
      </c>
      <c r="CM181" s="11">
        <f t="shared" si="217"/>
        <v>1.2384999999999999</v>
      </c>
      <c r="CN181" s="11">
        <f t="shared" si="217"/>
        <v>0</v>
      </c>
      <c r="CO181" s="11">
        <f t="shared" si="217"/>
        <v>0</v>
      </c>
      <c r="CP181" s="11">
        <f t="shared" si="217"/>
        <v>0</v>
      </c>
      <c r="CQ181" s="11">
        <f t="shared" si="217"/>
        <v>1.2384999999999999</v>
      </c>
      <c r="CR181" s="11">
        <f t="shared" si="217"/>
        <v>0</v>
      </c>
      <c r="CS181" s="11">
        <f t="shared" si="217"/>
        <v>0</v>
      </c>
      <c r="CT181" s="11">
        <f t="shared" si="217"/>
        <v>0</v>
      </c>
      <c r="CU181" s="11">
        <f t="shared" si="217"/>
        <v>0</v>
      </c>
      <c r="CV181" s="11">
        <f t="shared" si="217"/>
        <v>0</v>
      </c>
      <c r="CW181" s="11">
        <f t="shared" si="217"/>
        <v>0</v>
      </c>
      <c r="CX181" s="11">
        <f t="shared" si="217"/>
        <v>1.2384999999999999</v>
      </c>
      <c r="CY181" s="11">
        <f t="shared" si="217"/>
        <v>0</v>
      </c>
      <c r="CZ181" s="11">
        <f t="shared" si="217"/>
        <v>1.2384999999999999</v>
      </c>
      <c r="DA181" s="11">
        <f t="shared" si="217"/>
        <v>0</v>
      </c>
      <c r="DB181" s="11">
        <f t="shared" si="217"/>
        <v>0</v>
      </c>
      <c r="DC181" s="11">
        <f t="shared" si="217"/>
        <v>0</v>
      </c>
      <c r="DD181" s="11">
        <f t="shared" si="217"/>
        <v>0</v>
      </c>
      <c r="DE181" s="11">
        <f t="shared" si="217"/>
        <v>0</v>
      </c>
      <c r="DF181" s="11">
        <f t="shared" si="217"/>
        <v>1.2384999999999999</v>
      </c>
      <c r="DG181" s="11">
        <f t="shared" si="217"/>
        <v>0</v>
      </c>
      <c r="DH181" s="11">
        <f t="shared" si="217"/>
        <v>1.2384999999999999</v>
      </c>
      <c r="DI181" s="11">
        <f t="shared" si="217"/>
        <v>1.2384999999999999</v>
      </c>
      <c r="DJ181" s="11">
        <f t="shared" si="217"/>
        <v>1.2384999999999999</v>
      </c>
      <c r="DK181" s="11">
        <f t="shared" si="217"/>
        <v>1.2384999999999999</v>
      </c>
      <c r="DL181" s="11">
        <f t="shared" si="217"/>
        <v>1.2384999999999999</v>
      </c>
      <c r="DM181" s="11">
        <f t="shared" si="217"/>
        <v>0</v>
      </c>
      <c r="DN181" s="11">
        <f t="shared" si="217"/>
        <v>1.2384999999999999</v>
      </c>
      <c r="DO181" s="11">
        <f t="shared" si="217"/>
        <v>1.2384999999999999</v>
      </c>
      <c r="DP181" s="11">
        <f t="shared" si="217"/>
        <v>0</v>
      </c>
      <c r="DQ181" s="11">
        <f t="shared" si="217"/>
        <v>0</v>
      </c>
      <c r="DR181" s="11">
        <f t="shared" si="217"/>
        <v>1.2384999999999999</v>
      </c>
      <c r="DS181" s="11">
        <f t="shared" si="217"/>
        <v>1.2384999999999999</v>
      </c>
      <c r="DT181" s="11">
        <f t="shared" si="217"/>
        <v>0</v>
      </c>
      <c r="DU181" s="11">
        <f t="shared" si="217"/>
        <v>0</v>
      </c>
      <c r="DV181" s="11">
        <f t="shared" si="217"/>
        <v>0</v>
      </c>
      <c r="DW181" s="11">
        <f t="shared" si="217"/>
        <v>0</v>
      </c>
      <c r="DX181" s="11">
        <f t="shared" si="217"/>
        <v>0</v>
      </c>
      <c r="DY181" s="11">
        <f t="shared" si="217"/>
        <v>0</v>
      </c>
      <c r="DZ181" s="11">
        <f t="shared" si="217"/>
        <v>0</v>
      </c>
      <c r="EA181" s="11">
        <f t="shared" ref="EA181:FX181" si="218">ROUND(IF((OR(EA177=1,EA178=1))=TRUE(),0,((1027-459)*0.00020599)+1.1215),4)</f>
        <v>0</v>
      </c>
      <c r="EB181" s="11">
        <f t="shared" si="218"/>
        <v>1.2384999999999999</v>
      </c>
      <c r="EC181" s="11">
        <f t="shared" si="218"/>
        <v>0</v>
      </c>
      <c r="ED181" s="11">
        <f t="shared" si="218"/>
        <v>0</v>
      </c>
      <c r="EE181" s="11">
        <f t="shared" si="218"/>
        <v>0</v>
      </c>
      <c r="EF181" s="11">
        <f t="shared" si="218"/>
        <v>1.2384999999999999</v>
      </c>
      <c r="EG181" s="11">
        <f t="shared" si="218"/>
        <v>0</v>
      </c>
      <c r="EH181" s="11">
        <f t="shared" si="218"/>
        <v>0</v>
      </c>
      <c r="EI181" s="11">
        <f t="shared" si="218"/>
        <v>1.2384999999999999</v>
      </c>
      <c r="EJ181" s="11">
        <f t="shared" si="218"/>
        <v>1.2384999999999999</v>
      </c>
      <c r="EK181" s="11">
        <f t="shared" si="218"/>
        <v>0</v>
      </c>
      <c r="EL181" s="11">
        <f t="shared" si="218"/>
        <v>0</v>
      </c>
      <c r="EM181" s="11">
        <f t="shared" si="218"/>
        <v>0</v>
      </c>
      <c r="EN181" s="11">
        <f t="shared" si="218"/>
        <v>1.2384999999999999</v>
      </c>
      <c r="EO181" s="11">
        <f t="shared" si="218"/>
        <v>0</v>
      </c>
      <c r="EP181" s="11">
        <f t="shared" si="218"/>
        <v>0</v>
      </c>
      <c r="EQ181" s="11">
        <f t="shared" si="218"/>
        <v>0</v>
      </c>
      <c r="ER181" s="11">
        <f t="shared" si="218"/>
        <v>0</v>
      </c>
      <c r="ES181" s="11">
        <f t="shared" si="218"/>
        <v>0</v>
      </c>
      <c r="ET181" s="11">
        <f t="shared" si="218"/>
        <v>0</v>
      </c>
      <c r="EU181" s="11">
        <f t="shared" si="218"/>
        <v>1.2384999999999999</v>
      </c>
      <c r="EV181" s="11">
        <f t="shared" si="218"/>
        <v>0</v>
      </c>
      <c r="EW181" s="11">
        <f t="shared" si="218"/>
        <v>0</v>
      </c>
      <c r="EX181" s="11">
        <f t="shared" si="218"/>
        <v>0</v>
      </c>
      <c r="EY181" s="11">
        <f t="shared" si="218"/>
        <v>1.2384999999999999</v>
      </c>
      <c r="EZ181" s="11">
        <f t="shared" si="218"/>
        <v>0</v>
      </c>
      <c r="FA181" s="11">
        <f t="shared" si="218"/>
        <v>0</v>
      </c>
      <c r="FB181" s="11">
        <f t="shared" si="218"/>
        <v>0</v>
      </c>
      <c r="FC181" s="11">
        <f t="shared" si="218"/>
        <v>0</v>
      </c>
      <c r="FD181" s="11">
        <f t="shared" si="218"/>
        <v>0</v>
      </c>
      <c r="FE181" s="11">
        <f t="shared" si="218"/>
        <v>0</v>
      </c>
      <c r="FF181" s="11">
        <f t="shared" si="218"/>
        <v>0</v>
      </c>
      <c r="FG181" s="11">
        <f t="shared" si="218"/>
        <v>0</v>
      </c>
      <c r="FH181" s="11">
        <f t="shared" si="218"/>
        <v>0</v>
      </c>
      <c r="FI181" s="11">
        <f t="shared" si="218"/>
        <v>1.2384999999999999</v>
      </c>
      <c r="FJ181" s="11">
        <f t="shared" si="218"/>
        <v>0</v>
      </c>
      <c r="FK181" s="11">
        <f t="shared" si="218"/>
        <v>1.2384999999999999</v>
      </c>
      <c r="FL181" s="11">
        <f t="shared" si="218"/>
        <v>0</v>
      </c>
      <c r="FM181" s="11">
        <f t="shared" si="218"/>
        <v>0</v>
      </c>
      <c r="FN181" s="11">
        <f t="shared" si="218"/>
        <v>1.2384999999999999</v>
      </c>
      <c r="FO181" s="11">
        <f t="shared" si="218"/>
        <v>0</v>
      </c>
      <c r="FP181" s="11">
        <f t="shared" si="218"/>
        <v>1.2384999999999999</v>
      </c>
      <c r="FQ181" s="11">
        <f t="shared" si="218"/>
        <v>0</v>
      </c>
      <c r="FR181" s="11">
        <f t="shared" si="218"/>
        <v>0</v>
      </c>
      <c r="FS181" s="11">
        <f t="shared" si="218"/>
        <v>0</v>
      </c>
      <c r="FT181" s="11">
        <f t="shared" si="218"/>
        <v>0</v>
      </c>
      <c r="FU181" s="11">
        <f t="shared" si="218"/>
        <v>1.2384999999999999</v>
      </c>
      <c r="FV181" s="11">
        <f t="shared" si="218"/>
        <v>1.2384999999999999</v>
      </c>
      <c r="FW181" s="11">
        <f t="shared" si="218"/>
        <v>0</v>
      </c>
      <c r="FX181" s="11">
        <f t="shared" si="218"/>
        <v>0</v>
      </c>
      <c r="FY181" s="91"/>
      <c r="FZ181" s="42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</row>
    <row r="182" spans="1:207" x14ac:dyDescent="0.2">
      <c r="A182" s="7"/>
      <c r="B182" s="7" t="s">
        <v>698</v>
      </c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</row>
    <row r="183" spans="1:207" x14ac:dyDescent="0.2">
      <c r="A183" s="6" t="s">
        <v>699</v>
      </c>
      <c r="B183" s="7" t="s">
        <v>700</v>
      </c>
      <c r="C183" s="42">
        <f t="shared" ref="C183:BN183" si="219">ROUND(IF((OR(C177=1,C178=1))=TRUE(),0,C179*C181),8)</f>
        <v>11993.05788188</v>
      </c>
      <c r="D183" s="42">
        <f t="shared" si="219"/>
        <v>12048.47247305</v>
      </c>
      <c r="E183" s="42">
        <f t="shared" si="219"/>
        <v>11890.824963020001</v>
      </c>
      <c r="F183" s="42">
        <f t="shared" si="219"/>
        <v>0</v>
      </c>
      <c r="G183" s="42">
        <f t="shared" si="219"/>
        <v>0</v>
      </c>
      <c r="H183" s="42">
        <f t="shared" si="219"/>
        <v>0</v>
      </c>
      <c r="I183" s="42">
        <f t="shared" si="219"/>
        <v>11916.46571445</v>
      </c>
      <c r="J183" s="42">
        <f t="shared" si="219"/>
        <v>11141.30160665</v>
      </c>
      <c r="K183" s="42">
        <f t="shared" si="219"/>
        <v>0</v>
      </c>
      <c r="L183" s="42">
        <f t="shared" si="219"/>
        <v>12099.78998542</v>
      </c>
      <c r="M183" s="42">
        <f t="shared" si="219"/>
        <v>12054.09395323</v>
      </c>
      <c r="N183" s="42">
        <f t="shared" si="219"/>
        <v>0</v>
      </c>
      <c r="O183" s="42">
        <f t="shared" si="219"/>
        <v>0</v>
      </c>
      <c r="P183" s="42">
        <f t="shared" si="219"/>
        <v>0</v>
      </c>
      <c r="Q183" s="42">
        <f t="shared" si="219"/>
        <v>12211.415377400001</v>
      </c>
      <c r="R183" s="42">
        <f t="shared" si="219"/>
        <v>11900.261447729999</v>
      </c>
      <c r="S183" s="42">
        <f t="shared" si="219"/>
        <v>11585.082458229999</v>
      </c>
      <c r="T183" s="42">
        <f t="shared" si="219"/>
        <v>0</v>
      </c>
      <c r="U183" s="42">
        <f t="shared" si="219"/>
        <v>0</v>
      </c>
      <c r="V183" s="42">
        <f t="shared" si="219"/>
        <v>0</v>
      </c>
      <c r="W183" s="42">
        <f t="shared" si="219"/>
        <v>0</v>
      </c>
      <c r="X183" s="42">
        <f t="shared" si="219"/>
        <v>0</v>
      </c>
      <c r="Y183" s="42">
        <f t="shared" si="219"/>
        <v>10604.06414712</v>
      </c>
      <c r="Z183" s="42">
        <f t="shared" si="219"/>
        <v>0</v>
      </c>
      <c r="AA183" s="42">
        <f t="shared" si="219"/>
        <v>0</v>
      </c>
      <c r="AB183" s="42">
        <f t="shared" si="219"/>
        <v>0</v>
      </c>
      <c r="AC183" s="42">
        <f t="shared" si="219"/>
        <v>0</v>
      </c>
      <c r="AD183" s="42">
        <f t="shared" si="219"/>
        <v>0</v>
      </c>
      <c r="AE183" s="42">
        <f t="shared" si="219"/>
        <v>0</v>
      </c>
      <c r="AF183" s="42">
        <f t="shared" si="219"/>
        <v>0</v>
      </c>
      <c r="AG183" s="42">
        <f t="shared" si="219"/>
        <v>0</v>
      </c>
      <c r="AH183" s="42">
        <f t="shared" si="219"/>
        <v>10937.610973049999</v>
      </c>
      <c r="AI183" s="42">
        <f t="shared" si="219"/>
        <v>0</v>
      </c>
      <c r="AJ183" s="42">
        <f t="shared" si="219"/>
        <v>0</v>
      </c>
      <c r="AK183" s="42">
        <f t="shared" si="219"/>
        <v>0</v>
      </c>
      <c r="AL183" s="42">
        <f t="shared" si="219"/>
        <v>0</v>
      </c>
      <c r="AM183" s="42">
        <f t="shared" si="219"/>
        <v>0</v>
      </c>
      <c r="AN183" s="42">
        <f t="shared" si="219"/>
        <v>0</v>
      </c>
      <c r="AO183" s="42">
        <f t="shared" si="219"/>
        <v>11698.83441014</v>
      </c>
      <c r="AP183" s="42">
        <f t="shared" si="219"/>
        <v>12220.46776098</v>
      </c>
      <c r="AQ183" s="42">
        <f t="shared" si="219"/>
        <v>0</v>
      </c>
      <c r="AR183" s="42">
        <f t="shared" si="219"/>
        <v>0</v>
      </c>
      <c r="AS183" s="42">
        <f t="shared" si="219"/>
        <v>0</v>
      </c>
      <c r="AT183" s="42">
        <f t="shared" si="219"/>
        <v>0</v>
      </c>
      <c r="AU183" s="42">
        <f t="shared" si="219"/>
        <v>0</v>
      </c>
      <c r="AV183" s="42">
        <f t="shared" si="219"/>
        <v>0</v>
      </c>
      <c r="AW183" s="42">
        <f t="shared" si="219"/>
        <v>0</v>
      </c>
      <c r="AX183" s="42">
        <f t="shared" si="219"/>
        <v>0</v>
      </c>
      <c r="AY183" s="42">
        <f t="shared" si="219"/>
        <v>0</v>
      </c>
      <c r="AZ183" s="42">
        <f t="shared" si="219"/>
        <v>11861.96936506</v>
      </c>
      <c r="BA183" s="42">
        <f t="shared" si="219"/>
        <v>0</v>
      </c>
      <c r="BB183" s="42">
        <f t="shared" si="219"/>
        <v>11684.76670599</v>
      </c>
      <c r="BC183" s="42">
        <f t="shared" si="219"/>
        <v>11878.03959651</v>
      </c>
      <c r="BD183" s="42">
        <f t="shared" si="219"/>
        <v>0</v>
      </c>
      <c r="BE183" s="42">
        <f t="shared" si="219"/>
        <v>0</v>
      </c>
      <c r="BF183" s="42">
        <f t="shared" si="219"/>
        <v>0</v>
      </c>
      <c r="BG183" s="42">
        <f t="shared" si="219"/>
        <v>11649.467411359999</v>
      </c>
      <c r="BH183" s="42">
        <f t="shared" si="219"/>
        <v>0</v>
      </c>
      <c r="BI183" s="42">
        <f t="shared" si="219"/>
        <v>0</v>
      </c>
      <c r="BJ183" s="42">
        <f t="shared" si="219"/>
        <v>0</v>
      </c>
      <c r="BK183" s="42">
        <f t="shared" si="219"/>
        <v>0</v>
      </c>
      <c r="BL183" s="42">
        <f t="shared" si="219"/>
        <v>0</v>
      </c>
      <c r="BM183" s="42">
        <f t="shared" si="219"/>
        <v>0</v>
      </c>
      <c r="BN183" s="42">
        <f t="shared" si="219"/>
        <v>11348.69821608</v>
      </c>
      <c r="BO183" s="42">
        <f t="shared" ref="BO183:DZ183" si="220">ROUND(IF((OR(BO177=1,BO178=1))=TRUE(),0,BO179*BO181),8)</f>
        <v>11178.01327317</v>
      </c>
      <c r="BP183" s="42">
        <f t="shared" si="220"/>
        <v>0</v>
      </c>
      <c r="BQ183" s="42">
        <f t="shared" si="220"/>
        <v>0</v>
      </c>
      <c r="BR183" s="42">
        <f t="shared" si="220"/>
        <v>0</v>
      </c>
      <c r="BS183" s="42">
        <f t="shared" si="220"/>
        <v>11813.764672339999</v>
      </c>
      <c r="BT183" s="42">
        <f t="shared" si="220"/>
        <v>0</v>
      </c>
      <c r="BU183" s="42">
        <f t="shared" si="220"/>
        <v>0</v>
      </c>
      <c r="BV183" s="42">
        <f t="shared" si="220"/>
        <v>0</v>
      </c>
      <c r="BW183" s="42">
        <f t="shared" si="220"/>
        <v>0</v>
      </c>
      <c r="BX183" s="42">
        <f t="shared" si="220"/>
        <v>0</v>
      </c>
      <c r="BY183" s="42">
        <f t="shared" si="220"/>
        <v>10704.5786135</v>
      </c>
      <c r="BZ183" s="42">
        <f t="shared" si="220"/>
        <v>0</v>
      </c>
      <c r="CA183" s="42">
        <f t="shared" si="220"/>
        <v>0</v>
      </c>
      <c r="CB183" s="42">
        <f t="shared" si="220"/>
        <v>0</v>
      </c>
      <c r="CC183" s="42">
        <f t="shared" si="220"/>
        <v>0</v>
      </c>
      <c r="CD183" s="42">
        <f t="shared" si="220"/>
        <v>0</v>
      </c>
      <c r="CE183" s="42">
        <f t="shared" si="220"/>
        <v>0</v>
      </c>
      <c r="CF183" s="42">
        <f t="shared" si="220"/>
        <v>0</v>
      </c>
      <c r="CG183" s="42">
        <f t="shared" si="220"/>
        <v>0</v>
      </c>
      <c r="CH183" s="42">
        <f t="shared" si="220"/>
        <v>0</v>
      </c>
      <c r="CI183" s="42">
        <f t="shared" si="220"/>
        <v>10652.466892009999</v>
      </c>
      <c r="CJ183" s="42">
        <f t="shared" si="220"/>
        <v>11573.28635219</v>
      </c>
      <c r="CK183" s="42">
        <f t="shared" si="220"/>
        <v>0</v>
      </c>
      <c r="CL183" s="42">
        <f t="shared" si="220"/>
        <v>0</v>
      </c>
      <c r="CM183" s="42">
        <f t="shared" si="220"/>
        <v>11879.628014759999</v>
      </c>
      <c r="CN183" s="42">
        <f t="shared" si="220"/>
        <v>0</v>
      </c>
      <c r="CO183" s="42">
        <f t="shared" si="220"/>
        <v>0</v>
      </c>
      <c r="CP183" s="42">
        <f t="shared" si="220"/>
        <v>0</v>
      </c>
      <c r="CQ183" s="42">
        <f t="shared" si="220"/>
        <v>11357.634569100001</v>
      </c>
      <c r="CR183" s="42">
        <f t="shared" si="220"/>
        <v>0</v>
      </c>
      <c r="CS183" s="42">
        <f t="shared" si="220"/>
        <v>0</v>
      </c>
      <c r="CT183" s="42">
        <f t="shared" si="220"/>
        <v>0</v>
      </c>
      <c r="CU183" s="42">
        <f t="shared" si="220"/>
        <v>0</v>
      </c>
      <c r="CV183" s="42">
        <f t="shared" si="220"/>
        <v>0</v>
      </c>
      <c r="CW183" s="42">
        <f t="shared" si="220"/>
        <v>0</v>
      </c>
      <c r="CX183" s="42">
        <f t="shared" si="220"/>
        <v>11199.633966109999</v>
      </c>
      <c r="CY183" s="42">
        <f t="shared" si="220"/>
        <v>0</v>
      </c>
      <c r="CZ183" s="42">
        <f t="shared" si="220"/>
        <v>11389.53096772</v>
      </c>
      <c r="DA183" s="42">
        <f t="shared" si="220"/>
        <v>0</v>
      </c>
      <c r="DB183" s="42">
        <f t="shared" si="220"/>
        <v>0</v>
      </c>
      <c r="DC183" s="42">
        <f t="shared" si="220"/>
        <v>0</v>
      </c>
      <c r="DD183" s="42">
        <f t="shared" si="220"/>
        <v>0</v>
      </c>
      <c r="DE183" s="42">
        <f t="shared" si="220"/>
        <v>0</v>
      </c>
      <c r="DF183" s="42">
        <f t="shared" si="220"/>
        <v>11313.328903019999</v>
      </c>
      <c r="DG183" s="42">
        <f t="shared" si="220"/>
        <v>0</v>
      </c>
      <c r="DH183" s="42">
        <f t="shared" si="220"/>
        <v>11174.310298140001</v>
      </c>
      <c r="DI183" s="42">
        <f t="shared" si="220"/>
        <v>11290.630926440001</v>
      </c>
      <c r="DJ183" s="42">
        <f t="shared" si="220"/>
        <v>11323.953700620001</v>
      </c>
      <c r="DK183" s="42">
        <f t="shared" si="220"/>
        <v>11216.291352140001</v>
      </c>
      <c r="DL183" s="42">
        <f t="shared" si="220"/>
        <v>11992.635770729999</v>
      </c>
      <c r="DM183" s="42">
        <f t="shared" si="220"/>
        <v>0</v>
      </c>
      <c r="DN183" s="42">
        <f t="shared" si="220"/>
        <v>11604.063456080001</v>
      </c>
      <c r="DO183" s="42">
        <f t="shared" si="220"/>
        <v>11694.89937401</v>
      </c>
      <c r="DP183" s="42">
        <f t="shared" si="220"/>
        <v>0</v>
      </c>
      <c r="DQ183" s="42">
        <f t="shared" si="220"/>
        <v>0</v>
      </c>
      <c r="DR183" s="42">
        <f t="shared" si="220"/>
        <v>11231.853449779999</v>
      </c>
      <c r="DS183" s="42">
        <f t="shared" si="220"/>
        <v>11109.48522911</v>
      </c>
      <c r="DT183" s="42">
        <f t="shared" si="220"/>
        <v>0</v>
      </c>
      <c r="DU183" s="42">
        <f t="shared" si="220"/>
        <v>0</v>
      </c>
      <c r="DV183" s="42">
        <f t="shared" si="220"/>
        <v>0</v>
      </c>
      <c r="DW183" s="42">
        <f t="shared" si="220"/>
        <v>0</v>
      </c>
      <c r="DX183" s="42">
        <f t="shared" si="220"/>
        <v>0</v>
      </c>
      <c r="DY183" s="42">
        <f t="shared" si="220"/>
        <v>0</v>
      </c>
      <c r="DZ183" s="42">
        <f t="shared" si="220"/>
        <v>0</v>
      </c>
      <c r="EA183" s="42">
        <f t="shared" ref="EA183:FX183" si="221">ROUND(IF((OR(EA177=1,EA178=1))=TRUE(),0,EA179*EA181),8)</f>
        <v>0</v>
      </c>
      <c r="EB183" s="42">
        <f t="shared" si="221"/>
        <v>10980.75733387</v>
      </c>
      <c r="EC183" s="42">
        <f t="shared" si="221"/>
        <v>0</v>
      </c>
      <c r="ED183" s="42">
        <f t="shared" si="221"/>
        <v>0</v>
      </c>
      <c r="EE183" s="42">
        <f t="shared" si="221"/>
        <v>0</v>
      </c>
      <c r="EF183" s="42">
        <f t="shared" si="221"/>
        <v>11141.14756609</v>
      </c>
      <c r="EG183" s="42">
        <f t="shared" si="221"/>
        <v>0</v>
      </c>
      <c r="EH183" s="42">
        <f t="shared" si="221"/>
        <v>0</v>
      </c>
      <c r="EI183" s="42">
        <f t="shared" si="221"/>
        <v>11580.296197940001</v>
      </c>
      <c r="EJ183" s="42">
        <f t="shared" si="221"/>
        <v>11467.064382979999</v>
      </c>
      <c r="EK183" s="42">
        <f t="shared" si="221"/>
        <v>0</v>
      </c>
      <c r="EL183" s="42">
        <f t="shared" si="221"/>
        <v>0</v>
      </c>
      <c r="EM183" s="42">
        <f t="shared" si="221"/>
        <v>0</v>
      </c>
      <c r="EN183" s="42">
        <f t="shared" si="221"/>
        <v>11039.55081475</v>
      </c>
      <c r="EO183" s="42">
        <f t="shared" si="221"/>
        <v>0</v>
      </c>
      <c r="EP183" s="42">
        <f t="shared" si="221"/>
        <v>0</v>
      </c>
      <c r="EQ183" s="42">
        <f t="shared" si="221"/>
        <v>0</v>
      </c>
      <c r="ER183" s="42">
        <f t="shared" si="221"/>
        <v>0</v>
      </c>
      <c r="ES183" s="42">
        <f t="shared" si="221"/>
        <v>0</v>
      </c>
      <c r="ET183" s="42">
        <f t="shared" si="221"/>
        <v>0</v>
      </c>
      <c r="EU183" s="42">
        <f t="shared" si="221"/>
        <v>10765.42263427</v>
      </c>
      <c r="EV183" s="42">
        <f t="shared" si="221"/>
        <v>0</v>
      </c>
      <c r="EW183" s="42">
        <f t="shared" si="221"/>
        <v>0</v>
      </c>
      <c r="EX183" s="42">
        <f t="shared" si="221"/>
        <v>0</v>
      </c>
      <c r="EY183" s="42">
        <f t="shared" si="221"/>
        <v>10972.93627453</v>
      </c>
      <c r="EZ183" s="42">
        <f t="shared" si="221"/>
        <v>0</v>
      </c>
      <c r="FA183" s="42">
        <f t="shared" si="221"/>
        <v>0</v>
      </c>
      <c r="FB183" s="42">
        <f t="shared" si="221"/>
        <v>0</v>
      </c>
      <c r="FC183" s="42">
        <f t="shared" si="221"/>
        <v>0</v>
      </c>
      <c r="FD183" s="42">
        <f t="shared" si="221"/>
        <v>0</v>
      </c>
      <c r="FE183" s="42">
        <f t="shared" si="221"/>
        <v>0</v>
      </c>
      <c r="FF183" s="42">
        <f t="shared" si="221"/>
        <v>0</v>
      </c>
      <c r="FG183" s="42">
        <f t="shared" si="221"/>
        <v>0</v>
      </c>
      <c r="FH183" s="42">
        <f t="shared" si="221"/>
        <v>0</v>
      </c>
      <c r="FI183" s="42">
        <f t="shared" si="221"/>
        <v>11517.51266647</v>
      </c>
      <c r="FJ183" s="42">
        <f t="shared" si="221"/>
        <v>0</v>
      </c>
      <c r="FK183" s="42">
        <f t="shared" si="221"/>
        <v>11619.86161588</v>
      </c>
      <c r="FL183" s="42">
        <f t="shared" si="221"/>
        <v>0</v>
      </c>
      <c r="FM183" s="42">
        <f t="shared" si="221"/>
        <v>0</v>
      </c>
      <c r="FN183" s="42">
        <f t="shared" si="221"/>
        <v>11664.001238250001</v>
      </c>
      <c r="FO183" s="42">
        <f t="shared" si="221"/>
        <v>0</v>
      </c>
      <c r="FP183" s="42">
        <f t="shared" si="221"/>
        <v>11781.70623105</v>
      </c>
      <c r="FQ183" s="42">
        <f t="shared" si="221"/>
        <v>0</v>
      </c>
      <c r="FR183" s="42">
        <f t="shared" si="221"/>
        <v>0</v>
      </c>
      <c r="FS183" s="42">
        <f t="shared" si="221"/>
        <v>0</v>
      </c>
      <c r="FT183" s="42">
        <f t="shared" si="221"/>
        <v>0</v>
      </c>
      <c r="FU183" s="42">
        <f t="shared" si="221"/>
        <v>11634.823555499999</v>
      </c>
      <c r="FV183" s="42">
        <f t="shared" si="221"/>
        <v>11226.731101019999</v>
      </c>
      <c r="FW183" s="42">
        <f t="shared" si="221"/>
        <v>0</v>
      </c>
      <c r="FX183" s="42">
        <f t="shared" si="221"/>
        <v>0</v>
      </c>
      <c r="FY183" s="11"/>
      <c r="FZ183" s="42"/>
      <c r="GA183" s="7"/>
      <c r="GB183" s="42"/>
      <c r="GC183" s="42"/>
      <c r="GD183" s="42"/>
      <c r="GE183" s="42"/>
      <c r="GF183" s="42"/>
      <c r="GG183" s="7"/>
      <c r="GH183" s="42"/>
      <c r="GI183" s="42"/>
      <c r="GJ183" s="42"/>
      <c r="GK183" s="42"/>
      <c r="GL183" s="42"/>
      <c r="GM183" s="42"/>
    </row>
    <row r="184" spans="1:207" x14ac:dyDescent="0.2">
      <c r="A184" s="7"/>
      <c r="B184" s="7" t="s">
        <v>701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</row>
    <row r="185" spans="1:207" x14ac:dyDescent="0.2">
      <c r="A185" s="6" t="s">
        <v>702</v>
      </c>
      <c r="B185" s="7" t="s">
        <v>703</v>
      </c>
      <c r="C185" s="7">
        <f t="shared" ref="C185:BN185" si="222">ROUND(IF((OR(C177=1,C178=1))=TRUE(),0,(C183*459)+(C40*C183*C132)),2)</f>
        <v>12270625.210000001</v>
      </c>
      <c r="D185" s="7">
        <f t="shared" si="222"/>
        <v>32329762.57</v>
      </c>
      <c r="E185" s="7">
        <f t="shared" si="222"/>
        <v>12327836.560000001</v>
      </c>
      <c r="F185" s="7">
        <f t="shared" si="222"/>
        <v>0</v>
      </c>
      <c r="G185" s="7">
        <f t="shared" si="222"/>
        <v>0</v>
      </c>
      <c r="H185" s="7">
        <f t="shared" si="222"/>
        <v>0</v>
      </c>
      <c r="I185" s="7">
        <f t="shared" si="222"/>
        <v>14485083.73</v>
      </c>
      <c r="J185" s="7">
        <f t="shared" si="222"/>
        <v>6962734.1600000001</v>
      </c>
      <c r="K185" s="7">
        <f t="shared" si="222"/>
        <v>0</v>
      </c>
      <c r="L185" s="7">
        <f t="shared" si="222"/>
        <v>7507726.0899999999</v>
      </c>
      <c r="M185" s="7">
        <f t="shared" si="222"/>
        <v>6832067.5899999999</v>
      </c>
      <c r="N185" s="7">
        <f t="shared" si="222"/>
        <v>0</v>
      </c>
      <c r="O185" s="7">
        <f t="shared" si="222"/>
        <v>0</v>
      </c>
      <c r="P185" s="7">
        <f t="shared" si="222"/>
        <v>0</v>
      </c>
      <c r="Q185" s="7">
        <f t="shared" si="222"/>
        <v>47798312.840000004</v>
      </c>
      <c r="R185" s="7">
        <f t="shared" si="222"/>
        <v>8817379.7200000007</v>
      </c>
      <c r="S185" s="7">
        <f t="shared" si="222"/>
        <v>6543439.9299999997</v>
      </c>
      <c r="T185" s="7">
        <f t="shared" si="222"/>
        <v>0</v>
      </c>
      <c r="U185" s="7">
        <f t="shared" si="222"/>
        <v>0</v>
      </c>
      <c r="V185" s="7">
        <f t="shared" si="222"/>
        <v>0</v>
      </c>
      <c r="W185" s="7">
        <f t="shared" si="222"/>
        <v>0</v>
      </c>
      <c r="X185" s="7">
        <f t="shared" si="222"/>
        <v>0</v>
      </c>
      <c r="Y185" s="7">
        <f t="shared" si="222"/>
        <v>5540029.6900000004</v>
      </c>
      <c r="Z185" s="7">
        <f t="shared" si="222"/>
        <v>0</v>
      </c>
      <c r="AA185" s="7">
        <f t="shared" si="222"/>
        <v>0</v>
      </c>
      <c r="AB185" s="7">
        <f t="shared" si="222"/>
        <v>0</v>
      </c>
      <c r="AC185" s="7">
        <f t="shared" si="222"/>
        <v>0</v>
      </c>
      <c r="AD185" s="7">
        <f t="shared" si="222"/>
        <v>0</v>
      </c>
      <c r="AE185" s="7">
        <f t="shared" si="222"/>
        <v>0</v>
      </c>
      <c r="AF185" s="7">
        <f t="shared" si="222"/>
        <v>0</v>
      </c>
      <c r="AG185" s="7">
        <f t="shared" si="222"/>
        <v>0</v>
      </c>
      <c r="AH185" s="7">
        <f t="shared" si="222"/>
        <v>5866015.7699999996</v>
      </c>
      <c r="AI185" s="7">
        <f t="shared" si="222"/>
        <v>0</v>
      </c>
      <c r="AJ185" s="7">
        <f t="shared" si="222"/>
        <v>0</v>
      </c>
      <c r="AK185" s="7">
        <f t="shared" si="222"/>
        <v>0</v>
      </c>
      <c r="AL185" s="7">
        <f t="shared" si="222"/>
        <v>0</v>
      </c>
      <c r="AM185" s="7">
        <f t="shared" si="222"/>
        <v>0</v>
      </c>
      <c r="AN185" s="7">
        <f t="shared" si="222"/>
        <v>0</v>
      </c>
      <c r="AO185" s="7">
        <f t="shared" si="222"/>
        <v>8594712.4800000004</v>
      </c>
      <c r="AP185" s="7">
        <f t="shared" si="222"/>
        <v>81347547.810000002</v>
      </c>
      <c r="AQ185" s="7">
        <f t="shared" si="222"/>
        <v>0</v>
      </c>
      <c r="AR185" s="7">
        <f t="shared" si="222"/>
        <v>0</v>
      </c>
      <c r="AS185" s="7">
        <f t="shared" si="222"/>
        <v>0</v>
      </c>
      <c r="AT185" s="7">
        <f t="shared" si="222"/>
        <v>0</v>
      </c>
      <c r="AU185" s="7">
        <f t="shared" si="222"/>
        <v>0</v>
      </c>
      <c r="AV185" s="7">
        <f t="shared" si="222"/>
        <v>0</v>
      </c>
      <c r="AW185" s="7">
        <f t="shared" si="222"/>
        <v>0</v>
      </c>
      <c r="AX185" s="7">
        <f t="shared" si="222"/>
        <v>0</v>
      </c>
      <c r="AY185" s="7">
        <f t="shared" si="222"/>
        <v>0</v>
      </c>
      <c r="AZ185" s="7">
        <f t="shared" si="222"/>
        <v>15381652.92</v>
      </c>
      <c r="BA185" s="7">
        <f t="shared" si="222"/>
        <v>0</v>
      </c>
      <c r="BB185" s="7">
        <f t="shared" si="222"/>
        <v>10254644.74</v>
      </c>
      <c r="BC185" s="7">
        <f t="shared" si="222"/>
        <v>25773587.969999999</v>
      </c>
      <c r="BD185" s="7">
        <f t="shared" si="222"/>
        <v>0</v>
      </c>
      <c r="BE185" s="7">
        <f t="shared" si="222"/>
        <v>0</v>
      </c>
      <c r="BF185" s="7">
        <f t="shared" si="222"/>
        <v>0</v>
      </c>
      <c r="BG185" s="7">
        <f t="shared" si="222"/>
        <v>6128551.8200000003</v>
      </c>
      <c r="BH185" s="7">
        <f t="shared" si="222"/>
        <v>0</v>
      </c>
      <c r="BI185" s="7">
        <f t="shared" si="222"/>
        <v>0</v>
      </c>
      <c r="BJ185" s="7">
        <f t="shared" si="222"/>
        <v>0</v>
      </c>
      <c r="BK185" s="7">
        <f t="shared" si="222"/>
        <v>0</v>
      </c>
      <c r="BL185" s="7">
        <f t="shared" si="222"/>
        <v>0</v>
      </c>
      <c r="BM185" s="7">
        <f t="shared" si="222"/>
        <v>0</v>
      </c>
      <c r="BN185" s="7">
        <f t="shared" si="222"/>
        <v>7782801.0499999998</v>
      </c>
      <c r="BO185" s="7">
        <f t="shared" ref="BO185:DZ185" si="223">ROUND(IF((OR(BO177=1,BO178=1))=TRUE(),0,(BO183*459)+(BO40*BO183*BO132)),2)</f>
        <v>6047931.1500000004</v>
      </c>
      <c r="BP185" s="7">
        <f t="shared" si="223"/>
        <v>0</v>
      </c>
      <c r="BQ185" s="7">
        <f t="shared" si="223"/>
        <v>0</v>
      </c>
      <c r="BR185" s="7">
        <f t="shared" si="223"/>
        <v>0</v>
      </c>
      <c r="BS185" s="7">
        <f t="shared" si="223"/>
        <v>6321876.2599999998</v>
      </c>
      <c r="BT185" s="7">
        <f t="shared" si="223"/>
        <v>0</v>
      </c>
      <c r="BU185" s="7">
        <f t="shared" si="223"/>
        <v>0</v>
      </c>
      <c r="BV185" s="7">
        <f t="shared" si="223"/>
        <v>0</v>
      </c>
      <c r="BW185" s="7">
        <f t="shared" si="223"/>
        <v>0</v>
      </c>
      <c r="BX185" s="7">
        <f t="shared" si="223"/>
        <v>0</v>
      </c>
      <c r="BY185" s="7">
        <f t="shared" si="223"/>
        <v>5395621.4400000004</v>
      </c>
      <c r="BZ185" s="7">
        <f t="shared" si="223"/>
        <v>0</v>
      </c>
      <c r="CA185" s="7">
        <f t="shared" si="223"/>
        <v>0</v>
      </c>
      <c r="CB185" s="7">
        <f t="shared" si="223"/>
        <v>0</v>
      </c>
      <c r="CC185" s="7">
        <f t="shared" si="223"/>
        <v>0</v>
      </c>
      <c r="CD185" s="7">
        <f t="shared" si="223"/>
        <v>0</v>
      </c>
      <c r="CE185" s="7">
        <f t="shared" si="223"/>
        <v>0</v>
      </c>
      <c r="CF185" s="7">
        <f t="shared" si="223"/>
        <v>0</v>
      </c>
      <c r="CG185" s="7">
        <f t="shared" si="223"/>
        <v>0</v>
      </c>
      <c r="CH185" s="7">
        <f t="shared" si="223"/>
        <v>0</v>
      </c>
      <c r="CI185" s="7">
        <f t="shared" si="223"/>
        <v>5469061.7199999997</v>
      </c>
      <c r="CJ185" s="7">
        <f t="shared" si="223"/>
        <v>5985981.46</v>
      </c>
      <c r="CK185" s="7">
        <f t="shared" si="223"/>
        <v>0</v>
      </c>
      <c r="CL185" s="7">
        <f t="shared" si="223"/>
        <v>0</v>
      </c>
      <c r="CM185" s="7">
        <f t="shared" si="223"/>
        <v>6130030.6100000003</v>
      </c>
      <c r="CN185" s="7">
        <f t="shared" si="223"/>
        <v>0</v>
      </c>
      <c r="CO185" s="7">
        <f t="shared" si="223"/>
        <v>0</v>
      </c>
      <c r="CP185" s="7">
        <f t="shared" si="223"/>
        <v>0</v>
      </c>
      <c r="CQ185" s="7">
        <f t="shared" si="223"/>
        <v>6054073.5300000003</v>
      </c>
      <c r="CR185" s="7">
        <f t="shared" si="223"/>
        <v>0</v>
      </c>
      <c r="CS185" s="7">
        <f t="shared" si="223"/>
        <v>0</v>
      </c>
      <c r="CT185" s="7">
        <f t="shared" si="223"/>
        <v>0</v>
      </c>
      <c r="CU185" s="7">
        <f t="shared" si="223"/>
        <v>0</v>
      </c>
      <c r="CV185" s="7">
        <f t="shared" si="223"/>
        <v>0</v>
      </c>
      <c r="CW185" s="7">
        <f t="shared" si="223"/>
        <v>0</v>
      </c>
      <c r="CX185" s="7">
        <f t="shared" si="223"/>
        <v>5442215.7300000004</v>
      </c>
      <c r="CY185" s="7">
        <f t="shared" si="223"/>
        <v>0</v>
      </c>
      <c r="CZ185" s="7">
        <f t="shared" si="223"/>
        <v>6671486.0999999996</v>
      </c>
      <c r="DA185" s="7">
        <f t="shared" si="223"/>
        <v>0</v>
      </c>
      <c r="DB185" s="7">
        <f t="shared" si="223"/>
        <v>0</v>
      </c>
      <c r="DC185" s="7">
        <f t="shared" si="223"/>
        <v>0</v>
      </c>
      <c r="DD185" s="7">
        <f t="shared" si="223"/>
        <v>0</v>
      </c>
      <c r="DE185" s="7">
        <f t="shared" si="223"/>
        <v>0</v>
      </c>
      <c r="DF185" s="7">
        <f t="shared" si="223"/>
        <v>18043718.77</v>
      </c>
      <c r="DG185" s="7">
        <f t="shared" si="223"/>
        <v>0</v>
      </c>
      <c r="DH185" s="7">
        <f t="shared" si="223"/>
        <v>6331543</v>
      </c>
      <c r="DI185" s="7">
        <f t="shared" si="223"/>
        <v>7377027.2699999996</v>
      </c>
      <c r="DJ185" s="7">
        <f t="shared" si="223"/>
        <v>5555622.2800000003</v>
      </c>
      <c r="DK185" s="7">
        <f t="shared" si="223"/>
        <v>5492707.6100000003</v>
      </c>
      <c r="DL185" s="7">
        <f t="shared" si="223"/>
        <v>9983437.5399999991</v>
      </c>
      <c r="DM185" s="7">
        <f t="shared" si="223"/>
        <v>0</v>
      </c>
      <c r="DN185" s="7">
        <f t="shared" si="223"/>
        <v>6450977.3700000001</v>
      </c>
      <c r="DO185" s="7">
        <f t="shared" si="223"/>
        <v>8326440.9000000004</v>
      </c>
      <c r="DP185" s="7">
        <f t="shared" si="223"/>
        <v>0</v>
      </c>
      <c r="DQ185" s="7">
        <f t="shared" si="223"/>
        <v>0</v>
      </c>
      <c r="DR185" s="7">
        <f t="shared" si="223"/>
        <v>6562951.6799999997</v>
      </c>
      <c r="DS185" s="7">
        <f t="shared" si="223"/>
        <v>5761556.79</v>
      </c>
      <c r="DT185" s="7">
        <f t="shared" si="223"/>
        <v>0</v>
      </c>
      <c r="DU185" s="7">
        <f t="shared" si="223"/>
        <v>0</v>
      </c>
      <c r="DV185" s="7">
        <f t="shared" si="223"/>
        <v>0</v>
      </c>
      <c r="DW185" s="7">
        <f t="shared" si="223"/>
        <v>0</v>
      </c>
      <c r="DX185" s="7">
        <f t="shared" si="223"/>
        <v>0</v>
      </c>
      <c r="DY185" s="7">
        <f t="shared" si="223"/>
        <v>0</v>
      </c>
      <c r="DZ185" s="7">
        <f t="shared" si="223"/>
        <v>0</v>
      </c>
      <c r="EA185" s="7">
        <f t="shared" ref="EA185:FX185" si="224">ROUND(IF((OR(EA177=1,EA178=1))=TRUE(),0,(EA183*459)+(EA40*EA183*EA132)),2)</f>
        <v>0</v>
      </c>
      <c r="EB185" s="7">
        <f t="shared" si="224"/>
        <v>5468021.8499999996</v>
      </c>
      <c r="EC185" s="7">
        <f t="shared" si="224"/>
        <v>0</v>
      </c>
      <c r="ED185" s="7">
        <f t="shared" si="224"/>
        <v>0</v>
      </c>
      <c r="EE185" s="7">
        <f t="shared" si="224"/>
        <v>0</v>
      </c>
      <c r="EF185" s="7">
        <f t="shared" si="224"/>
        <v>6461152.5499999998</v>
      </c>
      <c r="EG185" s="7">
        <f t="shared" si="224"/>
        <v>0</v>
      </c>
      <c r="EH185" s="7">
        <f t="shared" si="224"/>
        <v>0</v>
      </c>
      <c r="EI185" s="7">
        <f t="shared" si="224"/>
        <v>21098419.57</v>
      </c>
      <c r="EJ185" s="7">
        <f t="shared" si="224"/>
        <v>12277373.02</v>
      </c>
      <c r="EK185" s="7">
        <f t="shared" si="224"/>
        <v>0</v>
      </c>
      <c r="EL185" s="7">
        <f t="shared" si="224"/>
        <v>0</v>
      </c>
      <c r="EM185" s="7">
        <f t="shared" si="224"/>
        <v>0</v>
      </c>
      <c r="EN185" s="7">
        <f t="shared" si="224"/>
        <v>5949302.25</v>
      </c>
      <c r="EO185" s="7">
        <f t="shared" si="224"/>
        <v>0</v>
      </c>
      <c r="EP185" s="7">
        <f t="shared" si="224"/>
        <v>0</v>
      </c>
      <c r="EQ185" s="7">
        <f t="shared" si="224"/>
        <v>0</v>
      </c>
      <c r="ER185" s="7">
        <f t="shared" si="224"/>
        <v>0</v>
      </c>
      <c r="ES185" s="7">
        <f t="shared" si="224"/>
        <v>0</v>
      </c>
      <c r="ET185" s="7">
        <f t="shared" si="224"/>
        <v>0</v>
      </c>
      <c r="EU185" s="7">
        <f t="shared" si="224"/>
        <v>5599785.2999999998</v>
      </c>
      <c r="EV185" s="7">
        <f t="shared" si="224"/>
        <v>0</v>
      </c>
      <c r="EW185" s="7">
        <f t="shared" si="224"/>
        <v>0</v>
      </c>
      <c r="EX185" s="7">
        <f t="shared" si="224"/>
        <v>0</v>
      </c>
      <c r="EY185" s="7">
        <f t="shared" si="224"/>
        <v>5403029.9299999997</v>
      </c>
      <c r="EZ185" s="7">
        <f t="shared" si="224"/>
        <v>0</v>
      </c>
      <c r="FA185" s="7">
        <f t="shared" si="224"/>
        <v>0</v>
      </c>
      <c r="FB185" s="7">
        <f t="shared" si="224"/>
        <v>0</v>
      </c>
      <c r="FC185" s="7">
        <f t="shared" si="224"/>
        <v>0</v>
      </c>
      <c r="FD185" s="7">
        <f t="shared" si="224"/>
        <v>0</v>
      </c>
      <c r="FE185" s="7">
        <f t="shared" si="224"/>
        <v>0</v>
      </c>
      <c r="FF185" s="7">
        <f t="shared" si="224"/>
        <v>0</v>
      </c>
      <c r="FG185" s="7">
        <f t="shared" si="224"/>
        <v>0</v>
      </c>
      <c r="FH185" s="7">
        <f t="shared" si="224"/>
        <v>0</v>
      </c>
      <c r="FI185" s="7">
        <f t="shared" si="224"/>
        <v>6437552.46</v>
      </c>
      <c r="FJ185" s="7">
        <f t="shared" si="224"/>
        <v>0</v>
      </c>
      <c r="FK185" s="7">
        <f t="shared" si="224"/>
        <v>7112191.9400000004</v>
      </c>
      <c r="FL185" s="7">
        <f t="shared" si="224"/>
        <v>0</v>
      </c>
      <c r="FM185" s="7">
        <f t="shared" si="224"/>
        <v>0</v>
      </c>
      <c r="FN185" s="7">
        <f t="shared" si="224"/>
        <v>26437578.550000001</v>
      </c>
      <c r="FO185" s="7">
        <f t="shared" si="224"/>
        <v>0</v>
      </c>
      <c r="FP185" s="7">
        <f t="shared" si="224"/>
        <v>7367619.2999999998</v>
      </c>
      <c r="FQ185" s="7">
        <f t="shared" si="224"/>
        <v>0</v>
      </c>
      <c r="FR185" s="7">
        <f t="shared" si="224"/>
        <v>0</v>
      </c>
      <c r="FS185" s="7">
        <f t="shared" si="224"/>
        <v>0</v>
      </c>
      <c r="FT185" s="7">
        <f t="shared" si="224"/>
        <v>0</v>
      </c>
      <c r="FU185" s="7">
        <f t="shared" si="224"/>
        <v>6061929.2300000004</v>
      </c>
      <c r="FV185" s="7">
        <f t="shared" si="224"/>
        <v>5638199.0800000001</v>
      </c>
      <c r="FW185" s="7">
        <f t="shared" si="224"/>
        <v>0</v>
      </c>
      <c r="FX185" s="7">
        <f t="shared" si="224"/>
        <v>0</v>
      </c>
      <c r="FY185" s="42"/>
      <c r="FZ185" s="78"/>
      <c r="GA185" s="7"/>
      <c r="GB185" s="42"/>
      <c r="GC185" s="42"/>
      <c r="GD185" s="42"/>
      <c r="GE185" s="42"/>
      <c r="GF185" s="42"/>
      <c r="GG185" s="7"/>
      <c r="GH185" s="42"/>
      <c r="GI185" s="42"/>
      <c r="GJ185" s="42"/>
      <c r="GK185" s="42"/>
      <c r="GL185" s="42"/>
      <c r="GM185" s="42"/>
    </row>
    <row r="186" spans="1:207" x14ac:dyDescent="0.2">
      <c r="A186" s="7"/>
      <c r="B186" s="7" t="s">
        <v>704</v>
      </c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</row>
    <row r="187" spans="1:207" x14ac:dyDescent="0.2">
      <c r="A187" s="6" t="s">
        <v>705</v>
      </c>
      <c r="B187" s="7" t="s">
        <v>706</v>
      </c>
      <c r="C187" s="18">
        <f t="shared" ref="C187:BN187" si="225">IF((OR(C177=1,C178=1))=TRUE(),0,C93)</f>
        <v>6362.2</v>
      </c>
      <c r="D187" s="18">
        <f t="shared" si="225"/>
        <v>39703.839999999997</v>
      </c>
      <c r="E187" s="18">
        <f t="shared" si="225"/>
        <v>6110.9</v>
      </c>
      <c r="F187" s="18">
        <f t="shared" si="225"/>
        <v>0</v>
      </c>
      <c r="G187" s="18">
        <f t="shared" si="225"/>
        <v>0</v>
      </c>
      <c r="H187" s="18">
        <f t="shared" si="225"/>
        <v>0</v>
      </c>
      <c r="I187" s="18">
        <f t="shared" si="225"/>
        <v>8655.06</v>
      </c>
      <c r="J187" s="18">
        <f t="shared" si="225"/>
        <v>2171.3000000000002</v>
      </c>
      <c r="K187" s="18">
        <f t="shared" si="225"/>
        <v>0</v>
      </c>
      <c r="L187" s="18">
        <f t="shared" si="225"/>
        <v>2242.5</v>
      </c>
      <c r="M187" s="18">
        <f t="shared" si="225"/>
        <v>1068.3</v>
      </c>
      <c r="N187" s="18">
        <f t="shared" si="225"/>
        <v>0</v>
      </c>
      <c r="O187" s="18">
        <f t="shared" si="225"/>
        <v>0</v>
      </c>
      <c r="P187" s="18">
        <f t="shared" si="225"/>
        <v>0</v>
      </c>
      <c r="Q187" s="18">
        <f t="shared" si="225"/>
        <v>37394.300000000003</v>
      </c>
      <c r="R187" s="18">
        <f t="shared" si="225"/>
        <v>479.8</v>
      </c>
      <c r="S187" s="18">
        <f t="shared" si="225"/>
        <v>1645.34</v>
      </c>
      <c r="T187" s="18">
        <f t="shared" si="225"/>
        <v>0</v>
      </c>
      <c r="U187" s="18">
        <f t="shared" si="225"/>
        <v>0</v>
      </c>
      <c r="V187" s="18">
        <f t="shared" si="225"/>
        <v>0</v>
      </c>
      <c r="W187" s="18">
        <f t="shared" si="225"/>
        <v>0</v>
      </c>
      <c r="X187" s="18">
        <f t="shared" si="225"/>
        <v>0</v>
      </c>
      <c r="Y187" s="18">
        <f t="shared" si="225"/>
        <v>451</v>
      </c>
      <c r="Z187" s="18">
        <f t="shared" si="225"/>
        <v>0</v>
      </c>
      <c r="AA187" s="18">
        <f t="shared" si="225"/>
        <v>0</v>
      </c>
      <c r="AB187" s="18">
        <f t="shared" si="225"/>
        <v>0</v>
      </c>
      <c r="AC187" s="18">
        <f t="shared" si="225"/>
        <v>0</v>
      </c>
      <c r="AD187" s="18">
        <f t="shared" si="225"/>
        <v>0</v>
      </c>
      <c r="AE187" s="18">
        <f t="shared" si="225"/>
        <v>0</v>
      </c>
      <c r="AF187" s="18">
        <f t="shared" si="225"/>
        <v>0</v>
      </c>
      <c r="AG187" s="18">
        <f t="shared" si="225"/>
        <v>0</v>
      </c>
      <c r="AH187" s="18">
        <f t="shared" si="225"/>
        <v>1006.6</v>
      </c>
      <c r="AI187" s="18">
        <f t="shared" si="225"/>
        <v>0</v>
      </c>
      <c r="AJ187" s="18">
        <f t="shared" si="225"/>
        <v>0</v>
      </c>
      <c r="AK187" s="18">
        <f t="shared" si="225"/>
        <v>0</v>
      </c>
      <c r="AL187" s="18">
        <f t="shared" si="225"/>
        <v>0</v>
      </c>
      <c r="AM187" s="18">
        <f t="shared" si="225"/>
        <v>0</v>
      </c>
      <c r="AN187" s="18">
        <f t="shared" si="225"/>
        <v>0</v>
      </c>
      <c r="AO187" s="18">
        <f t="shared" si="225"/>
        <v>4387.9799999999996</v>
      </c>
      <c r="AP187" s="18">
        <f t="shared" si="225"/>
        <v>83799.600000000006</v>
      </c>
      <c r="AQ187" s="18">
        <f t="shared" si="225"/>
        <v>0</v>
      </c>
      <c r="AR187" s="18">
        <f t="shared" si="225"/>
        <v>0</v>
      </c>
      <c r="AS187" s="18">
        <f t="shared" si="225"/>
        <v>0</v>
      </c>
      <c r="AT187" s="18">
        <f t="shared" si="225"/>
        <v>0</v>
      </c>
      <c r="AU187" s="18">
        <f t="shared" si="225"/>
        <v>0</v>
      </c>
      <c r="AV187" s="18">
        <f t="shared" si="225"/>
        <v>0</v>
      </c>
      <c r="AW187" s="18">
        <f t="shared" si="225"/>
        <v>0</v>
      </c>
      <c r="AX187" s="18">
        <f t="shared" si="225"/>
        <v>0</v>
      </c>
      <c r="AY187" s="18">
        <f t="shared" si="225"/>
        <v>0</v>
      </c>
      <c r="AZ187" s="18">
        <f t="shared" si="225"/>
        <v>12501.06</v>
      </c>
      <c r="BA187" s="18">
        <f t="shared" si="225"/>
        <v>0</v>
      </c>
      <c r="BB187" s="18">
        <f t="shared" si="225"/>
        <v>7848.4</v>
      </c>
      <c r="BC187" s="18">
        <f t="shared" si="225"/>
        <v>25479.119999999999</v>
      </c>
      <c r="BD187" s="18">
        <f t="shared" si="225"/>
        <v>0</v>
      </c>
      <c r="BE187" s="18">
        <f t="shared" si="225"/>
        <v>0</v>
      </c>
      <c r="BF187" s="18">
        <f t="shared" si="225"/>
        <v>0</v>
      </c>
      <c r="BG187" s="18">
        <f t="shared" si="225"/>
        <v>936.9</v>
      </c>
      <c r="BH187" s="18">
        <f t="shared" si="225"/>
        <v>0</v>
      </c>
      <c r="BI187" s="18">
        <f t="shared" si="225"/>
        <v>0</v>
      </c>
      <c r="BJ187" s="18">
        <f t="shared" si="225"/>
        <v>0</v>
      </c>
      <c r="BK187" s="18">
        <f t="shared" si="225"/>
        <v>0</v>
      </c>
      <c r="BL187" s="18">
        <f t="shared" si="225"/>
        <v>0</v>
      </c>
      <c r="BM187" s="18">
        <f t="shared" si="225"/>
        <v>0</v>
      </c>
      <c r="BN187" s="18">
        <f t="shared" si="225"/>
        <v>3286.16</v>
      </c>
      <c r="BO187" s="18">
        <f t="shared" ref="BO187:DZ187" si="226">IF((OR(BO177=1,BO178=1))=TRUE(),0,BO93)</f>
        <v>1310.94</v>
      </c>
      <c r="BP187" s="18">
        <f t="shared" si="226"/>
        <v>0</v>
      </c>
      <c r="BQ187" s="18">
        <f t="shared" si="226"/>
        <v>0</v>
      </c>
      <c r="BR187" s="18">
        <f t="shared" si="226"/>
        <v>0</v>
      </c>
      <c r="BS187" s="18">
        <f t="shared" si="226"/>
        <v>1135.5</v>
      </c>
      <c r="BT187" s="18">
        <f t="shared" si="226"/>
        <v>0</v>
      </c>
      <c r="BU187" s="18">
        <f t="shared" si="226"/>
        <v>0</v>
      </c>
      <c r="BV187" s="18">
        <f t="shared" si="226"/>
        <v>0</v>
      </c>
      <c r="BW187" s="18">
        <f t="shared" si="226"/>
        <v>0</v>
      </c>
      <c r="BX187" s="18">
        <f t="shared" si="226"/>
        <v>0</v>
      </c>
      <c r="BY187" s="18">
        <f t="shared" si="226"/>
        <v>474.18</v>
      </c>
      <c r="BZ187" s="18">
        <f t="shared" si="226"/>
        <v>0</v>
      </c>
      <c r="CA187" s="18">
        <f t="shared" si="226"/>
        <v>0</v>
      </c>
      <c r="CB187" s="18">
        <f t="shared" si="226"/>
        <v>0</v>
      </c>
      <c r="CC187" s="18">
        <f t="shared" si="226"/>
        <v>0</v>
      </c>
      <c r="CD187" s="18">
        <f t="shared" si="226"/>
        <v>0</v>
      </c>
      <c r="CE187" s="18">
        <f t="shared" si="226"/>
        <v>0</v>
      </c>
      <c r="CF187" s="18">
        <f t="shared" si="226"/>
        <v>0</v>
      </c>
      <c r="CG187" s="18">
        <f t="shared" si="226"/>
        <v>0</v>
      </c>
      <c r="CH187" s="18">
        <f t="shared" si="226"/>
        <v>0</v>
      </c>
      <c r="CI187" s="18">
        <f t="shared" si="226"/>
        <v>709</v>
      </c>
      <c r="CJ187" s="18">
        <f t="shared" si="226"/>
        <v>930</v>
      </c>
      <c r="CK187" s="18">
        <f t="shared" si="226"/>
        <v>0</v>
      </c>
      <c r="CL187" s="18">
        <f t="shared" si="226"/>
        <v>0</v>
      </c>
      <c r="CM187" s="18">
        <f t="shared" si="226"/>
        <v>717.74</v>
      </c>
      <c r="CN187" s="18">
        <f t="shared" si="226"/>
        <v>0</v>
      </c>
      <c r="CO187" s="18">
        <f t="shared" si="226"/>
        <v>0</v>
      </c>
      <c r="CP187" s="18">
        <f t="shared" si="226"/>
        <v>0</v>
      </c>
      <c r="CQ187" s="18">
        <f t="shared" si="226"/>
        <v>815.5</v>
      </c>
      <c r="CR187" s="18">
        <f t="shared" si="226"/>
        <v>0</v>
      </c>
      <c r="CS187" s="18">
        <f t="shared" si="226"/>
        <v>0</v>
      </c>
      <c r="CT187" s="18">
        <f t="shared" si="226"/>
        <v>0</v>
      </c>
      <c r="CU187" s="18">
        <f t="shared" si="226"/>
        <v>0</v>
      </c>
      <c r="CV187" s="18">
        <f t="shared" si="226"/>
        <v>0</v>
      </c>
      <c r="CW187" s="18">
        <f t="shared" si="226"/>
        <v>0</v>
      </c>
      <c r="CX187" s="18">
        <f t="shared" si="226"/>
        <v>465.3</v>
      </c>
      <c r="CY187" s="18">
        <f t="shared" si="226"/>
        <v>0</v>
      </c>
      <c r="CZ187" s="18">
        <f t="shared" si="226"/>
        <v>1925.3</v>
      </c>
      <c r="DA187" s="18">
        <f t="shared" si="226"/>
        <v>0</v>
      </c>
      <c r="DB187" s="18">
        <f t="shared" si="226"/>
        <v>0</v>
      </c>
      <c r="DC187" s="18">
        <f t="shared" si="226"/>
        <v>0</v>
      </c>
      <c r="DD187" s="18">
        <f t="shared" si="226"/>
        <v>0</v>
      </c>
      <c r="DE187" s="18">
        <f t="shared" si="226"/>
        <v>0</v>
      </c>
      <c r="DF187" s="18">
        <f t="shared" si="226"/>
        <v>21584.62</v>
      </c>
      <c r="DG187" s="18">
        <f t="shared" si="226"/>
        <v>0</v>
      </c>
      <c r="DH187" s="18">
        <f t="shared" si="226"/>
        <v>1947.52</v>
      </c>
      <c r="DI187" s="18">
        <f t="shared" si="226"/>
        <v>2517.02</v>
      </c>
      <c r="DJ187" s="18">
        <f t="shared" si="226"/>
        <v>641</v>
      </c>
      <c r="DK187" s="18">
        <f t="shared" si="226"/>
        <v>467.1</v>
      </c>
      <c r="DL187" s="18">
        <f t="shared" si="226"/>
        <v>5735.8</v>
      </c>
      <c r="DM187" s="18">
        <f t="shared" si="226"/>
        <v>0</v>
      </c>
      <c r="DN187" s="18">
        <f t="shared" si="226"/>
        <v>1311.8</v>
      </c>
      <c r="DO187" s="18">
        <f t="shared" si="226"/>
        <v>3209</v>
      </c>
      <c r="DP187" s="18">
        <f t="shared" si="226"/>
        <v>0</v>
      </c>
      <c r="DQ187" s="18">
        <f t="shared" si="226"/>
        <v>0</v>
      </c>
      <c r="DR187" s="18">
        <f t="shared" si="226"/>
        <v>1370.5</v>
      </c>
      <c r="DS187" s="18">
        <f t="shared" si="226"/>
        <v>678.8</v>
      </c>
      <c r="DT187" s="18">
        <f t="shared" si="226"/>
        <v>0</v>
      </c>
      <c r="DU187" s="18">
        <f t="shared" si="226"/>
        <v>0</v>
      </c>
      <c r="DV187" s="18">
        <f t="shared" si="226"/>
        <v>0</v>
      </c>
      <c r="DW187" s="18">
        <f t="shared" si="226"/>
        <v>0</v>
      </c>
      <c r="DX187" s="18">
        <f t="shared" si="226"/>
        <v>0</v>
      </c>
      <c r="DY187" s="18">
        <f t="shared" si="226"/>
        <v>0</v>
      </c>
      <c r="DZ187" s="18">
        <f t="shared" si="226"/>
        <v>0</v>
      </c>
      <c r="EA187" s="18">
        <f t="shared" ref="EA187:FX187" si="227">IF((OR(EA177=1,EA178=1))=TRUE(),0,EA93)</f>
        <v>0</v>
      </c>
      <c r="EB187" s="18">
        <f t="shared" si="227"/>
        <v>574.29999999999995</v>
      </c>
      <c r="EC187" s="18">
        <f t="shared" si="227"/>
        <v>0</v>
      </c>
      <c r="ED187" s="18">
        <f t="shared" si="227"/>
        <v>0</v>
      </c>
      <c r="EE187" s="18">
        <f t="shared" si="227"/>
        <v>0</v>
      </c>
      <c r="EF187" s="18">
        <f t="shared" si="227"/>
        <v>1443.7</v>
      </c>
      <c r="EG187" s="18">
        <f t="shared" si="227"/>
        <v>0</v>
      </c>
      <c r="EH187" s="18">
        <f t="shared" si="227"/>
        <v>0</v>
      </c>
      <c r="EI187" s="18">
        <f t="shared" si="227"/>
        <v>14523.8</v>
      </c>
      <c r="EJ187" s="18">
        <f t="shared" si="227"/>
        <v>10099.679999999998</v>
      </c>
      <c r="EK187" s="18">
        <f t="shared" si="227"/>
        <v>0</v>
      </c>
      <c r="EL187" s="18">
        <f t="shared" si="227"/>
        <v>0</v>
      </c>
      <c r="EM187" s="18">
        <f t="shared" si="227"/>
        <v>0</v>
      </c>
      <c r="EN187" s="18">
        <f t="shared" si="227"/>
        <v>943.6</v>
      </c>
      <c r="EO187" s="18">
        <f t="shared" si="227"/>
        <v>0</v>
      </c>
      <c r="EP187" s="18">
        <f t="shared" si="227"/>
        <v>0</v>
      </c>
      <c r="EQ187" s="18">
        <f t="shared" si="227"/>
        <v>0</v>
      </c>
      <c r="ER187" s="18">
        <f t="shared" si="227"/>
        <v>0</v>
      </c>
      <c r="ES187" s="18">
        <f t="shared" si="227"/>
        <v>0</v>
      </c>
      <c r="ET187" s="18">
        <f t="shared" si="227"/>
        <v>0</v>
      </c>
      <c r="EU187" s="18">
        <f t="shared" si="227"/>
        <v>581.5</v>
      </c>
      <c r="EV187" s="18">
        <f t="shared" si="227"/>
        <v>0</v>
      </c>
      <c r="EW187" s="18">
        <f t="shared" si="227"/>
        <v>0</v>
      </c>
      <c r="EX187" s="18">
        <f t="shared" si="227"/>
        <v>0</v>
      </c>
      <c r="EY187" s="18">
        <f t="shared" si="227"/>
        <v>221.8</v>
      </c>
      <c r="EZ187" s="18">
        <f t="shared" si="227"/>
        <v>0</v>
      </c>
      <c r="FA187" s="18">
        <f t="shared" si="227"/>
        <v>0</v>
      </c>
      <c r="FB187" s="18">
        <f t="shared" si="227"/>
        <v>0</v>
      </c>
      <c r="FC187" s="18">
        <f t="shared" si="227"/>
        <v>0</v>
      </c>
      <c r="FD187" s="18">
        <f t="shared" si="227"/>
        <v>0</v>
      </c>
      <c r="FE187" s="18">
        <f t="shared" si="227"/>
        <v>0</v>
      </c>
      <c r="FF187" s="18">
        <f t="shared" si="227"/>
        <v>0</v>
      </c>
      <c r="FG187" s="18">
        <f t="shared" si="227"/>
        <v>0</v>
      </c>
      <c r="FH187" s="18">
        <f t="shared" si="227"/>
        <v>0</v>
      </c>
      <c r="FI187" s="18">
        <f t="shared" si="227"/>
        <v>1784.4</v>
      </c>
      <c r="FJ187" s="18">
        <f t="shared" si="227"/>
        <v>0</v>
      </c>
      <c r="FK187" s="18">
        <f t="shared" si="227"/>
        <v>2603.6999999999998</v>
      </c>
      <c r="FL187" s="18">
        <f t="shared" si="227"/>
        <v>0</v>
      </c>
      <c r="FM187" s="18">
        <f t="shared" si="227"/>
        <v>0</v>
      </c>
      <c r="FN187" s="18">
        <f t="shared" si="227"/>
        <v>21703.7</v>
      </c>
      <c r="FO187" s="18">
        <f t="shared" si="227"/>
        <v>0</v>
      </c>
      <c r="FP187" s="18">
        <f t="shared" si="227"/>
        <v>2366</v>
      </c>
      <c r="FQ187" s="18">
        <f t="shared" si="227"/>
        <v>0</v>
      </c>
      <c r="FR187" s="18">
        <f t="shared" si="227"/>
        <v>0</v>
      </c>
      <c r="FS187" s="18">
        <f t="shared" si="227"/>
        <v>0</v>
      </c>
      <c r="FT187" s="18">
        <f t="shared" si="227"/>
        <v>0</v>
      </c>
      <c r="FU187" s="18">
        <f t="shared" si="227"/>
        <v>834</v>
      </c>
      <c r="FV187" s="18">
        <f t="shared" si="227"/>
        <v>697.5</v>
      </c>
      <c r="FW187" s="18">
        <f t="shared" si="227"/>
        <v>0</v>
      </c>
      <c r="FX187" s="18">
        <f t="shared" si="227"/>
        <v>0</v>
      </c>
      <c r="FY187" s="7"/>
      <c r="FZ187" s="18"/>
      <c r="GA187" s="7"/>
      <c r="GB187" s="42"/>
      <c r="GC187" s="42"/>
      <c r="GD187" s="42"/>
      <c r="GE187" s="42"/>
      <c r="GF187" s="42"/>
      <c r="GG187" s="7"/>
      <c r="GH187" s="42"/>
      <c r="GI187" s="42"/>
      <c r="GJ187" s="42"/>
      <c r="GK187" s="42"/>
      <c r="GL187" s="42"/>
      <c r="GM187" s="42"/>
    </row>
    <row r="188" spans="1:207" x14ac:dyDescent="0.2">
      <c r="A188" s="6" t="s">
        <v>707</v>
      </c>
      <c r="B188" s="7" t="s">
        <v>708</v>
      </c>
      <c r="C188" s="7">
        <f t="shared" ref="C188:BN188" si="228">ROUND(IF((OR(C177=1,C178=1))=TRUE(),0,(C185/459*C187)+C174+C164),2)</f>
        <v>172958529.24000001</v>
      </c>
      <c r="D188" s="7">
        <f t="shared" si="228"/>
        <v>2804929009.4200001</v>
      </c>
      <c r="E188" s="7">
        <f t="shared" si="228"/>
        <v>165274328.99000001</v>
      </c>
      <c r="F188" s="7">
        <f t="shared" si="228"/>
        <v>0</v>
      </c>
      <c r="G188" s="7">
        <f t="shared" si="228"/>
        <v>0</v>
      </c>
      <c r="H188" s="7">
        <f t="shared" si="228"/>
        <v>0</v>
      </c>
      <c r="I188" s="7">
        <f t="shared" si="228"/>
        <v>274328294.11000001</v>
      </c>
      <c r="J188" s="7">
        <f t="shared" si="228"/>
        <v>33077571.600000001</v>
      </c>
      <c r="K188" s="7">
        <f t="shared" si="228"/>
        <v>0</v>
      </c>
      <c r="L188" s="7">
        <f t="shared" si="228"/>
        <v>36855242.670000002</v>
      </c>
      <c r="M188" s="7">
        <f t="shared" si="228"/>
        <v>16036387.289999999</v>
      </c>
      <c r="N188" s="7">
        <f t="shared" si="228"/>
        <v>0</v>
      </c>
      <c r="O188" s="7">
        <f t="shared" si="228"/>
        <v>0</v>
      </c>
      <c r="P188" s="7">
        <f t="shared" si="228"/>
        <v>0</v>
      </c>
      <c r="Q188" s="7">
        <f t="shared" si="228"/>
        <v>3903660498.6999998</v>
      </c>
      <c r="R188" s="7">
        <f t="shared" si="228"/>
        <v>56608219.82</v>
      </c>
      <c r="S188" s="7">
        <f t="shared" si="228"/>
        <v>23511854.969999999</v>
      </c>
      <c r="T188" s="7">
        <f t="shared" si="228"/>
        <v>0</v>
      </c>
      <c r="U188" s="7">
        <f t="shared" si="228"/>
        <v>0</v>
      </c>
      <c r="V188" s="7">
        <f t="shared" si="228"/>
        <v>0</v>
      </c>
      <c r="W188" s="7">
        <f t="shared" si="228"/>
        <v>0</v>
      </c>
      <c r="X188" s="7">
        <f t="shared" si="228"/>
        <v>0</v>
      </c>
      <c r="Y188" s="7">
        <f t="shared" si="228"/>
        <v>8647273.4399999995</v>
      </c>
      <c r="Z188" s="7">
        <f t="shared" si="228"/>
        <v>0</v>
      </c>
      <c r="AA188" s="7">
        <f t="shared" si="228"/>
        <v>0</v>
      </c>
      <c r="AB188" s="7">
        <f t="shared" si="228"/>
        <v>0</v>
      </c>
      <c r="AC188" s="7">
        <f t="shared" si="228"/>
        <v>0</v>
      </c>
      <c r="AD188" s="7">
        <f t="shared" si="228"/>
        <v>0</v>
      </c>
      <c r="AE188" s="7">
        <f t="shared" si="228"/>
        <v>0</v>
      </c>
      <c r="AF188" s="7">
        <f t="shared" si="228"/>
        <v>0</v>
      </c>
      <c r="AG188" s="7">
        <f t="shared" si="228"/>
        <v>0</v>
      </c>
      <c r="AH188" s="7">
        <f t="shared" si="228"/>
        <v>12864338.720000001</v>
      </c>
      <c r="AI188" s="7">
        <f t="shared" si="228"/>
        <v>0</v>
      </c>
      <c r="AJ188" s="7">
        <f t="shared" si="228"/>
        <v>0</v>
      </c>
      <c r="AK188" s="7">
        <f t="shared" si="228"/>
        <v>0</v>
      </c>
      <c r="AL188" s="7">
        <f t="shared" si="228"/>
        <v>0</v>
      </c>
      <c r="AM188" s="7">
        <f t="shared" si="228"/>
        <v>0</v>
      </c>
      <c r="AN188" s="7">
        <f t="shared" si="228"/>
        <v>0</v>
      </c>
      <c r="AO188" s="7">
        <f t="shared" si="228"/>
        <v>83276320.939999998</v>
      </c>
      <c r="AP188" s="7">
        <f t="shared" si="228"/>
        <v>14870503606.389999</v>
      </c>
      <c r="AQ188" s="7">
        <f t="shared" si="228"/>
        <v>0</v>
      </c>
      <c r="AR188" s="7">
        <f t="shared" si="228"/>
        <v>0</v>
      </c>
      <c r="AS188" s="7">
        <f t="shared" si="228"/>
        <v>0</v>
      </c>
      <c r="AT188" s="7">
        <f t="shared" si="228"/>
        <v>0</v>
      </c>
      <c r="AU188" s="7">
        <f t="shared" si="228"/>
        <v>0</v>
      </c>
      <c r="AV188" s="7">
        <f t="shared" si="228"/>
        <v>0</v>
      </c>
      <c r="AW188" s="7">
        <f t="shared" si="228"/>
        <v>0</v>
      </c>
      <c r="AX188" s="7">
        <f t="shared" si="228"/>
        <v>0</v>
      </c>
      <c r="AY188" s="7">
        <f t="shared" si="228"/>
        <v>0</v>
      </c>
      <c r="AZ188" s="7">
        <f t="shared" si="228"/>
        <v>420792674.06999999</v>
      </c>
      <c r="BA188" s="7">
        <f t="shared" si="228"/>
        <v>0</v>
      </c>
      <c r="BB188" s="7">
        <f t="shared" si="228"/>
        <v>175568159.66</v>
      </c>
      <c r="BC188" s="7">
        <f t="shared" si="228"/>
        <v>1437151489.5</v>
      </c>
      <c r="BD188" s="7">
        <f t="shared" si="228"/>
        <v>0</v>
      </c>
      <c r="BE188" s="7">
        <f t="shared" si="228"/>
        <v>0</v>
      </c>
      <c r="BF188" s="7">
        <f t="shared" si="228"/>
        <v>0</v>
      </c>
      <c r="BG188" s="7">
        <f t="shared" si="228"/>
        <v>12572941.289999999</v>
      </c>
      <c r="BH188" s="7">
        <f t="shared" si="228"/>
        <v>0</v>
      </c>
      <c r="BI188" s="7">
        <f t="shared" si="228"/>
        <v>0</v>
      </c>
      <c r="BJ188" s="7">
        <f t="shared" si="228"/>
        <v>0</v>
      </c>
      <c r="BK188" s="7">
        <f t="shared" si="228"/>
        <v>0</v>
      </c>
      <c r="BL188" s="7">
        <f t="shared" si="228"/>
        <v>0</v>
      </c>
      <c r="BM188" s="7">
        <f t="shared" si="228"/>
        <v>0</v>
      </c>
      <c r="BN188" s="7">
        <f t="shared" si="228"/>
        <v>56141291.420000002</v>
      </c>
      <c r="BO188" s="7">
        <f t="shared" ref="BO188:DZ188" si="229">ROUND(IF((OR(BO177=1,BO178=1))=TRUE(),0,(BO185/459*BO187)+BO174+BO164),2)</f>
        <v>17284547.73</v>
      </c>
      <c r="BP188" s="7">
        <f t="shared" si="229"/>
        <v>0</v>
      </c>
      <c r="BQ188" s="7">
        <f t="shared" si="229"/>
        <v>0</v>
      </c>
      <c r="BR188" s="7">
        <f t="shared" si="229"/>
        <v>0</v>
      </c>
      <c r="BS188" s="7">
        <f t="shared" si="229"/>
        <v>15773932.83</v>
      </c>
      <c r="BT188" s="7">
        <f t="shared" si="229"/>
        <v>0</v>
      </c>
      <c r="BU188" s="7">
        <f t="shared" si="229"/>
        <v>0</v>
      </c>
      <c r="BV188" s="7">
        <f t="shared" si="229"/>
        <v>0</v>
      </c>
      <c r="BW188" s="7">
        <f t="shared" si="229"/>
        <v>0</v>
      </c>
      <c r="BX188" s="7">
        <f t="shared" si="229"/>
        <v>0</v>
      </c>
      <c r="BY188" s="7">
        <f>ROUND(IF((OR(BY177=1,BY178=1))=TRUE(),0,(BY185/459*BY187)+BY174+BY164),2)+235.1</f>
        <v>5576082.3999999994</v>
      </c>
      <c r="BZ188" s="7">
        <f t="shared" si="229"/>
        <v>0</v>
      </c>
      <c r="CA188" s="7">
        <f t="shared" si="229"/>
        <v>0</v>
      </c>
      <c r="CB188" s="7">
        <f t="shared" si="229"/>
        <v>0</v>
      </c>
      <c r="CC188" s="7">
        <f t="shared" si="229"/>
        <v>0</v>
      </c>
      <c r="CD188" s="7">
        <f t="shared" si="229"/>
        <v>0</v>
      </c>
      <c r="CE188" s="7">
        <f t="shared" si="229"/>
        <v>0</v>
      </c>
      <c r="CF188" s="7">
        <f t="shared" si="229"/>
        <v>0</v>
      </c>
      <c r="CG188" s="7">
        <f t="shared" si="229"/>
        <v>0</v>
      </c>
      <c r="CH188" s="7">
        <f t="shared" si="229"/>
        <v>0</v>
      </c>
      <c r="CI188" s="7">
        <f t="shared" si="229"/>
        <v>8512377.6099999994</v>
      </c>
      <c r="CJ188" s="7">
        <f t="shared" si="229"/>
        <v>12253048.1</v>
      </c>
      <c r="CK188" s="7">
        <f t="shared" si="229"/>
        <v>0</v>
      </c>
      <c r="CL188" s="7">
        <f t="shared" si="229"/>
        <v>0</v>
      </c>
      <c r="CM188" s="7">
        <f t="shared" si="229"/>
        <v>9861151.0700000003</v>
      </c>
      <c r="CN188" s="7">
        <f t="shared" si="229"/>
        <v>0</v>
      </c>
      <c r="CO188" s="7">
        <f t="shared" si="229"/>
        <v>0</v>
      </c>
      <c r="CP188" s="7">
        <f t="shared" si="229"/>
        <v>0</v>
      </c>
      <c r="CQ188" s="7">
        <f t="shared" si="229"/>
        <v>10762185.869999999</v>
      </c>
      <c r="CR188" s="7">
        <f t="shared" si="229"/>
        <v>0</v>
      </c>
      <c r="CS188" s="7">
        <f t="shared" si="229"/>
        <v>0</v>
      </c>
      <c r="CT188" s="7">
        <f t="shared" si="229"/>
        <v>0</v>
      </c>
      <c r="CU188" s="7">
        <f t="shared" si="229"/>
        <v>0</v>
      </c>
      <c r="CV188" s="7">
        <f t="shared" si="229"/>
        <v>0</v>
      </c>
      <c r="CW188" s="7">
        <f t="shared" si="229"/>
        <v>0</v>
      </c>
      <c r="CX188" s="7">
        <f t="shared" si="229"/>
        <v>5533023.3499999996</v>
      </c>
      <c r="CY188" s="7">
        <f t="shared" si="229"/>
        <v>0</v>
      </c>
      <c r="CZ188" s="7">
        <f t="shared" si="229"/>
        <v>28017852.100000001</v>
      </c>
      <c r="DA188" s="7">
        <f t="shared" si="229"/>
        <v>0</v>
      </c>
      <c r="DB188" s="7">
        <f t="shared" si="229"/>
        <v>0</v>
      </c>
      <c r="DC188" s="7">
        <f t="shared" si="229"/>
        <v>0</v>
      </c>
      <c r="DD188" s="7">
        <f t="shared" si="229"/>
        <v>0</v>
      </c>
      <c r="DE188" s="7">
        <f t="shared" si="229"/>
        <v>0</v>
      </c>
      <c r="DF188" s="7">
        <f t="shared" si="229"/>
        <v>849407647.51999998</v>
      </c>
      <c r="DG188" s="7">
        <f t="shared" si="229"/>
        <v>0</v>
      </c>
      <c r="DH188" s="7">
        <f t="shared" si="229"/>
        <v>26942645.5</v>
      </c>
      <c r="DI188" s="7">
        <f t="shared" si="229"/>
        <v>40513282.619999997</v>
      </c>
      <c r="DJ188" s="7">
        <f t="shared" si="229"/>
        <v>7762019.1399999997</v>
      </c>
      <c r="DK188" s="7">
        <f t="shared" si="229"/>
        <v>5610247.3899999997</v>
      </c>
      <c r="DL188" s="7">
        <f t="shared" si="229"/>
        <v>124978541.48</v>
      </c>
      <c r="DM188" s="7">
        <f t="shared" si="229"/>
        <v>0</v>
      </c>
      <c r="DN188" s="7">
        <f t="shared" si="229"/>
        <v>18503745.989999998</v>
      </c>
      <c r="DO188" s="7">
        <f t="shared" si="229"/>
        <v>58590708.439999998</v>
      </c>
      <c r="DP188" s="7">
        <f t="shared" si="229"/>
        <v>0</v>
      </c>
      <c r="DQ188" s="7">
        <f t="shared" si="229"/>
        <v>0</v>
      </c>
      <c r="DR188" s="7">
        <f t="shared" si="229"/>
        <v>19616721.91</v>
      </c>
      <c r="DS188" s="7">
        <f t="shared" si="229"/>
        <v>8537701.8200000003</v>
      </c>
      <c r="DT188" s="7">
        <f t="shared" si="229"/>
        <v>0</v>
      </c>
      <c r="DU188" s="7">
        <f t="shared" si="229"/>
        <v>0</v>
      </c>
      <c r="DV188" s="7">
        <f t="shared" si="229"/>
        <v>0</v>
      </c>
      <c r="DW188" s="7">
        <f t="shared" si="229"/>
        <v>0</v>
      </c>
      <c r="DX188" s="7">
        <f t="shared" si="229"/>
        <v>0</v>
      </c>
      <c r="DY188" s="7">
        <f t="shared" si="229"/>
        <v>0</v>
      </c>
      <c r="DZ188" s="7">
        <f t="shared" si="229"/>
        <v>0</v>
      </c>
      <c r="EA188" s="7">
        <f t="shared" ref="EA188:ET188" si="230">ROUND(IF((OR(EA177=1,EA178=1))=TRUE(),0,(EA185/459*EA187)+EA174+EA164),2)</f>
        <v>0</v>
      </c>
      <c r="EB188" s="7">
        <f t="shared" si="230"/>
        <v>6914819.6900000004</v>
      </c>
      <c r="EC188" s="7">
        <f t="shared" si="230"/>
        <v>0</v>
      </c>
      <c r="ED188" s="7">
        <f t="shared" si="230"/>
        <v>0</v>
      </c>
      <c r="EE188" s="7">
        <f t="shared" si="230"/>
        <v>0</v>
      </c>
      <c r="EF188" s="7">
        <f t="shared" si="230"/>
        <v>20412050.719999999</v>
      </c>
      <c r="EG188" s="7">
        <f t="shared" si="230"/>
        <v>0</v>
      </c>
      <c r="EH188" s="7">
        <f t="shared" si="230"/>
        <v>0</v>
      </c>
      <c r="EI188" s="7">
        <f t="shared" si="230"/>
        <v>667967579.94000006</v>
      </c>
      <c r="EJ188" s="7">
        <f t="shared" si="230"/>
        <v>272034219.42000002</v>
      </c>
      <c r="EK188" s="7">
        <f t="shared" si="230"/>
        <v>0</v>
      </c>
      <c r="EL188" s="7">
        <f t="shared" si="230"/>
        <v>0</v>
      </c>
      <c r="EM188" s="7">
        <f t="shared" si="230"/>
        <v>0</v>
      </c>
      <c r="EN188" s="7">
        <f t="shared" si="230"/>
        <v>13056406.76</v>
      </c>
      <c r="EO188" s="7">
        <f t="shared" si="230"/>
        <v>0</v>
      </c>
      <c r="EP188" s="7">
        <f t="shared" si="230"/>
        <v>0</v>
      </c>
      <c r="EQ188" s="7">
        <f t="shared" si="230"/>
        <v>0</v>
      </c>
      <c r="ER188" s="7">
        <f t="shared" si="230"/>
        <v>0</v>
      </c>
      <c r="ES188" s="7">
        <f t="shared" si="230"/>
        <v>0</v>
      </c>
      <c r="ET188" s="7">
        <f t="shared" si="230"/>
        <v>0</v>
      </c>
      <c r="EU188" s="7">
        <f>ROUND(IF((OR(EU177=1,EU178=1))=TRUE(),0,(EU185/459*EU187)+EU174+EU164),2)</f>
        <v>7168527.8700000001</v>
      </c>
      <c r="EV188" s="7">
        <f t="shared" ref="EV188:FX188" si="231">ROUND(IF((OR(EV177=1,EV178=1))=TRUE(),0,(EV185/459*EV187)+EV174+EV164),2)</f>
        <v>0</v>
      </c>
      <c r="EW188" s="7">
        <f t="shared" si="231"/>
        <v>0</v>
      </c>
      <c r="EX188" s="7">
        <f t="shared" si="231"/>
        <v>0</v>
      </c>
      <c r="EY188" s="7">
        <f t="shared" si="231"/>
        <v>6188442.71</v>
      </c>
      <c r="EZ188" s="7">
        <f t="shared" si="231"/>
        <v>0</v>
      </c>
      <c r="FA188" s="7">
        <f t="shared" si="231"/>
        <v>0</v>
      </c>
      <c r="FB188" s="7">
        <f t="shared" si="231"/>
        <v>0</v>
      </c>
      <c r="FC188" s="7">
        <f t="shared" si="231"/>
        <v>0</v>
      </c>
      <c r="FD188" s="7">
        <f t="shared" si="231"/>
        <v>0</v>
      </c>
      <c r="FE188" s="7">
        <f t="shared" si="231"/>
        <v>0</v>
      </c>
      <c r="FF188" s="7">
        <f t="shared" si="231"/>
        <v>0</v>
      </c>
      <c r="FG188" s="7">
        <f t="shared" si="231"/>
        <v>0</v>
      </c>
      <c r="FH188" s="7">
        <f t="shared" si="231"/>
        <v>0</v>
      </c>
      <c r="FI188" s="7">
        <f t="shared" si="231"/>
        <v>25164119.25</v>
      </c>
      <c r="FJ188" s="7">
        <f t="shared" si="231"/>
        <v>0</v>
      </c>
      <c r="FK188" s="7">
        <f t="shared" si="231"/>
        <v>40539540</v>
      </c>
      <c r="FL188" s="7">
        <f t="shared" si="231"/>
        <v>0</v>
      </c>
      <c r="FM188" s="7">
        <f t="shared" si="231"/>
        <v>0</v>
      </c>
      <c r="FN188" s="7">
        <f t="shared" si="231"/>
        <v>1255586307.7</v>
      </c>
      <c r="FO188" s="7">
        <f t="shared" si="231"/>
        <v>0</v>
      </c>
      <c r="FP188" s="7">
        <f t="shared" si="231"/>
        <v>38197178.159999996</v>
      </c>
      <c r="FQ188" s="7">
        <f t="shared" si="231"/>
        <v>0</v>
      </c>
      <c r="FR188" s="7">
        <f t="shared" si="231"/>
        <v>0</v>
      </c>
      <c r="FS188" s="7">
        <f t="shared" si="231"/>
        <v>0</v>
      </c>
      <c r="FT188" s="7">
        <f t="shared" si="231"/>
        <v>0</v>
      </c>
      <c r="FU188" s="7">
        <f t="shared" si="231"/>
        <v>11129691</v>
      </c>
      <c r="FV188" s="7">
        <f t="shared" si="231"/>
        <v>8633403.9700000007</v>
      </c>
      <c r="FW188" s="7">
        <f t="shared" si="231"/>
        <v>0</v>
      </c>
      <c r="FX188" s="7">
        <f t="shared" si="231"/>
        <v>0</v>
      </c>
      <c r="FY188" s="7"/>
      <c r="FZ188" s="7">
        <f>SUM(C188:FX188)</f>
        <v>28211787782.299988</v>
      </c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</row>
    <row r="189" spans="1:207" x14ac:dyDescent="0.2">
      <c r="A189" s="7"/>
      <c r="B189" s="7" t="s">
        <v>709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18"/>
      <c r="FZ189" s="7"/>
      <c r="GA189" s="7"/>
      <c r="GB189" s="78"/>
      <c r="GC189" s="78"/>
      <c r="GD189" s="78"/>
      <c r="GE189" s="78"/>
      <c r="GF189" s="78"/>
      <c r="GG189" s="7"/>
      <c r="GH189" s="78"/>
      <c r="GI189" s="78"/>
      <c r="GJ189" s="78"/>
      <c r="GK189" s="78"/>
      <c r="GL189" s="7"/>
      <c r="GM189" s="7"/>
    </row>
    <row r="190" spans="1:207" x14ac:dyDescent="0.2">
      <c r="A190" s="6" t="s">
        <v>591</v>
      </c>
      <c r="B190" s="7" t="s">
        <v>591</v>
      </c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</row>
    <row r="191" spans="1:207" ht="15.75" x14ac:dyDescent="0.25">
      <c r="A191" s="6" t="s">
        <v>591</v>
      </c>
      <c r="B191" s="43" t="s">
        <v>710</v>
      </c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18"/>
      <c r="GC191" s="18"/>
      <c r="GD191" s="18"/>
      <c r="GE191" s="18"/>
      <c r="GF191" s="18"/>
      <c r="GG191" s="7"/>
      <c r="GH191" s="7"/>
      <c r="GI191" s="7"/>
      <c r="GJ191" s="7"/>
      <c r="GK191" s="7"/>
      <c r="GL191" s="7"/>
      <c r="GM191" s="7"/>
    </row>
    <row r="192" spans="1:207" x14ac:dyDescent="0.2">
      <c r="A192" s="6" t="s">
        <v>711</v>
      </c>
      <c r="B192" s="7" t="s">
        <v>712</v>
      </c>
      <c r="C192" s="7">
        <f t="shared" ref="C192:BN192" si="232">+C50</f>
        <v>66719849.18</v>
      </c>
      <c r="D192" s="7">
        <f t="shared" si="232"/>
        <v>401052117.13</v>
      </c>
      <c r="E192" s="7">
        <f t="shared" si="232"/>
        <v>69147674.489999995</v>
      </c>
      <c r="F192" s="7">
        <f t="shared" si="232"/>
        <v>204651311.71000001</v>
      </c>
      <c r="G192" s="7">
        <f t="shared" si="232"/>
        <v>13453195.119999999</v>
      </c>
      <c r="H192" s="7">
        <f t="shared" si="232"/>
        <v>11696242</v>
      </c>
      <c r="I192" s="7">
        <f t="shared" si="232"/>
        <v>97581917.879999995</v>
      </c>
      <c r="J192" s="7">
        <f t="shared" si="232"/>
        <v>22222616.920000002</v>
      </c>
      <c r="K192" s="7">
        <f t="shared" si="232"/>
        <v>3597400.33</v>
      </c>
      <c r="L192" s="7">
        <f t="shared" si="232"/>
        <v>24506954.100000001</v>
      </c>
      <c r="M192" s="7">
        <f t="shared" si="232"/>
        <v>13949492.859999999</v>
      </c>
      <c r="N192" s="7">
        <f t="shared" si="232"/>
        <v>525649516</v>
      </c>
      <c r="O192" s="7">
        <f t="shared" si="232"/>
        <v>132061724.56</v>
      </c>
      <c r="P192" s="7">
        <f t="shared" si="232"/>
        <v>4148906.53</v>
      </c>
      <c r="Q192" s="7">
        <f t="shared" si="232"/>
        <v>411488843.22000003</v>
      </c>
      <c r="R192" s="7">
        <f t="shared" si="232"/>
        <v>46180103.68</v>
      </c>
      <c r="S192" s="7">
        <f t="shared" si="232"/>
        <v>17107070.829999998</v>
      </c>
      <c r="T192" s="7">
        <f t="shared" si="232"/>
        <v>2617504.7400000002</v>
      </c>
      <c r="U192" s="7">
        <f t="shared" si="232"/>
        <v>1250283.8700000001</v>
      </c>
      <c r="V192" s="7">
        <f t="shared" si="232"/>
        <v>3590952.05</v>
      </c>
      <c r="W192" s="7">
        <f t="shared" si="232"/>
        <v>2612680.69</v>
      </c>
      <c r="X192" s="7">
        <f t="shared" si="232"/>
        <v>997745.07</v>
      </c>
      <c r="Y192" s="7">
        <f t="shared" si="232"/>
        <v>8173158.6299999999</v>
      </c>
      <c r="Z192" s="7">
        <f t="shared" si="232"/>
        <v>3261696.01</v>
      </c>
      <c r="AA192" s="7">
        <f t="shared" si="232"/>
        <v>304443239.94999999</v>
      </c>
      <c r="AB192" s="7">
        <f t="shared" si="232"/>
        <v>283463415.39999998</v>
      </c>
      <c r="AC192" s="7">
        <f t="shared" si="232"/>
        <v>10241530.539999999</v>
      </c>
      <c r="AD192" s="7">
        <f t="shared" si="232"/>
        <v>13914545.619999999</v>
      </c>
      <c r="AE192" s="7">
        <f t="shared" si="232"/>
        <v>1831391.78</v>
      </c>
      <c r="AF192" s="7">
        <f t="shared" si="232"/>
        <v>2944026.54</v>
      </c>
      <c r="AG192" s="7">
        <f t="shared" si="232"/>
        <v>7255852.0599999996</v>
      </c>
      <c r="AH192" s="7">
        <f t="shared" si="232"/>
        <v>10474934.390000001</v>
      </c>
      <c r="AI192" s="7">
        <f t="shared" si="232"/>
        <v>4387940.42</v>
      </c>
      <c r="AJ192" s="7">
        <f t="shared" si="232"/>
        <v>2746300.46</v>
      </c>
      <c r="AK192" s="7">
        <f t="shared" si="232"/>
        <v>3329167.58</v>
      </c>
      <c r="AL192" s="7">
        <f t="shared" si="232"/>
        <v>3727154.18</v>
      </c>
      <c r="AM192" s="7">
        <f t="shared" si="232"/>
        <v>4853084</v>
      </c>
      <c r="AN192" s="7">
        <f t="shared" si="232"/>
        <v>4445684.7699999996</v>
      </c>
      <c r="AO192" s="7">
        <f t="shared" si="232"/>
        <v>43969743.049999997</v>
      </c>
      <c r="AP192" s="7">
        <f t="shared" si="232"/>
        <v>915418317.79999995</v>
      </c>
      <c r="AQ192" s="7">
        <f t="shared" si="232"/>
        <v>3670950.9</v>
      </c>
      <c r="AR192" s="7">
        <f t="shared" si="232"/>
        <v>623723794.23000002</v>
      </c>
      <c r="AS192" s="7">
        <f t="shared" si="232"/>
        <v>71372618.310000002</v>
      </c>
      <c r="AT192" s="7">
        <f t="shared" si="232"/>
        <v>22803775.030000001</v>
      </c>
      <c r="AU192" s="7">
        <f t="shared" si="232"/>
        <v>3869015.65</v>
      </c>
      <c r="AV192" s="7">
        <f t="shared" si="232"/>
        <v>4288096.72</v>
      </c>
      <c r="AW192" s="7">
        <f t="shared" si="232"/>
        <v>3780229.83</v>
      </c>
      <c r="AX192" s="7">
        <f t="shared" si="232"/>
        <v>1730491.42</v>
      </c>
      <c r="AY192" s="7">
        <f t="shared" si="232"/>
        <v>5198338.68</v>
      </c>
      <c r="AZ192" s="7">
        <f t="shared" si="232"/>
        <v>130705533.2</v>
      </c>
      <c r="BA192" s="7">
        <f t="shared" si="232"/>
        <v>87065190.739999995</v>
      </c>
      <c r="BB192" s="7">
        <f t="shared" si="232"/>
        <v>77286743.219999999</v>
      </c>
      <c r="BC192" s="7">
        <f t="shared" si="232"/>
        <v>275601414.35000002</v>
      </c>
      <c r="BD192" s="7">
        <f t="shared" si="232"/>
        <v>33997276.729999997</v>
      </c>
      <c r="BE192" s="7">
        <f t="shared" si="232"/>
        <v>13749223.98</v>
      </c>
      <c r="BF192" s="7">
        <f t="shared" si="232"/>
        <v>241224913.16</v>
      </c>
      <c r="BG192" s="7">
        <f t="shared" si="232"/>
        <v>10547333.800000001</v>
      </c>
      <c r="BH192" s="7">
        <f t="shared" si="232"/>
        <v>6471912.9199999999</v>
      </c>
      <c r="BI192" s="7">
        <f t="shared" si="232"/>
        <v>3998617.75</v>
      </c>
      <c r="BJ192" s="7">
        <f t="shared" si="232"/>
        <v>60558049.659999996</v>
      </c>
      <c r="BK192" s="7">
        <f t="shared" si="232"/>
        <v>291654956.88</v>
      </c>
      <c r="BL192" s="7">
        <f t="shared" si="232"/>
        <v>2792311.05</v>
      </c>
      <c r="BM192" s="7">
        <f t="shared" si="232"/>
        <v>4032044.62</v>
      </c>
      <c r="BN192" s="7">
        <f t="shared" si="232"/>
        <v>32978274.32</v>
      </c>
      <c r="BO192" s="7">
        <f t="shared" ref="BO192:DZ192" si="233">+BO50</f>
        <v>13431519.279999999</v>
      </c>
      <c r="BP192" s="7">
        <f t="shared" si="233"/>
        <v>3313669.31</v>
      </c>
      <c r="BQ192" s="7">
        <f t="shared" si="233"/>
        <v>63425868.539999999</v>
      </c>
      <c r="BR192" s="7">
        <f t="shared" si="233"/>
        <v>44729359.560000002</v>
      </c>
      <c r="BS192" s="7">
        <f t="shared" si="233"/>
        <v>13294531.24</v>
      </c>
      <c r="BT192" s="7">
        <f t="shared" si="233"/>
        <v>5108189.07</v>
      </c>
      <c r="BU192" s="7">
        <f t="shared" si="233"/>
        <v>5105332.01</v>
      </c>
      <c r="BV192" s="7">
        <f t="shared" si="233"/>
        <v>12919929.119999999</v>
      </c>
      <c r="BW192" s="7">
        <f t="shared" si="233"/>
        <v>19975143.93</v>
      </c>
      <c r="BX192" s="7">
        <f t="shared" si="233"/>
        <v>1619685.66</v>
      </c>
      <c r="BY192" s="7">
        <f t="shared" si="233"/>
        <v>5673908.8499999996</v>
      </c>
      <c r="BZ192" s="7">
        <f t="shared" si="233"/>
        <v>3129044.67</v>
      </c>
      <c r="CA192" s="7">
        <f t="shared" si="233"/>
        <v>2784567.23</v>
      </c>
      <c r="CB192" s="7">
        <f t="shared" si="233"/>
        <v>772843770.21000004</v>
      </c>
      <c r="CC192" s="7">
        <f t="shared" si="233"/>
        <v>2950892.52</v>
      </c>
      <c r="CD192" s="7">
        <f t="shared" si="233"/>
        <v>1590048.84</v>
      </c>
      <c r="CE192" s="7">
        <f t="shared" si="233"/>
        <v>2411575.94</v>
      </c>
      <c r="CF192" s="7">
        <f t="shared" si="233"/>
        <v>2490848.86</v>
      </c>
      <c r="CG192" s="7">
        <f t="shared" si="233"/>
        <v>3239768.81</v>
      </c>
      <c r="CH192" s="7">
        <f t="shared" si="233"/>
        <v>2032511.16</v>
      </c>
      <c r="CI192" s="7">
        <f t="shared" si="233"/>
        <v>7403011.4000000004</v>
      </c>
      <c r="CJ192" s="7">
        <f t="shared" si="233"/>
        <v>10361280.5</v>
      </c>
      <c r="CK192" s="7">
        <f t="shared" si="233"/>
        <v>57748531.310000002</v>
      </c>
      <c r="CL192" s="7">
        <f t="shared" si="233"/>
        <v>14111193.9</v>
      </c>
      <c r="CM192" s="7">
        <f t="shared" si="233"/>
        <v>8571895.0299999993</v>
      </c>
      <c r="CN192" s="7">
        <f t="shared" si="233"/>
        <v>305459488.16000003</v>
      </c>
      <c r="CO192" s="7">
        <f t="shared" si="233"/>
        <v>141329141.08000001</v>
      </c>
      <c r="CP192" s="7">
        <f t="shared" si="233"/>
        <v>10850547.109999999</v>
      </c>
      <c r="CQ192" s="7">
        <f t="shared" si="233"/>
        <v>9667081.9700000007</v>
      </c>
      <c r="CR192" s="7">
        <f t="shared" si="233"/>
        <v>3354540.33</v>
      </c>
      <c r="CS192" s="7">
        <f t="shared" si="233"/>
        <v>4217199.87</v>
      </c>
      <c r="CT192" s="7">
        <f t="shared" si="233"/>
        <v>1969085.4</v>
      </c>
      <c r="CU192" s="7">
        <f t="shared" si="233"/>
        <v>4496356.8899999997</v>
      </c>
      <c r="CV192" s="7">
        <f t="shared" si="233"/>
        <v>927869.74</v>
      </c>
      <c r="CW192" s="7">
        <f t="shared" si="233"/>
        <v>3123676.14</v>
      </c>
      <c r="CX192" s="7">
        <f t="shared" si="233"/>
        <v>5113049.0199999996</v>
      </c>
      <c r="CY192" s="7">
        <f t="shared" si="233"/>
        <v>1012983.36</v>
      </c>
      <c r="CZ192" s="7">
        <f t="shared" si="233"/>
        <v>19736826.550000001</v>
      </c>
      <c r="DA192" s="7">
        <f t="shared" si="233"/>
        <v>3154789.73</v>
      </c>
      <c r="DB192" s="7">
        <f t="shared" si="233"/>
        <v>4052304.29</v>
      </c>
      <c r="DC192" s="7">
        <f t="shared" si="233"/>
        <v>2601021.4</v>
      </c>
      <c r="DD192" s="7">
        <f t="shared" si="233"/>
        <v>2949343.28</v>
      </c>
      <c r="DE192" s="7">
        <f t="shared" si="233"/>
        <v>4304175.45</v>
      </c>
      <c r="DF192" s="7">
        <f t="shared" si="233"/>
        <v>205428339.49000001</v>
      </c>
      <c r="DG192" s="7">
        <f t="shared" si="233"/>
        <v>1724436.21</v>
      </c>
      <c r="DH192" s="7">
        <f t="shared" si="233"/>
        <v>19283620.140000001</v>
      </c>
      <c r="DI192" s="7">
        <f t="shared" si="233"/>
        <v>25669778.629999999</v>
      </c>
      <c r="DJ192" s="7">
        <f t="shared" si="233"/>
        <v>7111285.1900000004</v>
      </c>
      <c r="DK192" s="7">
        <f t="shared" si="233"/>
        <v>5211322.96</v>
      </c>
      <c r="DL192" s="7">
        <f t="shared" si="233"/>
        <v>58400673.609999999</v>
      </c>
      <c r="DM192" s="7">
        <f t="shared" si="233"/>
        <v>4018783.77</v>
      </c>
      <c r="DN192" s="7">
        <f t="shared" si="233"/>
        <v>14797471.5</v>
      </c>
      <c r="DO192" s="7">
        <f t="shared" si="233"/>
        <v>32455902</v>
      </c>
      <c r="DP192" s="7">
        <f t="shared" si="233"/>
        <v>3369729.4</v>
      </c>
      <c r="DQ192" s="7">
        <f t="shared" si="233"/>
        <v>9020096.1600000001</v>
      </c>
      <c r="DR192" s="7">
        <f t="shared" si="233"/>
        <v>14975984.630000001</v>
      </c>
      <c r="DS192" s="7">
        <f t="shared" si="233"/>
        <v>8429420.1199999992</v>
      </c>
      <c r="DT192" s="7">
        <f t="shared" si="233"/>
        <v>2867310.86</v>
      </c>
      <c r="DU192" s="7">
        <f t="shared" si="233"/>
        <v>4605720.43</v>
      </c>
      <c r="DV192" s="7">
        <f t="shared" si="233"/>
        <v>3353720.72</v>
      </c>
      <c r="DW192" s="7">
        <f t="shared" si="233"/>
        <v>4128757.67</v>
      </c>
      <c r="DX192" s="7">
        <f t="shared" si="233"/>
        <v>3298855.25</v>
      </c>
      <c r="DY192" s="7">
        <f t="shared" si="233"/>
        <v>4436322.12</v>
      </c>
      <c r="DZ192" s="7">
        <f t="shared" si="233"/>
        <v>8560790.4700000007</v>
      </c>
      <c r="EA192" s="7">
        <f t="shared" ref="EA192:FX192" si="234">+EA50</f>
        <v>6529849.6799999997</v>
      </c>
      <c r="EB192" s="7">
        <f t="shared" si="234"/>
        <v>6396331.5700000003</v>
      </c>
      <c r="EC192" s="7">
        <f t="shared" si="234"/>
        <v>3975160.76</v>
      </c>
      <c r="ED192" s="7">
        <f t="shared" si="234"/>
        <v>21131733.359999999</v>
      </c>
      <c r="EE192" s="7">
        <f t="shared" si="234"/>
        <v>3038532.79</v>
      </c>
      <c r="EF192" s="7">
        <f t="shared" si="234"/>
        <v>15323547.789999999</v>
      </c>
      <c r="EG192" s="7">
        <f t="shared" si="234"/>
        <v>3581197.21</v>
      </c>
      <c r="EH192" s="7">
        <f t="shared" si="234"/>
        <v>3454620.19</v>
      </c>
      <c r="EI192" s="7">
        <f t="shared" si="234"/>
        <v>155065584.93000001</v>
      </c>
      <c r="EJ192" s="7">
        <f t="shared" si="234"/>
        <v>94906535.140000001</v>
      </c>
      <c r="EK192" s="7">
        <f t="shared" si="234"/>
        <v>7122858.3899999997</v>
      </c>
      <c r="EL192" s="7">
        <f t="shared" si="234"/>
        <v>4983519.76</v>
      </c>
      <c r="EM192" s="7">
        <f t="shared" si="234"/>
        <v>4767206.7699999996</v>
      </c>
      <c r="EN192" s="7">
        <f t="shared" si="234"/>
        <v>11027692.5</v>
      </c>
      <c r="EO192" s="7">
        <f t="shared" si="234"/>
        <v>4219755.97</v>
      </c>
      <c r="EP192" s="7">
        <f t="shared" si="234"/>
        <v>5038887.46</v>
      </c>
      <c r="EQ192" s="7">
        <f t="shared" si="234"/>
        <v>26819236.190000001</v>
      </c>
      <c r="ER192" s="7">
        <f t="shared" si="234"/>
        <v>4306820.08</v>
      </c>
      <c r="ES192" s="7">
        <f t="shared" si="234"/>
        <v>2723078.91</v>
      </c>
      <c r="ET192" s="7">
        <f t="shared" si="234"/>
        <v>3861075.65</v>
      </c>
      <c r="EU192" s="7">
        <f t="shared" si="234"/>
        <v>7118095.5300000003</v>
      </c>
      <c r="EV192" s="7">
        <f t="shared" si="234"/>
        <v>1770145.84</v>
      </c>
      <c r="EW192" s="7">
        <f t="shared" si="234"/>
        <v>11865998.57</v>
      </c>
      <c r="EX192" s="7">
        <f t="shared" si="234"/>
        <v>3312990.93</v>
      </c>
      <c r="EY192" s="7">
        <f t="shared" si="234"/>
        <v>7554255.9199999999</v>
      </c>
      <c r="EZ192" s="7">
        <f t="shared" si="234"/>
        <v>2472804.35</v>
      </c>
      <c r="FA192" s="7">
        <f t="shared" si="234"/>
        <v>36810687.869999997</v>
      </c>
      <c r="FB192" s="7">
        <f t="shared" si="234"/>
        <v>4416504.42</v>
      </c>
      <c r="FC192" s="7">
        <f t="shared" si="234"/>
        <v>18929228.760000002</v>
      </c>
      <c r="FD192" s="7">
        <f t="shared" si="234"/>
        <v>4811205.87</v>
      </c>
      <c r="FE192" s="7">
        <f t="shared" si="234"/>
        <v>1928053.17</v>
      </c>
      <c r="FF192" s="7">
        <f t="shared" si="234"/>
        <v>3331850.92</v>
      </c>
      <c r="FG192" s="7">
        <f t="shared" si="234"/>
        <v>2326466.5099999998</v>
      </c>
      <c r="FH192" s="7">
        <f t="shared" si="234"/>
        <v>1518430.27</v>
      </c>
      <c r="FI192" s="7">
        <f t="shared" si="234"/>
        <v>18174298.379999999</v>
      </c>
      <c r="FJ192" s="7">
        <f t="shared" si="234"/>
        <v>19514541.68</v>
      </c>
      <c r="FK192" s="7">
        <f t="shared" si="234"/>
        <v>24992684.260000002</v>
      </c>
      <c r="FL192" s="7">
        <f t="shared" si="234"/>
        <v>79338871.329999998</v>
      </c>
      <c r="FM192" s="7">
        <f t="shared" si="234"/>
        <v>36378240.899999999</v>
      </c>
      <c r="FN192" s="7">
        <f t="shared" si="234"/>
        <v>225612866.44</v>
      </c>
      <c r="FO192" s="7">
        <f t="shared" si="234"/>
        <v>11364072.85</v>
      </c>
      <c r="FP192" s="7">
        <f t="shared" si="234"/>
        <v>24255342.969999999</v>
      </c>
      <c r="FQ192" s="7">
        <f t="shared" si="234"/>
        <v>10232293.92</v>
      </c>
      <c r="FR192" s="7">
        <f t="shared" si="234"/>
        <v>2990961.91</v>
      </c>
      <c r="FS192" s="7">
        <f t="shared" si="234"/>
        <v>3156962.51</v>
      </c>
      <c r="FT192" s="7">
        <f t="shared" si="234"/>
        <v>1352119.29</v>
      </c>
      <c r="FU192" s="7">
        <f t="shared" si="234"/>
        <v>9507575.9399999995</v>
      </c>
      <c r="FV192" s="7">
        <f t="shared" si="234"/>
        <v>7753079.2300000004</v>
      </c>
      <c r="FW192" s="7">
        <f t="shared" si="234"/>
        <v>3096878.8</v>
      </c>
      <c r="FX192" s="7">
        <f t="shared" si="234"/>
        <v>1236153</v>
      </c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</row>
    <row r="193" spans="1:195" x14ac:dyDescent="0.2">
      <c r="A193" s="6" t="s">
        <v>713</v>
      </c>
      <c r="B193" s="7" t="s">
        <v>714</v>
      </c>
      <c r="C193" s="47">
        <f t="shared" ref="C193:BN193" si="235">C64</f>
        <v>0.08</v>
      </c>
      <c r="D193" s="47">
        <f t="shared" si="235"/>
        <v>0.08</v>
      </c>
      <c r="E193" s="47">
        <f t="shared" si="235"/>
        <v>0.08</v>
      </c>
      <c r="F193" s="47">
        <f t="shared" si="235"/>
        <v>0.08</v>
      </c>
      <c r="G193" s="47">
        <f t="shared" si="235"/>
        <v>0.08</v>
      </c>
      <c r="H193" s="47">
        <f t="shared" si="235"/>
        <v>0.08</v>
      </c>
      <c r="I193" s="47">
        <f t="shared" si="235"/>
        <v>0.08</v>
      </c>
      <c r="J193" s="47">
        <f t="shared" si="235"/>
        <v>0.08</v>
      </c>
      <c r="K193" s="47">
        <f t="shared" si="235"/>
        <v>0.08</v>
      </c>
      <c r="L193" s="47">
        <f t="shared" si="235"/>
        <v>0.08</v>
      </c>
      <c r="M193" s="47">
        <f t="shared" si="235"/>
        <v>0.08</v>
      </c>
      <c r="N193" s="47">
        <f t="shared" si="235"/>
        <v>0.08</v>
      </c>
      <c r="O193" s="47">
        <f t="shared" si="235"/>
        <v>0.08</v>
      </c>
      <c r="P193" s="47">
        <f t="shared" si="235"/>
        <v>0.08</v>
      </c>
      <c r="Q193" s="47">
        <f t="shared" si="235"/>
        <v>0.08</v>
      </c>
      <c r="R193" s="47">
        <f t="shared" si="235"/>
        <v>0.08</v>
      </c>
      <c r="S193" s="47">
        <f t="shared" si="235"/>
        <v>0.08</v>
      </c>
      <c r="T193" s="47">
        <f t="shared" si="235"/>
        <v>0.08</v>
      </c>
      <c r="U193" s="47">
        <f t="shared" si="235"/>
        <v>0.08</v>
      </c>
      <c r="V193" s="47">
        <f t="shared" si="235"/>
        <v>0.08</v>
      </c>
      <c r="W193" s="47">
        <f t="shared" si="235"/>
        <v>0.08</v>
      </c>
      <c r="X193" s="47">
        <f t="shared" si="235"/>
        <v>0.08</v>
      </c>
      <c r="Y193" s="47">
        <f t="shared" si="235"/>
        <v>0.08</v>
      </c>
      <c r="Z193" s="47">
        <f t="shared" si="235"/>
        <v>0.08</v>
      </c>
      <c r="AA193" s="47">
        <f t="shared" si="235"/>
        <v>0.08</v>
      </c>
      <c r="AB193" s="47">
        <f t="shared" si="235"/>
        <v>0.08</v>
      </c>
      <c r="AC193" s="47">
        <f t="shared" si="235"/>
        <v>0.08</v>
      </c>
      <c r="AD193" s="47">
        <f t="shared" si="235"/>
        <v>0.08</v>
      </c>
      <c r="AE193" s="47">
        <f t="shared" si="235"/>
        <v>0.08</v>
      </c>
      <c r="AF193" s="47">
        <f t="shared" si="235"/>
        <v>0.08</v>
      </c>
      <c r="AG193" s="47">
        <f t="shared" si="235"/>
        <v>0.08</v>
      </c>
      <c r="AH193" s="47">
        <f t="shared" si="235"/>
        <v>0.08</v>
      </c>
      <c r="AI193" s="47">
        <f t="shared" si="235"/>
        <v>0.08</v>
      </c>
      <c r="AJ193" s="47">
        <f t="shared" si="235"/>
        <v>0.08</v>
      </c>
      <c r="AK193" s="47">
        <f t="shared" si="235"/>
        <v>0.08</v>
      </c>
      <c r="AL193" s="47">
        <f t="shared" si="235"/>
        <v>0.08</v>
      </c>
      <c r="AM193" s="47">
        <f t="shared" si="235"/>
        <v>0.08</v>
      </c>
      <c r="AN193" s="47">
        <f t="shared" si="235"/>
        <v>0.08</v>
      </c>
      <c r="AO193" s="47">
        <f t="shared" si="235"/>
        <v>0.08</v>
      </c>
      <c r="AP193" s="47">
        <f t="shared" si="235"/>
        <v>0.08</v>
      </c>
      <c r="AQ193" s="47">
        <f t="shared" si="235"/>
        <v>0.08</v>
      </c>
      <c r="AR193" s="47">
        <f t="shared" si="235"/>
        <v>0.08</v>
      </c>
      <c r="AS193" s="47">
        <f t="shared" si="235"/>
        <v>0.08</v>
      </c>
      <c r="AT193" s="47">
        <f t="shared" si="235"/>
        <v>0.08</v>
      </c>
      <c r="AU193" s="47">
        <f t="shared" si="235"/>
        <v>0.08</v>
      </c>
      <c r="AV193" s="47">
        <f t="shared" si="235"/>
        <v>0.08</v>
      </c>
      <c r="AW193" s="47">
        <f t="shared" si="235"/>
        <v>0.08</v>
      </c>
      <c r="AX193" s="47">
        <f t="shared" si="235"/>
        <v>0.08</v>
      </c>
      <c r="AY193" s="47">
        <f t="shared" si="235"/>
        <v>0.08</v>
      </c>
      <c r="AZ193" s="92">
        <f t="shared" si="235"/>
        <v>0.08</v>
      </c>
      <c r="BA193" s="47">
        <f t="shared" si="235"/>
        <v>0.08</v>
      </c>
      <c r="BB193" s="47">
        <f t="shared" si="235"/>
        <v>0.08</v>
      </c>
      <c r="BC193" s="47">
        <f t="shared" si="235"/>
        <v>0.08</v>
      </c>
      <c r="BD193" s="47">
        <f t="shared" si="235"/>
        <v>0.08</v>
      </c>
      <c r="BE193" s="47">
        <f t="shared" si="235"/>
        <v>0.08</v>
      </c>
      <c r="BF193" s="47">
        <f t="shared" si="235"/>
        <v>0.08</v>
      </c>
      <c r="BG193" s="47">
        <f t="shared" si="235"/>
        <v>0.08</v>
      </c>
      <c r="BH193" s="47">
        <f t="shared" si="235"/>
        <v>0.08</v>
      </c>
      <c r="BI193" s="47">
        <f t="shared" si="235"/>
        <v>0.08</v>
      </c>
      <c r="BJ193" s="47">
        <f t="shared" si="235"/>
        <v>0.08</v>
      </c>
      <c r="BK193" s="47">
        <f t="shared" si="235"/>
        <v>0.08</v>
      </c>
      <c r="BL193" s="47">
        <f t="shared" si="235"/>
        <v>0.08</v>
      </c>
      <c r="BM193" s="47">
        <f t="shared" si="235"/>
        <v>0.08</v>
      </c>
      <c r="BN193" s="47">
        <f t="shared" si="235"/>
        <v>0.08</v>
      </c>
      <c r="BO193" s="47">
        <f t="shared" ref="BO193:DZ193" si="236">BO64</f>
        <v>0.08</v>
      </c>
      <c r="BP193" s="47">
        <f t="shared" si="236"/>
        <v>0.08</v>
      </c>
      <c r="BQ193" s="47">
        <f t="shared" si="236"/>
        <v>0.08</v>
      </c>
      <c r="BR193" s="47">
        <f t="shared" si="236"/>
        <v>0.08</v>
      </c>
      <c r="BS193" s="47">
        <f t="shared" si="236"/>
        <v>0.08</v>
      </c>
      <c r="BT193" s="47">
        <f t="shared" si="236"/>
        <v>0.08</v>
      </c>
      <c r="BU193" s="47">
        <f t="shared" si="236"/>
        <v>0.08</v>
      </c>
      <c r="BV193" s="47">
        <f t="shared" si="236"/>
        <v>0.08</v>
      </c>
      <c r="BW193" s="47">
        <f t="shared" si="236"/>
        <v>0.08</v>
      </c>
      <c r="BX193" s="47">
        <f t="shared" si="236"/>
        <v>0.08</v>
      </c>
      <c r="BY193" s="47">
        <f t="shared" si="236"/>
        <v>0.08</v>
      </c>
      <c r="BZ193" s="47">
        <f t="shared" si="236"/>
        <v>0.08</v>
      </c>
      <c r="CA193" s="47">
        <f t="shared" si="236"/>
        <v>0.08</v>
      </c>
      <c r="CB193" s="47">
        <f t="shared" si="236"/>
        <v>0.08</v>
      </c>
      <c r="CC193" s="47">
        <f t="shared" si="236"/>
        <v>0.08</v>
      </c>
      <c r="CD193" s="47">
        <f t="shared" si="236"/>
        <v>0.08</v>
      </c>
      <c r="CE193" s="47">
        <f t="shared" si="236"/>
        <v>0.08</v>
      </c>
      <c r="CF193" s="47">
        <f t="shared" si="236"/>
        <v>0.08</v>
      </c>
      <c r="CG193" s="47">
        <f t="shared" si="236"/>
        <v>0.08</v>
      </c>
      <c r="CH193" s="47">
        <f t="shared" si="236"/>
        <v>0.08</v>
      </c>
      <c r="CI193" s="47">
        <f t="shared" si="236"/>
        <v>0.08</v>
      </c>
      <c r="CJ193" s="47">
        <f t="shared" si="236"/>
        <v>0.08</v>
      </c>
      <c r="CK193" s="47">
        <f t="shared" si="236"/>
        <v>0.08</v>
      </c>
      <c r="CL193" s="47">
        <f t="shared" si="236"/>
        <v>0.08</v>
      </c>
      <c r="CM193" s="47">
        <f t="shared" si="236"/>
        <v>0.08</v>
      </c>
      <c r="CN193" s="47">
        <f t="shared" si="236"/>
        <v>0.08</v>
      </c>
      <c r="CO193" s="47">
        <f t="shared" si="236"/>
        <v>0.08</v>
      </c>
      <c r="CP193" s="47">
        <f t="shared" si="236"/>
        <v>0.08</v>
      </c>
      <c r="CQ193" s="47">
        <f t="shared" si="236"/>
        <v>0.08</v>
      </c>
      <c r="CR193" s="47">
        <f t="shared" si="236"/>
        <v>0.08</v>
      </c>
      <c r="CS193" s="47">
        <f t="shared" si="236"/>
        <v>0.08</v>
      </c>
      <c r="CT193" s="47">
        <f t="shared" si="236"/>
        <v>0.08</v>
      </c>
      <c r="CU193" s="47">
        <f t="shared" si="236"/>
        <v>0.08</v>
      </c>
      <c r="CV193" s="47">
        <f t="shared" si="236"/>
        <v>0.08</v>
      </c>
      <c r="CW193" s="47">
        <f t="shared" si="236"/>
        <v>0.08</v>
      </c>
      <c r="CX193" s="47">
        <f t="shared" si="236"/>
        <v>0.08</v>
      </c>
      <c r="CY193" s="47">
        <f t="shared" si="236"/>
        <v>0.08</v>
      </c>
      <c r="CZ193" s="47">
        <f t="shared" si="236"/>
        <v>0.08</v>
      </c>
      <c r="DA193" s="47">
        <f t="shared" si="236"/>
        <v>0.08</v>
      </c>
      <c r="DB193" s="47">
        <f t="shared" si="236"/>
        <v>0.08</v>
      </c>
      <c r="DC193" s="47">
        <f t="shared" si="236"/>
        <v>0.08</v>
      </c>
      <c r="DD193" s="47">
        <f t="shared" si="236"/>
        <v>0.08</v>
      </c>
      <c r="DE193" s="47">
        <f t="shared" si="236"/>
        <v>0.08</v>
      </c>
      <c r="DF193" s="47">
        <f t="shared" si="236"/>
        <v>0.08</v>
      </c>
      <c r="DG193" s="47">
        <f t="shared" si="236"/>
        <v>0.08</v>
      </c>
      <c r="DH193" s="47">
        <f t="shared" si="236"/>
        <v>0.08</v>
      </c>
      <c r="DI193" s="47">
        <f t="shared" si="236"/>
        <v>0.08</v>
      </c>
      <c r="DJ193" s="47">
        <f t="shared" si="236"/>
        <v>0.08</v>
      </c>
      <c r="DK193" s="47">
        <f t="shared" si="236"/>
        <v>0.08</v>
      </c>
      <c r="DL193" s="47">
        <f t="shared" si="236"/>
        <v>0.08</v>
      </c>
      <c r="DM193" s="47">
        <f t="shared" si="236"/>
        <v>0.08</v>
      </c>
      <c r="DN193" s="47">
        <f t="shared" si="236"/>
        <v>0.08</v>
      </c>
      <c r="DO193" s="47">
        <f t="shared" si="236"/>
        <v>0.08</v>
      </c>
      <c r="DP193" s="47">
        <f t="shared" si="236"/>
        <v>0.08</v>
      </c>
      <c r="DQ193" s="47">
        <f t="shared" si="236"/>
        <v>0.08</v>
      </c>
      <c r="DR193" s="47">
        <f t="shared" si="236"/>
        <v>0.08</v>
      </c>
      <c r="DS193" s="47">
        <f t="shared" si="236"/>
        <v>0.08</v>
      </c>
      <c r="DT193" s="47">
        <f t="shared" si="236"/>
        <v>0.08</v>
      </c>
      <c r="DU193" s="47">
        <f t="shared" si="236"/>
        <v>0.08</v>
      </c>
      <c r="DV193" s="47">
        <f t="shared" si="236"/>
        <v>0.08</v>
      </c>
      <c r="DW193" s="47">
        <f t="shared" si="236"/>
        <v>0.08</v>
      </c>
      <c r="DX193" s="47">
        <f t="shared" si="236"/>
        <v>0.08</v>
      </c>
      <c r="DY193" s="47">
        <f t="shared" si="236"/>
        <v>0.08</v>
      </c>
      <c r="DZ193" s="47">
        <f t="shared" si="236"/>
        <v>0.08</v>
      </c>
      <c r="EA193" s="47">
        <f t="shared" ref="EA193:FX193" si="237">EA64</f>
        <v>0.08</v>
      </c>
      <c r="EB193" s="47">
        <f t="shared" si="237"/>
        <v>0.08</v>
      </c>
      <c r="EC193" s="47">
        <f t="shared" si="237"/>
        <v>0.08</v>
      </c>
      <c r="ED193" s="47">
        <f t="shared" si="237"/>
        <v>0.08</v>
      </c>
      <c r="EE193" s="47">
        <f t="shared" si="237"/>
        <v>0.08</v>
      </c>
      <c r="EF193" s="47">
        <f t="shared" si="237"/>
        <v>0.08</v>
      </c>
      <c r="EG193" s="47">
        <f t="shared" si="237"/>
        <v>0.08</v>
      </c>
      <c r="EH193" s="47">
        <f t="shared" si="237"/>
        <v>0.08</v>
      </c>
      <c r="EI193" s="47">
        <f t="shared" si="237"/>
        <v>0.08</v>
      </c>
      <c r="EJ193" s="47">
        <f t="shared" si="237"/>
        <v>0.08</v>
      </c>
      <c r="EK193" s="47">
        <f t="shared" si="237"/>
        <v>0.08</v>
      </c>
      <c r="EL193" s="47">
        <f t="shared" si="237"/>
        <v>0.08</v>
      </c>
      <c r="EM193" s="47">
        <f t="shared" si="237"/>
        <v>0.08</v>
      </c>
      <c r="EN193" s="47">
        <f t="shared" si="237"/>
        <v>0.08</v>
      </c>
      <c r="EO193" s="47">
        <f t="shared" si="237"/>
        <v>0.08</v>
      </c>
      <c r="EP193" s="47">
        <f t="shared" si="237"/>
        <v>0.08</v>
      </c>
      <c r="EQ193" s="47">
        <f t="shared" si="237"/>
        <v>0.08</v>
      </c>
      <c r="ER193" s="47">
        <f t="shared" si="237"/>
        <v>0.08</v>
      </c>
      <c r="ES193" s="47">
        <f t="shared" si="237"/>
        <v>0.08</v>
      </c>
      <c r="ET193" s="47">
        <f t="shared" si="237"/>
        <v>0.08</v>
      </c>
      <c r="EU193" s="47">
        <f t="shared" si="237"/>
        <v>0.08</v>
      </c>
      <c r="EV193" s="47">
        <f t="shared" si="237"/>
        <v>0.08</v>
      </c>
      <c r="EW193" s="47">
        <f t="shared" si="237"/>
        <v>0.08</v>
      </c>
      <c r="EX193" s="47">
        <f t="shared" si="237"/>
        <v>0.08</v>
      </c>
      <c r="EY193" s="47">
        <f t="shared" si="237"/>
        <v>0.08</v>
      </c>
      <c r="EZ193" s="47">
        <f t="shared" si="237"/>
        <v>0.08</v>
      </c>
      <c r="FA193" s="47">
        <f t="shared" si="237"/>
        <v>0.08</v>
      </c>
      <c r="FB193" s="47">
        <f t="shared" si="237"/>
        <v>0.08</v>
      </c>
      <c r="FC193" s="47">
        <f t="shared" si="237"/>
        <v>0.08</v>
      </c>
      <c r="FD193" s="47">
        <f t="shared" si="237"/>
        <v>0.08</v>
      </c>
      <c r="FE193" s="47">
        <f t="shared" si="237"/>
        <v>0.08</v>
      </c>
      <c r="FF193" s="47">
        <f t="shared" si="237"/>
        <v>0.08</v>
      </c>
      <c r="FG193" s="47">
        <f t="shared" si="237"/>
        <v>0.08</v>
      </c>
      <c r="FH193" s="47">
        <f t="shared" si="237"/>
        <v>0.08</v>
      </c>
      <c r="FI193" s="47">
        <f t="shared" si="237"/>
        <v>0.08</v>
      </c>
      <c r="FJ193" s="47">
        <f t="shared" si="237"/>
        <v>0.08</v>
      </c>
      <c r="FK193" s="47">
        <f t="shared" si="237"/>
        <v>0.08</v>
      </c>
      <c r="FL193" s="47">
        <f t="shared" si="237"/>
        <v>0.08</v>
      </c>
      <c r="FM193" s="47">
        <f t="shared" si="237"/>
        <v>0.08</v>
      </c>
      <c r="FN193" s="47">
        <f t="shared" si="237"/>
        <v>0.08</v>
      </c>
      <c r="FO193" s="47">
        <f t="shared" si="237"/>
        <v>0.08</v>
      </c>
      <c r="FP193" s="47">
        <f t="shared" si="237"/>
        <v>0.08</v>
      </c>
      <c r="FQ193" s="47">
        <f t="shared" si="237"/>
        <v>0.08</v>
      </c>
      <c r="FR193" s="47">
        <f t="shared" si="237"/>
        <v>0.08</v>
      </c>
      <c r="FS193" s="47">
        <f t="shared" si="237"/>
        <v>0.08</v>
      </c>
      <c r="FT193" s="47">
        <f t="shared" si="237"/>
        <v>0.08</v>
      </c>
      <c r="FU193" s="47">
        <f t="shared" si="237"/>
        <v>0.08</v>
      </c>
      <c r="FV193" s="47">
        <f t="shared" si="237"/>
        <v>0.08</v>
      </c>
      <c r="FW193" s="47">
        <f t="shared" si="237"/>
        <v>0.08</v>
      </c>
      <c r="FX193" s="47">
        <f t="shared" si="237"/>
        <v>0.08</v>
      </c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</row>
    <row r="194" spans="1:195" x14ac:dyDescent="0.2">
      <c r="A194" s="6" t="s">
        <v>715</v>
      </c>
      <c r="B194" s="7" t="s">
        <v>716</v>
      </c>
      <c r="C194" s="33">
        <f t="shared" ref="C194:BN194" si="238">ROUND((C98-C22)/C22,4)</f>
        <v>-3.5099999999999999E-2</v>
      </c>
      <c r="D194" s="33">
        <f t="shared" si="238"/>
        <v>-1.5699999999999999E-2</v>
      </c>
      <c r="E194" s="33">
        <f t="shared" si="238"/>
        <v>-8.1699999999999995E-2</v>
      </c>
      <c r="F194" s="33">
        <f t="shared" si="238"/>
        <v>1.01E-2</v>
      </c>
      <c r="G194" s="33">
        <f t="shared" si="238"/>
        <v>5.5E-2</v>
      </c>
      <c r="H194" s="33">
        <f t="shared" si="238"/>
        <v>-3.0999999999999999E-3</v>
      </c>
      <c r="I194" s="33">
        <f t="shared" si="238"/>
        <v>-7.2900000000000006E-2</v>
      </c>
      <c r="J194" s="33">
        <f t="shared" si="238"/>
        <v>-6.0499999999999998E-2</v>
      </c>
      <c r="K194" s="33">
        <f t="shared" si="238"/>
        <v>0</v>
      </c>
      <c r="L194" s="33">
        <f t="shared" si="238"/>
        <v>-5.79E-2</v>
      </c>
      <c r="M194" s="33">
        <f t="shared" si="238"/>
        <v>-9.6299999999999997E-2</v>
      </c>
      <c r="N194" s="33">
        <f t="shared" si="238"/>
        <v>-2.4500000000000001E-2</v>
      </c>
      <c r="O194" s="33">
        <f t="shared" si="238"/>
        <v>-3.0099999999999998E-2</v>
      </c>
      <c r="P194" s="33">
        <f t="shared" si="238"/>
        <v>1.7899999999999999E-2</v>
      </c>
      <c r="Q194" s="33">
        <f t="shared" si="238"/>
        <v>-2.8299999999999999E-2</v>
      </c>
      <c r="R194" s="33">
        <f t="shared" si="238"/>
        <v>-2.7000000000000001E-3</v>
      </c>
      <c r="S194" s="33">
        <f t="shared" si="238"/>
        <v>-2.7300000000000001E-2</v>
      </c>
      <c r="T194" s="33">
        <f t="shared" si="238"/>
        <v>-5.1200000000000002E-2</v>
      </c>
      <c r="U194" s="33">
        <f t="shared" si="238"/>
        <v>-6.9099999999999995E-2</v>
      </c>
      <c r="V194" s="33">
        <f t="shared" si="238"/>
        <v>-4.1599999999999998E-2</v>
      </c>
      <c r="W194" s="33">
        <f t="shared" si="238"/>
        <v>-4.7399999999999998E-2</v>
      </c>
      <c r="X194" s="33">
        <f t="shared" si="238"/>
        <v>0</v>
      </c>
      <c r="Y194" s="33">
        <f t="shared" si="238"/>
        <v>-3.8800000000000001E-2</v>
      </c>
      <c r="Z194" s="33">
        <f t="shared" si="238"/>
        <v>-7.1400000000000005E-2</v>
      </c>
      <c r="AA194" s="33">
        <f t="shared" si="238"/>
        <v>-3.5999999999999999E-3</v>
      </c>
      <c r="AB194" s="33">
        <f t="shared" si="238"/>
        <v>-2.9700000000000001E-2</v>
      </c>
      <c r="AC194" s="33">
        <f t="shared" si="238"/>
        <v>-5.5899999999999998E-2</v>
      </c>
      <c r="AD194" s="33">
        <f t="shared" si="238"/>
        <v>-3.8300000000000001E-2</v>
      </c>
      <c r="AE194" s="33">
        <f t="shared" si="238"/>
        <v>-5.9799999999999999E-2</v>
      </c>
      <c r="AF194" s="33">
        <f t="shared" si="238"/>
        <v>1.26E-2</v>
      </c>
      <c r="AG194" s="33">
        <f t="shared" si="238"/>
        <v>-3.95E-2</v>
      </c>
      <c r="AH194" s="33">
        <f t="shared" si="238"/>
        <v>-4.3200000000000002E-2</v>
      </c>
      <c r="AI194" s="33">
        <f t="shared" si="238"/>
        <v>-1.7399999999999999E-2</v>
      </c>
      <c r="AJ194" s="33">
        <f t="shared" si="238"/>
        <v>-3.5000000000000003E-2</v>
      </c>
      <c r="AK194" s="33">
        <f t="shared" si="238"/>
        <v>-0.13619999999999999</v>
      </c>
      <c r="AL194" s="33">
        <f t="shared" si="238"/>
        <v>-5.3900000000000003E-2</v>
      </c>
      <c r="AM194" s="33">
        <f t="shared" si="238"/>
        <v>-8.7400000000000005E-2</v>
      </c>
      <c r="AN194" s="33">
        <f t="shared" si="238"/>
        <v>-4.9099999999999998E-2</v>
      </c>
      <c r="AO194" s="33">
        <f t="shared" si="238"/>
        <v>-4.7300000000000002E-2</v>
      </c>
      <c r="AP194" s="33">
        <f t="shared" si="238"/>
        <v>-5.04E-2</v>
      </c>
      <c r="AQ194" s="33">
        <f t="shared" si="238"/>
        <v>-1.5900000000000001E-2</v>
      </c>
      <c r="AR194" s="33">
        <f t="shared" si="238"/>
        <v>-1.44E-2</v>
      </c>
      <c r="AS194" s="33">
        <f t="shared" si="238"/>
        <v>-2.2800000000000001E-2</v>
      </c>
      <c r="AT194" s="33">
        <f t="shared" si="238"/>
        <v>3.2599999999999997E-2</v>
      </c>
      <c r="AU194" s="33">
        <f t="shared" si="238"/>
        <v>-1.23E-2</v>
      </c>
      <c r="AV194" s="33">
        <f t="shared" si="238"/>
        <v>-1.3299999999999999E-2</v>
      </c>
      <c r="AW194" s="33">
        <f t="shared" si="238"/>
        <v>-2.1499999999999998E-2</v>
      </c>
      <c r="AX194" s="33">
        <f t="shared" si="238"/>
        <v>-3.1699999999999999E-2</v>
      </c>
      <c r="AY194" s="33">
        <f t="shared" si="238"/>
        <v>-1.7100000000000001E-2</v>
      </c>
      <c r="AZ194" s="92">
        <f t="shared" si="238"/>
        <v>-2.8299999999999999E-2</v>
      </c>
      <c r="BA194" s="33">
        <f t="shared" si="238"/>
        <v>3.2000000000000002E-3</v>
      </c>
      <c r="BB194" s="33">
        <f t="shared" si="238"/>
        <v>-3.5200000000000002E-2</v>
      </c>
      <c r="BC194" s="33">
        <f t="shared" si="238"/>
        <v>-6.9699999999999998E-2</v>
      </c>
      <c r="BD194" s="33">
        <f t="shared" si="238"/>
        <v>-9.2999999999999992E-3</v>
      </c>
      <c r="BE194" s="33">
        <f t="shared" si="238"/>
        <v>-3.2599999999999997E-2</v>
      </c>
      <c r="BF194" s="33">
        <f t="shared" si="238"/>
        <v>1.5E-3</v>
      </c>
      <c r="BG194" s="33">
        <f t="shared" si="238"/>
        <v>-5.8200000000000002E-2</v>
      </c>
      <c r="BH194" s="33">
        <f t="shared" si="238"/>
        <v>4.3200000000000002E-2</v>
      </c>
      <c r="BI194" s="33">
        <f t="shared" si="238"/>
        <v>-3.2199999999999999E-2</v>
      </c>
      <c r="BJ194" s="33">
        <f t="shared" si="238"/>
        <v>-1.04E-2</v>
      </c>
      <c r="BK194" s="33">
        <f t="shared" si="238"/>
        <v>1.21E-2</v>
      </c>
      <c r="BL194" s="33">
        <f t="shared" si="238"/>
        <v>-0.1396</v>
      </c>
      <c r="BM194" s="33">
        <f t="shared" si="238"/>
        <v>-3.0999999999999999E-3</v>
      </c>
      <c r="BN194" s="33">
        <f t="shared" si="238"/>
        <v>-5.5199999999999999E-2</v>
      </c>
      <c r="BO194" s="33">
        <f t="shared" ref="BO194:DZ194" si="239">ROUND((BO98-BO22)/BO22,4)</f>
        <v>-3.8199999999999998E-2</v>
      </c>
      <c r="BP194" s="33">
        <f t="shared" si="239"/>
        <v>-7.5200000000000003E-2</v>
      </c>
      <c r="BQ194" s="33">
        <f t="shared" si="239"/>
        <v>-2.5399999999999999E-2</v>
      </c>
      <c r="BR194" s="33">
        <f t="shared" si="239"/>
        <v>-2.75E-2</v>
      </c>
      <c r="BS194" s="33">
        <f t="shared" si="239"/>
        <v>-5.0799999999999998E-2</v>
      </c>
      <c r="BT194" s="33">
        <f t="shared" si="239"/>
        <v>-3.7900000000000003E-2</v>
      </c>
      <c r="BU194" s="33">
        <f t="shared" si="239"/>
        <v>-3.56E-2</v>
      </c>
      <c r="BV194" s="33">
        <f t="shared" si="239"/>
        <v>-2.8899999999999999E-2</v>
      </c>
      <c r="BW194" s="33">
        <f t="shared" si="239"/>
        <v>-2.0799999999999999E-2</v>
      </c>
      <c r="BX194" s="33">
        <f t="shared" si="239"/>
        <v>1.9599999999999999E-2</v>
      </c>
      <c r="BY194" s="33">
        <f t="shared" si="239"/>
        <v>-6.7599999999999993E-2</v>
      </c>
      <c r="BZ194" s="33">
        <f t="shared" si="239"/>
        <v>-6.13E-2</v>
      </c>
      <c r="CA194" s="33">
        <f t="shared" si="239"/>
        <v>-4.41E-2</v>
      </c>
      <c r="CB194" s="33">
        <f t="shared" si="239"/>
        <v>-3.1899999999999998E-2</v>
      </c>
      <c r="CC194" s="33">
        <f t="shared" si="239"/>
        <v>-1.29E-2</v>
      </c>
      <c r="CD194" s="33">
        <f t="shared" si="239"/>
        <v>-1.49E-2</v>
      </c>
      <c r="CE194" s="33">
        <f t="shared" si="239"/>
        <v>-6.3399999999999998E-2</v>
      </c>
      <c r="CF194" s="33">
        <f t="shared" si="239"/>
        <v>-6.4500000000000002E-2</v>
      </c>
      <c r="CG194" s="33">
        <f t="shared" si="239"/>
        <v>-4.1599999999999998E-2</v>
      </c>
      <c r="CH194" s="33">
        <f t="shared" si="239"/>
        <v>-1.2E-2</v>
      </c>
      <c r="CI194" s="33">
        <f t="shared" si="239"/>
        <v>-2.2100000000000002E-2</v>
      </c>
      <c r="CJ194" s="33">
        <f t="shared" si="239"/>
        <v>-0.05</v>
      </c>
      <c r="CK194" s="33">
        <f t="shared" si="239"/>
        <v>-2.06E-2</v>
      </c>
      <c r="CL194" s="33">
        <f t="shared" si="239"/>
        <v>-3.2000000000000001E-2</v>
      </c>
      <c r="CM194" s="33">
        <f t="shared" si="239"/>
        <v>-5.0999999999999997E-2</v>
      </c>
      <c r="CN194" s="33">
        <f t="shared" si="239"/>
        <v>-5.4000000000000003E-3</v>
      </c>
      <c r="CO194" s="33">
        <f t="shared" si="239"/>
        <v>-1.32E-2</v>
      </c>
      <c r="CP194" s="33">
        <f t="shared" si="239"/>
        <v>-3.4000000000000002E-2</v>
      </c>
      <c r="CQ194" s="33">
        <f t="shared" si="239"/>
        <v>-9.2399999999999996E-2</v>
      </c>
      <c r="CR194" s="33">
        <f t="shared" si="239"/>
        <v>-8.2000000000000007E-3</v>
      </c>
      <c r="CS194" s="33">
        <f t="shared" si="239"/>
        <v>-5.9299999999999999E-2</v>
      </c>
      <c r="CT194" s="33">
        <f t="shared" si="239"/>
        <v>-5.5399999999999998E-2</v>
      </c>
      <c r="CU194" s="33">
        <f t="shared" si="239"/>
        <v>-1.6000000000000001E-3</v>
      </c>
      <c r="CV194" s="33">
        <f t="shared" si="239"/>
        <v>0</v>
      </c>
      <c r="CW194" s="33">
        <f t="shared" si="239"/>
        <v>-3.7400000000000003E-2</v>
      </c>
      <c r="CX194" s="33">
        <f t="shared" si="239"/>
        <v>-3.7600000000000001E-2</v>
      </c>
      <c r="CY194" s="33">
        <f t="shared" si="239"/>
        <v>0</v>
      </c>
      <c r="CZ194" s="33">
        <f t="shared" si="239"/>
        <v>-5.9700000000000003E-2</v>
      </c>
      <c r="DA194" s="33">
        <f t="shared" si="239"/>
        <v>-4.6899999999999997E-2</v>
      </c>
      <c r="DB194" s="33">
        <f t="shared" si="239"/>
        <v>-1.0999999999999999E-2</v>
      </c>
      <c r="DC194" s="33">
        <f t="shared" si="239"/>
        <v>4.8500000000000001E-2</v>
      </c>
      <c r="DD194" s="33">
        <f t="shared" si="239"/>
        <v>-7.0400000000000004E-2</v>
      </c>
      <c r="DE194" s="33">
        <f t="shared" si="239"/>
        <v>-0.1051</v>
      </c>
      <c r="DF194" s="33">
        <f t="shared" si="239"/>
        <v>-6.7000000000000002E-3</v>
      </c>
      <c r="DG194" s="33">
        <f t="shared" si="239"/>
        <v>-1.6799999999999999E-2</v>
      </c>
      <c r="DH194" s="33">
        <f t="shared" si="239"/>
        <v>-5.3199999999999997E-2</v>
      </c>
      <c r="DI194" s="33">
        <f t="shared" si="239"/>
        <v>-5.5500000000000001E-2</v>
      </c>
      <c r="DJ194" s="33">
        <f t="shared" si="239"/>
        <v>-2.8799999999999999E-2</v>
      </c>
      <c r="DK194" s="33">
        <f t="shared" si="239"/>
        <v>-2.7900000000000001E-2</v>
      </c>
      <c r="DL194" s="33">
        <f t="shared" si="239"/>
        <v>-1.66E-2</v>
      </c>
      <c r="DM194" s="33">
        <f t="shared" si="239"/>
        <v>-1.8499999999999999E-2</v>
      </c>
      <c r="DN194" s="33">
        <f t="shared" si="239"/>
        <v>-4.7800000000000002E-2</v>
      </c>
      <c r="DO194" s="33">
        <f t="shared" si="239"/>
        <v>-2.8299999999999999E-2</v>
      </c>
      <c r="DP194" s="33">
        <f t="shared" si="239"/>
        <v>-3.0200000000000001E-2</v>
      </c>
      <c r="DQ194" s="33">
        <f t="shared" si="239"/>
        <v>-6.0000000000000001E-3</v>
      </c>
      <c r="DR194" s="33">
        <f t="shared" si="239"/>
        <v>-4.4999999999999998E-2</v>
      </c>
      <c r="DS194" s="33">
        <f t="shared" si="239"/>
        <v>-8.1199999999999994E-2</v>
      </c>
      <c r="DT194" s="33">
        <f t="shared" si="239"/>
        <v>6.13E-2</v>
      </c>
      <c r="DU194" s="33">
        <f t="shared" si="239"/>
        <v>-4.7699999999999999E-2</v>
      </c>
      <c r="DV194" s="33">
        <f t="shared" si="239"/>
        <v>-5.0500000000000003E-2</v>
      </c>
      <c r="DW194" s="33">
        <f t="shared" si="239"/>
        <v>-1.84E-2</v>
      </c>
      <c r="DX194" s="33">
        <f t="shared" si="239"/>
        <v>-2.4400000000000002E-2</v>
      </c>
      <c r="DY194" s="33">
        <f t="shared" si="239"/>
        <v>-2.35E-2</v>
      </c>
      <c r="DZ194" s="33">
        <f t="shared" si="239"/>
        <v>-5.3900000000000003E-2</v>
      </c>
      <c r="EA194" s="33">
        <f t="shared" ref="EA194:FX194" si="240">ROUND((EA98-EA22)/EA22,4)</f>
        <v>-5.9499999999999997E-2</v>
      </c>
      <c r="EB194" s="33">
        <f t="shared" si="240"/>
        <v>-3.4500000000000003E-2</v>
      </c>
      <c r="EC194" s="33">
        <f t="shared" si="240"/>
        <v>-4.1799999999999997E-2</v>
      </c>
      <c r="ED194" s="33">
        <f t="shared" si="240"/>
        <v>-2.7900000000000001E-2</v>
      </c>
      <c r="EE194" s="33">
        <f t="shared" si="240"/>
        <v>5.0000000000000001E-3</v>
      </c>
      <c r="EF194" s="33">
        <f t="shared" si="240"/>
        <v>-4.2299999999999997E-2</v>
      </c>
      <c r="EG194" s="33">
        <f t="shared" si="240"/>
        <v>-6.0299999999999999E-2</v>
      </c>
      <c r="EH194" s="33">
        <f t="shared" si="240"/>
        <v>-2.2599999999999999E-2</v>
      </c>
      <c r="EI194" s="33">
        <f t="shared" si="240"/>
        <v>-5.8099999999999999E-2</v>
      </c>
      <c r="EJ194" s="33">
        <f t="shared" si="240"/>
        <v>-1.3899999999999999E-2</v>
      </c>
      <c r="EK194" s="33">
        <f t="shared" si="240"/>
        <v>-2.9700000000000001E-2</v>
      </c>
      <c r="EL194" s="33">
        <f t="shared" si="240"/>
        <v>-1.8200000000000001E-2</v>
      </c>
      <c r="EM194" s="33">
        <f t="shared" si="240"/>
        <v>-4.9599999999999998E-2</v>
      </c>
      <c r="EN194" s="33">
        <f t="shared" si="240"/>
        <v>-4.3799999999999999E-2</v>
      </c>
      <c r="EO194" s="33">
        <f t="shared" si="240"/>
        <v>-5.33E-2</v>
      </c>
      <c r="EP194" s="33">
        <f t="shared" si="240"/>
        <v>-1.6199999999999999E-2</v>
      </c>
      <c r="EQ194" s="47">
        <f t="shared" si="240"/>
        <v>-1.34E-2</v>
      </c>
      <c r="ER194" s="33">
        <f t="shared" si="240"/>
        <v>-3.3399999999999999E-2</v>
      </c>
      <c r="ES194" s="33">
        <f t="shared" si="240"/>
        <v>-5.7099999999999998E-2</v>
      </c>
      <c r="ET194" s="33">
        <f t="shared" si="240"/>
        <v>-0.1011</v>
      </c>
      <c r="EU194" s="33">
        <f t="shared" si="240"/>
        <v>-4.8099999999999997E-2</v>
      </c>
      <c r="EV194" s="33">
        <f t="shared" si="240"/>
        <v>-9.5399999999999999E-2</v>
      </c>
      <c r="EW194" s="33">
        <f t="shared" si="240"/>
        <v>-2.6200000000000001E-2</v>
      </c>
      <c r="EX194" s="33">
        <f t="shared" si="240"/>
        <v>-4.3700000000000003E-2</v>
      </c>
      <c r="EY194" s="33">
        <f t="shared" si="240"/>
        <v>-3.0200000000000001E-2</v>
      </c>
      <c r="EZ194" s="33">
        <f t="shared" si="240"/>
        <v>-7.8600000000000003E-2</v>
      </c>
      <c r="FA194" s="33">
        <f t="shared" si="240"/>
        <v>-1.46E-2</v>
      </c>
      <c r="FB194" s="33">
        <f t="shared" si="240"/>
        <v>-6.3299999999999995E-2</v>
      </c>
      <c r="FC194" s="33">
        <f t="shared" si="240"/>
        <v>-7.0499999999999993E-2</v>
      </c>
      <c r="FD194" s="33">
        <f t="shared" si="240"/>
        <v>-2.07E-2</v>
      </c>
      <c r="FE194" s="33">
        <f t="shared" si="240"/>
        <v>-9.7299999999999998E-2</v>
      </c>
      <c r="FF194" s="33">
        <f t="shared" si="240"/>
        <v>-4.9799999999999997E-2</v>
      </c>
      <c r="FG194" s="33">
        <f t="shared" si="240"/>
        <v>-2.4E-2</v>
      </c>
      <c r="FH194" s="33">
        <f t="shared" si="240"/>
        <v>-8.8700000000000001E-2</v>
      </c>
      <c r="FI194" s="33">
        <f t="shared" si="240"/>
        <v>-3.4299999999999997E-2</v>
      </c>
      <c r="FJ194" s="33">
        <f t="shared" si="240"/>
        <v>-1.9E-3</v>
      </c>
      <c r="FK194" s="33">
        <f t="shared" si="240"/>
        <v>-2.0199999999999999E-2</v>
      </c>
      <c r="FL194" s="33">
        <f t="shared" si="240"/>
        <v>2.75E-2</v>
      </c>
      <c r="FM194" s="33">
        <f t="shared" si="240"/>
        <v>0.01</v>
      </c>
      <c r="FN194" s="33">
        <f t="shared" si="240"/>
        <v>-1.26E-2</v>
      </c>
      <c r="FO194" s="33">
        <f t="shared" si="240"/>
        <v>-2.92E-2</v>
      </c>
      <c r="FP194" s="33">
        <f t="shared" si="240"/>
        <v>-1.3100000000000001E-2</v>
      </c>
      <c r="FQ194" s="33">
        <f t="shared" si="240"/>
        <v>-2.7900000000000001E-2</v>
      </c>
      <c r="FR194" s="33">
        <f t="shared" si="240"/>
        <v>-1.6299999999999999E-2</v>
      </c>
      <c r="FS194" s="33">
        <f t="shared" si="240"/>
        <v>-3.9100000000000003E-2</v>
      </c>
      <c r="FT194" s="33">
        <f t="shared" si="240"/>
        <v>-6.5299999999999997E-2</v>
      </c>
      <c r="FU194" s="33">
        <f t="shared" si="240"/>
        <v>-2.2599999999999999E-2</v>
      </c>
      <c r="FV194" s="33">
        <f t="shared" si="240"/>
        <v>-2.5700000000000001E-2</v>
      </c>
      <c r="FW194" s="33">
        <f t="shared" si="240"/>
        <v>-6.7799999999999999E-2</v>
      </c>
      <c r="FX194" s="33">
        <f t="shared" si="240"/>
        <v>2.86E-2</v>
      </c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</row>
    <row r="195" spans="1:195" x14ac:dyDescent="0.2">
      <c r="A195" s="7"/>
      <c r="B195" s="7" t="s">
        <v>717</v>
      </c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61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4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</row>
    <row r="196" spans="1:195" x14ac:dyDescent="0.2">
      <c r="A196" s="6" t="s">
        <v>718</v>
      </c>
      <c r="B196" s="7" t="s">
        <v>719</v>
      </c>
      <c r="C196" s="7">
        <f t="shared" ref="C196:BN196" si="241">ROUND((C192)*(1+C193+C194),2)</f>
        <v>69715570.409999996</v>
      </c>
      <c r="D196" s="7">
        <f t="shared" si="241"/>
        <v>426839768.25999999</v>
      </c>
      <c r="E196" s="7">
        <f t="shared" si="241"/>
        <v>69030123.439999998</v>
      </c>
      <c r="F196" s="7">
        <f t="shared" si="241"/>
        <v>223090394.90000001</v>
      </c>
      <c r="G196" s="7">
        <f t="shared" si="241"/>
        <v>15269376.460000001</v>
      </c>
      <c r="H196" s="7">
        <f t="shared" si="241"/>
        <v>12595683.01</v>
      </c>
      <c r="I196" s="7">
        <f t="shared" si="241"/>
        <v>98274749.5</v>
      </c>
      <c r="J196" s="7">
        <f t="shared" si="241"/>
        <v>22655957.949999999</v>
      </c>
      <c r="K196" s="7">
        <f t="shared" si="241"/>
        <v>3885192.36</v>
      </c>
      <c r="L196" s="7">
        <f t="shared" si="241"/>
        <v>25048557.789999999</v>
      </c>
      <c r="M196" s="7">
        <f t="shared" si="241"/>
        <v>13722116.130000001</v>
      </c>
      <c r="N196" s="7">
        <f t="shared" si="241"/>
        <v>554823064.13999999</v>
      </c>
      <c r="O196" s="7">
        <f t="shared" si="241"/>
        <v>138651604.62</v>
      </c>
      <c r="P196" s="7">
        <f t="shared" si="241"/>
        <v>4555084.4800000004</v>
      </c>
      <c r="Q196" s="7">
        <f t="shared" si="241"/>
        <v>432762816.41000003</v>
      </c>
      <c r="R196" s="7">
        <f t="shared" si="241"/>
        <v>49749825.689999998</v>
      </c>
      <c r="S196" s="7">
        <f t="shared" si="241"/>
        <v>18008613.460000001</v>
      </c>
      <c r="T196" s="7">
        <f t="shared" si="241"/>
        <v>2692888.88</v>
      </c>
      <c r="U196" s="7">
        <f t="shared" si="241"/>
        <v>1263911.96</v>
      </c>
      <c r="V196" s="7">
        <f t="shared" si="241"/>
        <v>3728844.61</v>
      </c>
      <c r="W196" s="7">
        <f t="shared" si="241"/>
        <v>2697854.08</v>
      </c>
      <c r="X196" s="7">
        <f t="shared" si="241"/>
        <v>1077564.68</v>
      </c>
      <c r="Y196" s="7">
        <f t="shared" si="241"/>
        <v>8509892.7699999996</v>
      </c>
      <c r="Z196" s="7">
        <f t="shared" si="241"/>
        <v>3289746.6</v>
      </c>
      <c r="AA196" s="7">
        <f t="shared" si="241"/>
        <v>327702703.48000002</v>
      </c>
      <c r="AB196" s="7">
        <f t="shared" si="241"/>
        <v>297721625.19</v>
      </c>
      <c r="AC196" s="7">
        <f t="shared" si="241"/>
        <v>10488351.43</v>
      </c>
      <c r="AD196" s="7">
        <f t="shared" si="241"/>
        <v>14494782.17</v>
      </c>
      <c r="AE196" s="7">
        <f t="shared" si="241"/>
        <v>1868385.89</v>
      </c>
      <c r="AF196" s="7">
        <f t="shared" si="241"/>
        <v>3216643.4</v>
      </c>
      <c r="AG196" s="7">
        <f t="shared" si="241"/>
        <v>7549714.0700000003</v>
      </c>
      <c r="AH196" s="7">
        <f t="shared" si="241"/>
        <v>10860411.98</v>
      </c>
      <c r="AI196" s="7">
        <f t="shared" si="241"/>
        <v>4662625.49</v>
      </c>
      <c r="AJ196" s="7">
        <f t="shared" si="241"/>
        <v>2869883.98</v>
      </c>
      <c r="AK196" s="7">
        <f t="shared" si="241"/>
        <v>3142068.36</v>
      </c>
      <c r="AL196" s="7">
        <f t="shared" si="241"/>
        <v>3824432.9</v>
      </c>
      <c r="AM196" s="7">
        <f t="shared" si="241"/>
        <v>4817171.18</v>
      </c>
      <c r="AN196" s="7">
        <f t="shared" si="241"/>
        <v>4583056.43</v>
      </c>
      <c r="AO196" s="7">
        <f t="shared" si="241"/>
        <v>45407553.649999999</v>
      </c>
      <c r="AP196" s="7">
        <f t="shared" si="241"/>
        <v>942514700.00999999</v>
      </c>
      <c r="AQ196" s="7">
        <f t="shared" si="241"/>
        <v>3906258.85</v>
      </c>
      <c r="AR196" s="7">
        <f t="shared" si="241"/>
        <v>664640075.13</v>
      </c>
      <c r="AS196" s="7">
        <f t="shared" si="241"/>
        <v>75455132.079999998</v>
      </c>
      <c r="AT196" s="7">
        <f t="shared" si="241"/>
        <v>25371480.100000001</v>
      </c>
      <c r="AU196" s="7">
        <f t="shared" si="241"/>
        <v>4130948.01</v>
      </c>
      <c r="AV196" s="7">
        <f t="shared" si="241"/>
        <v>4574112.7699999996</v>
      </c>
      <c r="AW196" s="7">
        <f t="shared" si="241"/>
        <v>4001373.28</v>
      </c>
      <c r="AX196" s="7">
        <f t="shared" si="241"/>
        <v>1814074.16</v>
      </c>
      <c r="AY196" s="7">
        <f t="shared" si="241"/>
        <v>5525314.1799999997</v>
      </c>
      <c r="AZ196" s="7">
        <f t="shared" si="241"/>
        <v>137463009.27000001</v>
      </c>
      <c r="BA196" s="7">
        <f t="shared" si="241"/>
        <v>94309014.609999999</v>
      </c>
      <c r="BB196" s="7">
        <f t="shared" si="241"/>
        <v>80749189.319999993</v>
      </c>
      <c r="BC196" s="7">
        <f t="shared" si="241"/>
        <v>278440108.92000002</v>
      </c>
      <c r="BD196" s="7">
        <f t="shared" si="241"/>
        <v>36400884.189999998</v>
      </c>
      <c r="BE196" s="7">
        <f t="shared" si="241"/>
        <v>14400937.199999999</v>
      </c>
      <c r="BF196" s="7">
        <f t="shared" si="241"/>
        <v>260884743.58000001</v>
      </c>
      <c r="BG196" s="7">
        <f t="shared" si="241"/>
        <v>10777265.68</v>
      </c>
      <c r="BH196" s="7">
        <f t="shared" si="241"/>
        <v>7269252.5899999999</v>
      </c>
      <c r="BI196" s="7">
        <f t="shared" si="241"/>
        <v>4189751.68</v>
      </c>
      <c r="BJ196" s="7">
        <f t="shared" si="241"/>
        <v>64772889.920000002</v>
      </c>
      <c r="BK196" s="7">
        <f t="shared" si="241"/>
        <v>318516378.41000003</v>
      </c>
      <c r="BL196" s="7">
        <f t="shared" si="241"/>
        <v>2625889.31</v>
      </c>
      <c r="BM196" s="7">
        <f t="shared" si="241"/>
        <v>4342108.8499999996</v>
      </c>
      <c r="BN196" s="7">
        <f t="shared" si="241"/>
        <v>33796135.520000003</v>
      </c>
      <c r="BO196" s="7">
        <f t="shared" ref="BO196:DZ196" si="242">ROUND((BO192)*(1+BO193+BO194),2)</f>
        <v>13992956.789999999</v>
      </c>
      <c r="BP196" s="7">
        <f t="shared" si="242"/>
        <v>3329574.92</v>
      </c>
      <c r="BQ196" s="7">
        <f t="shared" si="242"/>
        <v>66888920.960000001</v>
      </c>
      <c r="BR196" s="7">
        <f t="shared" si="242"/>
        <v>47077650.939999998</v>
      </c>
      <c r="BS196" s="7">
        <f t="shared" si="242"/>
        <v>13682731.550000001</v>
      </c>
      <c r="BT196" s="7">
        <f t="shared" si="242"/>
        <v>5323243.83</v>
      </c>
      <c r="BU196" s="7">
        <f t="shared" si="242"/>
        <v>5332008.75</v>
      </c>
      <c r="BV196" s="7">
        <f t="shared" si="242"/>
        <v>13580137.5</v>
      </c>
      <c r="BW196" s="7">
        <f t="shared" si="242"/>
        <v>21157672.449999999</v>
      </c>
      <c r="BX196" s="7">
        <f t="shared" si="242"/>
        <v>1781006.35</v>
      </c>
      <c r="BY196" s="7">
        <f t="shared" si="242"/>
        <v>5744265.3200000003</v>
      </c>
      <c r="BZ196" s="7">
        <f t="shared" si="242"/>
        <v>3187557.81</v>
      </c>
      <c r="CA196" s="7">
        <f t="shared" si="242"/>
        <v>2884533.19</v>
      </c>
      <c r="CB196" s="7">
        <f t="shared" si="242"/>
        <v>810017555.55999994</v>
      </c>
      <c r="CC196" s="7">
        <f t="shared" si="242"/>
        <v>3148897.41</v>
      </c>
      <c r="CD196" s="7">
        <f t="shared" si="242"/>
        <v>1693561.02</v>
      </c>
      <c r="CE196" s="7">
        <f t="shared" si="242"/>
        <v>2451608.1</v>
      </c>
      <c r="CF196" s="7">
        <f t="shared" si="242"/>
        <v>2529457.02</v>
      </c>
      <c r="CG196" s="7">
        <f t="shared" si="242"/>
        <v>3364175.93</v>
      </c>
      <c r="CH196" s="7">
        <f t="shared" si="242"/>
        <v>2170721.92</v>
      </c>
      <c r="CI196" s="7">
        <f t="shared" si="242"/>
        <v>7831645.7599999998</v>
      </c>
      <c r="CJ196" s="7">
        <f t="shared" si="242"/>
        <v>10672118.92</v>
      </c>
      <c r="CK196" s="7">
        <f t="shared" si="242"/>
        <v>61178794.07</v>
      </c>
      <c r="CL196" s="7">
        <f t="shared" si="242"/>
        <v>14788531.210000001</v>
      </c>
      <c r="CM196" s="7">
        <f t="shared" si="242"/>
        <v>8820479.9900000002</v>
      </c>
      <c r="CN196" s="7">
        <f t="shared" si="242"/>
        <v>328246765.98000002</v>
      </c>
      <c r="CO196" s="7">
        <f t="shared" si="242"/>
        <v>150769927.69999999</v>
      </c>
      <c r="CP196" s="7">
        <f t="shared" si="242"/>
        <v>11349672.279999999</v>
      </c>
      <c r="CQ196" s="7">
        <f t="shared" si="242"/>
        <v>9547210.1500000004</v>
      </c>
      <c r="CR196" s="7">
        <f t="shared" si="242"/>
        <v>3595396.33</v>
      </c>
      <c r="CS196" s="7">
        <f t="shared" si="242"/>
        <v>4304495.91</v>
      </c>
      <c r="CT196" s="7">
        <f t="shared" si="242"/>
        <v>2017524.9</v>
      </c>
      <c r="CU196" s="7">
        <f t="shared" si="242"/>
        <v>4848871.2699999996</v>
      </c>
      <c r="CV196" s="7">
        <f t="shared" si="242"/>
        <v>1002099.32</v>
      </c>
      <c r="CW196" s="7">
        <f t="shared" si="242"/>
        <v>3256744.74</v>
      </c>
      <c r="CX196" s="7">
        <f t="shared" si="242"/>
        <v>5329842.3</v>
      </c>
      <c r="CY196" s="7">
        <f t="shared" si="242"/>
        <v>1094022.03</v>
      </c>
      <c r="CZ196" s="7">
        <f t="shared" si="242"/>
        <v>20137484.129999999</v>
      </c>
      <c r="DA196" s="7">
        <f t="shared" si="242"/>
        <v>3259213.27</v>
      </c>
      <c r="DB196" s="7">
        <f t="shared" si="242"/>
        <v>4331913.29</v>
      </c>
      <c r="DC196" s="7">
        <f t="shared" si="242"/>
        <v>2935252.65</v>
      </c>
      <c r="DD196" s="7">
        <f t="shared" si="242"/>
        <v>2977656.98</v>
      </c>
      <c r="DE196" s="7">
        <f t="shared" si="242"/>
        <v>4196140.6500000004</v>
      </c>
      <c r="DF196" s="7">
        <f t="shared" si="242"/>
        <v>220486236.77000001</v>
      </c>
      <c r="DG196" s="7">
        <f t="shared" si="242"/>
        <v>1833420.58</v>
      </c>
      <c r="DH196" s="7">
        <f t="shared" si="242"/>
        <v>19800421.16</v>
      </c>
      <c r="DI196" s="7">
        <f t="shared" si="242"/>
        <v>26298688.210000001</v>
      </c>
      <c r="DJ196" s="7">
        <f t="shared" si="242"/>
        <v>7475382.9900000002</v>
      </c>
      <c r="DK196" s="7">
        <f t="shared" si="242"/>
        <v>5482832.8899999997</v>
      </c>
      <c r="DL196" s="7">
        <f t="shared" si="242"/>
        <v>62103276.32</v>
      </c>
      <c r="DM196" s="7">
        <f t="shared" si="242"/>
        <v>4265938.97</v>
      </c>
      <c r="DN196" s="7">
        <f t="shared" si="242"/>
        <v>15273950.08</v>
      </c>
      <c r="DO196" s="7">
        <f t="shared" si="242"/>
        <v>34133872.130000003</v>
      </c>
      <c r="DP196" s="7">
        <f t="shared" si="242"/>
        <v>3537541.92</v>
      </c>
      <c r="DQ196" s="7">
        <f t="shared" si="242"/>
        <v>9687583.2799999993</v>
      </c>
      <c r="DR196" s="7">
        <f t="shared" si="242"/>
        <v>15500144.09</v>
      </c>
      <c r="DS196" s="7">
        <f t="shared" si="242"/>
        <v>8419304.8200000003</v>
      </c>
      <c r="DT196" s="7">
        <f t="shared" si="242"/>
        <v>3272461.88</v>
      </c>
      <c r="DU196" s="7">
        <f t="shared" si="242"/>
        <v>4754485.2</v>
      </c>
      <c r="DV196" s="7">
        <f t="shared" si="242"/>
        <v>3452655.48</v>
      </c>
      <c r="DW196" s="7">
        <f t="shared" si="242"/>
        <v>4383089.1399999997</v>
      </c>
      <c r="DX196" s="7">
        <f t="shared" si="242"/>
        <v>3482271.6</v>
      </c>
      <c r="DY196" s="7">
        <f t="shared" si="242"/>
        <v>4686974.32</v>
      </c>
      <c r="DZ196" s="7">
        <f t="shared" si="242"/>
        <v>8784227.0999999996</v>
      </c>
      <c r="EA196" s="7">
        <f t="shared" ref="EA196:FX196" si="243">ROUND((EA192)*(1+EA193+EA194),2)</f>
        <v>6663711.5999999996</v>
      </c>
      <c r="EB196" s="7">
        <f t="shared" si="243"/>
        <v>6687364.6600000001</v>
      </c>
      <c r="EC196" s="7">
        <f t="shared" si="243"/>
        <v>4127011.9</v>
      </c>
      <c r="ED196" s="7">
        <f t="shared" si="243"/>
        <v>22232696.670000002</v>
      </c>
      <c r="EE196" s="7">
        <f t="shared" si="243"/>
        <v>3296808.08</v>
      </c>
      <c r="EF196" s="7">
        <f t="shared" si="243"/>
        <v>15901245.539999999</v>
      </c>
      <c r="EG196" s="7">
        <f t="shared" si="243"/>
        <v>3651746.8</v>
      </c>
      <c r="EH196" s="7">
        <f t="shared" si="243"/>
        <v>3652915.39</v>
      </c>
      <c r="EI196" s="7">
        <f t="shared" si="243"/>
        <v>158461521.24000001</v>
      </c>
      <c r="EJ196" s="7">
        <f t="shared" si="243"/>
        <v>101179857.11</v>
      </c>
      <c r="EK196" s="7">
        <f t="shared" si="243"/>
        <v>7481138.1699999999</v>
      </c>
      <c r="EL196" s="7">
        <f t="shared" si="243"/>
        <v>5291501.28</v>
      </c>
      <c r="EM196" s="7">
        <f t="shared" si="243"/>
        <v>4912129.8600000003</v>
      </c>
      <c r="EN196" s="7">
        <f t="shared" si="243"/>
        <v>11426894.970000001</v>
      </c>
      <c r="EO196" s="7">
        <f t="shared" si="243"/>
        <v>4332423.45</v>
      </c>
      <c r="EP196" s="7">
        <f t="shared" si="243"/>
        <v>5360368.4800000004</v>
      </c>
      <c r="EQ196" s="7">
        <f t="shared" si="243"/>
        <v>28605397.32</v>
      </c>
      <c r="ER196" s="7">
        <f t="shared" si="243"/>
        <v>4507517.9000000004</v>
      </c>
      <c r="ES196" s="7">
        <f t="shared" si="243"/>
        <v>2785437.42</v>
      </c>
      <c r="ET196" s="7">
        <f t="shared" si="243"/>
        <v>3779606.95</v>
      </c>
      <c r="EU196" s="7">
        <f t="shared" si="243"/>
        <v>7345162.7800000003</v>
      </c>
      <c r="EV196" s="7">
        <f t="shared" si="243"/>
        <v>1742885.59</v>
      </c>
      <c r="EW196" s="7">
        <f t="shared" si="243"/>
        <v>12504389.289999999</v>
      </c>
      <c r="EX196" s="7">
        <f t="shared" si="243"/>
        <v>3433252.5</v>
      </c>
      <c r="EY196" s="7">
        <f t="shared" si="243"/>
        <v>7930457.8600000003</v>
      </c>
      <c r="EZ196" s="7">
        <f t="shared" si="243"/>
        <v>2476266.2799999998</v>
      </c>
      <c r="FA196" s="7">
        <f t="shared" si="243"/>
        <v>39218106.859999999</v>
      </c>
      <c r="FB196" s="7">
        <f t="shared" si="243"/>
        <v>4490260.04</v>
      </c>
      <c r="FC196" s="7">
        <f t="shared" si="243"/>
        <v>19109056.43</v>
      </c>
      <c r="FD196" s="7">
        <f t="shared" si="243"/>
        <v>5096510.38</v>
      </c>
      <c r="FE196" s="7">
        <f t="shared" si="243"/>
        <v>1894697.85</v>
      </c>
      <c r="FF196" s="7">
        <f t="shared" si="243"/>
        <v>3432472.82</v>
      </c>
      <c r="FG196" s="7">
        <f t="shared" si="243"/>
        <v>2456748.63</v>
      </c>
      <c r="FH196" s="7">
        <f t="shared" si="243"/>
        <v>1505219.93</v>
      </c>
      <c r="FI196" s="7">
        <f t="shared" si="243"/>
        <v>19004863.82</v>
      </c>
      <c r="FJ196" s="7">
        <f t="shared" si="243"/>
        <v>21038627.390000001</v>
      </c>
      <c r="FK196" s="7">
        <f t="shared" si="243"/>
        <v>26487246.780000001</v>
      </c>
      <c r="FL196" s="7">
        <f t="shared" si="243"/>
        <v>87867800</v>
      </c>
      <c r="FM196" s="7">
        <f t="shared" si="243"/>
        <v>39652282.579999998</v>
      </c>
      <c r="FN196" s="7">
        <f t="shared" si="243"/>
        <v>240819173.63999999</v>
      </c>
      <c r="FO196" s="7">
        <f t="shared" si="243"/>
        <v>11941367.75</v>
      </c>
      <c r="FP196" s="7">
        <f t="shared" si="243"/>
        <v>25878025.41</v>
      </c>
      <c r="FQ196" s="7">
        <f t="shared" si="243"/>
        <v>10765396.43</v>
      </c>
      <c r="FR196" s="7">
        <f t="shared" si="243"/>
        <v>3181486.18</v>
      </c>
      <c r="FS196" s="7">
        <f t="shared" si="243"/>
        <v>3286082.28</v>
      </c>
      <c r="FT196" s="7">
        <f t="shared" si="243"/>
        <v>1371995.44</v>
      </c>
      <c r="FU196" s="7">
        <f t="shared" si="243"/>
        <v>10053310.800000001</v>
      </c>
      <c r="FV196" s="7">
        <f t="shared" si="243"/>
        <v>8174071.4299999997</v>
      </c>
      <c r="FW196" s="7">
        <f t="shared" si="243"/>
        <v>3134660.72</v>
      </c>
      <c r="FX196" s="7">
        <f t="shared" si="243"/>
        <v>1370399.22</v>
      </c>
      <c r="FY196" s="33"/>
      <c r="FZ196" s="7">
        <f>SUM(C196:FX196)</f>
        <v>9219964011.7900028</v>
      </c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</row>
    <row r="197" spans="1:195" x14ac:dyDescent="0.2">
      <c r="A197" s="7"/>
      <c r="B197" s="7" t="s">
        <v>720</v>
      </c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47"/>
      <c r="GC197" s="47"/>
      <c r="GD197" s="47"/>
      <c r="GE197" s="47"/>
      <c r="GF197" s="47"/>
      <c r="GG197" s="7"/>
      <c r="GH197" s="7"/>
      <c r="GI197" s="7"/>
      <c r="GJ197" s="7"/>
      <c r="GK197" s="7"/>
      <c r="GL197" s="7"/>
      <c r="GM197" s="7"/>
    </row>
    <row r="198" spans="1:195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</row>
    <row r="199" spans="1:195" ht="15.75" x14ac:dyDescent="0.25">
      <c r="A199" s="7"/>
      <c r="B199" s="43" t="s">
        <v>721</v>
      </c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</row>
    <row r="200" spans="1:195" x14ac:dyDescent="0.2">
      <c r="A200" s="6" t="s">
        <v>722</v>
      </c>
      <c r="B200" s="7" t="s">
        <v>723</v>
      </c>
      <c r="C200" s="7">
        <f t="shared" ref="C200:BN200" si="244">ROUND(C37,2)</f>
        <v>10192.89</v>
      </c>
      <c r="D200" s="7">
        <f t="shared" si="244"/>
        <v>10192.89</v>
      </c>
      <c r="E200" s="7">
        <f t="shared" si="244"/>
        <v>10192.89</v>
      </c>
      <c r="F200" s="7">
        <f t="shared" si="244"/>
        <v>10192.89</v>
      </c>
      <c r="G200" s="7">
        <f t="shared" si="244"/>
        <v>10192.89</v>
      </c>
      <c r="H200" s="7">
        <f t="shared" si="244"/>
        <v>10192.89</v>
      </c>
      <c r="I200" s="7">
        <f t="shared" si="244"/>
        <v>10192.89</v>
      </c>
      <c r="J200" s="7">
        <f t="shared" si="244"/>
        <v>10192.89</v>
      </c>
      <c r="K200" s="7">
        <f t="shared" si="244"/>
        <v>10192.89</v>
      </c>
      <c r="L200" s="7">
        <f t="shared" si="244"/>
        <v>10192.89</v>
      </c>
      <c r="M200" s="7">
        <f t="shared" si="244"/>
        <v>10192.89</v>
      </c>
      <c r="N200" s="7">
        <f t="shared" si="244"/>
        <v>10192.89</v>
      </c>
      <c r="O200" s="7">
        <f t="shared" si="244"/>
        <v>10192.89</v>
      </c>
      <c r="P200" s="7">
        <f t="shared" si="244"/>
        <v>10192.89</v>
      </c>
      <c r="Q200" s="7">
        <f t="shared" si="244"/>
        <v>10192.89</v>
      </c>
      <c r="R200" s="7">
        <f t="shared" si="244"/>
        <v>10192.89</v>
      </c>
      <c r="S200" s="7">
        <f t="shared" si="244"/>
        <v>10192.89</v>
      </c>
      <c r="T200" s="7">
        <f t="shared" si="244"/>
        <v>10192.89</v>
      </c>
      <c r="U200" s="7">
        <f t="shared" si="244"/>
        <v>10192.89</v>
      </c>
      <c r="V200" s="7">
        <f t="shared" si="244"/>
        <v>10192.89</v>
      </c>
      <c r="W200" s="7">
        <f t="shared" si="244"/>
        <v>10192.89</v>
      </c>
      <c r="X200" s="7">
        <f t="shared" si="244"/>
        <v>10192.89</v>
      </c>
      <c r="Y200" s="7">
        <f t="shared" si="244"/>
        <v>10192.89</v>
      </c>
      <c r="Z200" s="7">
        <f t="shared" si="244"/>
        <v>10192.89</v>
      </c>
      <c r="AA200" s="7">
        <f t="shared" si="244"/>
        <v>10192.89</v>
      </c>
      <c r="AB200" s="7">
        <f t="shared" si="244"/>
        <v>10192.89</v>
      </c>
      <c r="AC200" s="7">
        <f t="shared" si="244"/>
        <v>10192.89</v>
      </c>
      <c r="AD200" s="7">
        <f t="shared" si="244"/>
        <v>10192.89</v>
      </c>
      <c r="AE200" s="7">
        <f t="shared" si="244"/>
        <v>10192.89</v>
      </c>
      <c r="AF200" s="7">
        <f t="shared" si="244"/>
        <v>10192.89</v>
      </c>
      <c r="AG200" s="7">
        <f t="shared" si="244"/>
        <v>10192.89</v>
      </c>
      <c r="AH200" s="7">
        <f t="shared" si="244"/>
        <v>10192.89</v>
      </c>
      <c r="AI200" s="7">
        <f t="shared" si="244"/>
        <v>10192.89</v>
      </c>
      <c r="AJ200" s="7">
        <f t="shared" si="244"/>
        <v>10192.89</v>
      </c>
      <c r="AK200" s="7">
        <f t="shared" si="244"/>
        <v>10192.89</v>
      </c>
      <c r="AL200" s="7">
        <f t="shared" si="244"/>
        <v>10192.89</v>
      </c>
      <c r="AM200" s="7">
        <f t="shared" si="244"/>
        <v>10192.89</v>
      </c>
      <c r="AN200" s="7">
        <f t="shared" si="244"/>
        <v>10192.89</v>
      </c>
      <c r="AO200" s="7">
        <f t="shared" si="244"/>
        <v>10192.89</v>
      </c>
      <c r="AP200" s="7">
        <f t="shared" si="244"/>
        <v>10192.89</v>
      </c>
      <c r="AQ200" s="7">
        <f t="shared" si="244"/>
        <v>10192.89</v>
      </c>
      <c r="AR200" s="7">
        <f t="shared" si="244"/>
        <v>10192.89</v>
      </c>
      <c r="AS200" s="7">
        <f t="shared" si="244"/>
        <v>10192.89</v>
      </c>
      <c r="AT200" s="7">
        <f t="shared" si="244"/>
        <v>10192.89</v>
      </c>
      <c r="AU200" s="7">
        <f t="shared" si="244"/>
        <v>10192.89</v>
      </c>
      <c r="AV200" s="7">
        <f t="shared" si="244"/>
        <v>10192.89</v>
      </c>
      <c r="AW200" s="7">
        <f t="shared" si="244"/>
        <v>10192.89</v>
      </c>
      <c r="AX200" s="7">
        <f t="shared" si="244"/>
        <v>10192.89</v>
      </c>
      <c r="AY200" s="7">
        <f t="shared" si="244"/>
        <v>10192.89</v>
      </c>
      <c r="AZ200" s="7">
        <f t="shared" si="244"/>
        <v>10192.89</v>
      </c>
      <c r="BA200" s="7">
        <f t="shared" si="244"/>
        <v>10192.89</v>
      </c>
      <c r="BB200" s="7">
        <f t="shared" si="244"/>
        <v>10192.89</v>
      </c>
      <c r="BC200" s="7">
        <f t="shared" si="244"/>
        <v>10192.89</v>
      </c>
      <c r="BD200" s="7">
        <f t="shared" si="244"/>
        <v>10192.89</v>
      </c>
      <c r="BE200" s="7">
        <f t="shared" si="244"/>
        <v>10192.89</v>
      </c>
      <c r="BF200" s="7">
        <f t="shared" si="244"/>
        <v>10192.89</v>
      </c>
      <c r="BG200" s="7">
        <f t="shared" si="244"/>
        <v>10192.89</v>
      </c>
      <c r="BH200" s="7">
        <f t="shared" si="244"/>
        <v>10192.89</v>
      </c>
      <c r="BI200" s="7">
        <f t="shared" si="244"/>
        <v>10192.89</v>
      </c>
      <c r="BJ200" s="7">
        <f t="shared" si="244"/>
        <v>10192.89</v>
      </c>
      <c r="BK200" s="7">
        <f t="shared" si="244"/>
        <v>10192.89</v>
      </c>
      <c r="BL200" s="7">
        <f t="shared" si="244"/>
        <v>10192.89</v>
      </c>
      <c r="BM200" s="7">
        <f t="shared" si="244"/>
        <v>10192.89</v>
      </c>
      <c r="BN200" s="7">
        <f t="shared" si="244"/>
        <v>10192.89</v>
      </c>
      <c r="BO200" s="7">
        <f t="shared" ref="BO200:DZ200" si="245">ROUND(BO37,2)</f>
        <v>10192.89</v>
      </c>
      <c r="BP200" s="7">
        <f t="shared" si="245"/>
        <v>10192.89</v>
      </c>
      <c r="BQ200" s="7">
        <f t="shared" si="245"/>
        <v>10192.89</v>
      </c>
      <c r="BR200" s="7">
        <f t="shared" si="245"/>
        <v>10192.89</v>
      </c>
      <c r="BS200" s="7">
        <f t="shared" si="245"/>
        <v>10192.89</v>
      </c>
      <c r="BT200" s="7">
        <f t="shared" si="245"/>
        <v>10192.89</v>
      </c>
      <c r="BU200" s="7">
        <f t="shared" si="245"/>
        <v>10192.89</v>
      </c>
      <c r="BV200" s="7">
        <f t="shared" si="245"/>
        <v>10192.89</v>
      </c>
      <c r="BW200" s="7">
        <f t="shared" si="245"/>
        <v>10192.89</v>
      </c>
      <c r="BX200" s="7">
        <f t="shared" si="245"/>
        <v>10192.89</v>
      </c>
      <c r="BY200" s="7">
        <f t="shared" si="245"/>
        <v>10192.89</v>
      </c>
      <c r="BZ200" s="7">
        <f t="shared" si="245"/>
        <v>10192.89</v>
      </c>
      <c r="CA200" s="7">
        <f t="shared" si="245"/>
        <v>10192.89</v>
      </c>
      <c r="CB200" s="7">
        <f t="shared" si="245"/>
        <v>10192.89</v>
      </c>
      <c r="CC200" s="7">
        <f t="shared" si="245"/>
        <v>10192.89</v>
      </c>
      <c r="CD200" s="7">
        <f t="shared" si="245"/>
        <v>10192.89</v>
      </c>
      <c r="CE200" s="7">
        <f t="shared" si="245"/>
        <v>10192.89</v>
      </c>
      <c r="CF200" s="7">
        <f t="shared" si="245"/>
        <v>10192.89</v>
      </c>
      <c r="CG200" s="7">
        <f t="shared" si="245"/>
        <v>10192.89</v>
      </c>
      <c r="CH200" s="7">
        <f t="shared" si="245"/>
        <v>10192.89</v>
      </c>
      <c r="CI200" s="7">
        <f t="shared" si="245"/>
        <v>10192.89</v>
      </c>
      <c r="CJ200" s="7">
        <f t="shared" si="245"/>
        <v>10192.89</v>
      </c>
      <c r="CK200" s="7">
        <f t="shared" si="245"/>
        <v>10192.89</v>
      </c>
      <c r="CL200" s="7">
        <f t="shared" si="245"/>
        <v>10192.89</v>
      </c>
      <c r="CM200" s="7">
        <f t="shared" si="245"/>
        <v>10192.89</v>
      </c>
      <c r="CN200" s="7">
        <f t="shared" si="245"/>
        <v>10192.89</v>
      </c>
      <c r="CO200" s="7">
        <f t="shared" si="245"/>
        <v>10192.89</v>
      </c>
      <c r="CP200" s="7">
        <f t="shared" si="245"/>
        <v>10192.89</v>
      </c>
      <c r="CQ200" s="7">
        <f t="shared" si="245"/>
        <v>10192.89</v>
      </c>
      <c r="CR200" s="7">
        <f t="shared" si="245"/>
        <v>10192.89</v>
      </c>
      <c r="CS200" s="7">
        <f t="shared" si="245"/>
        <v>10192.89</v>
      </c>
      <c r="CT200" s="7">
        <f t="shared" si="245"/>
        <v>10192.89</v>
      </c>
      <c r="CU200" s="7">
        <f t="shared" si="245"/>
        <v>10192.89</v>
      </c>
      <c r="CV200" s="7">
        <f t="shared" si="245"/>
        <v>10192.89</v>
      </c>
      <c r="CW200" s="7">
        <f t="shared" si="245"/>
        <v>10192.89</v>
      </c>
      <c r="CX200" s="7">
        <f t="shared" si="245"/>
        <v>10192.89</v>
      </c>
      <c r="CY200" s="7">
        <f t="shared" si="245"/>
        <v>10192.89</v>
      </c>
      <c r="CZ200" s="7">
        <f t="shared" si="245"/>
        <v>10192.89</v>
      </c>
      <c r="DA200" s="7">
        <f t="shared" si="245"/>
        <v>10192.89</v>
      </c>
      <c r="DB200" s="7">
        <f t="shared" si="245"/>
        <v>10192.89</v>
      </c>
      <c r="DC200" s="7">
        <f t="shared" si="245"/>
        <v>10192.89</v>
      </c>
      <c r="DD200" s="7">
        <f t="shared" si="245"/>
        <v>10192.89</v>
      </c>
      <c r="DE200" s="7">
        <f t="shared" si="245"/>
        <v>10192.89</v>
      </c>
      <c r="DF200" s="7">
        <f t="shared" si="245"/>
        <v>10192.89</v>
      </c>
      <c r="DG200" s="7">
        <f t="shared" si="245"/>
        <v>10192.89</v>
      </c>
      <c r="DH200" s="7">
        <f t="shared" si="245"/>
        <v>10192.89</v>
      </c>
      <c r="DI200" s="7">
        <f t="shared" si="245"/>
        <v>10192.89</v>
      </c>
      <c r="DJ200" s="7">
        <f t="shared" si="245"/>
        <v>10192.89</v>
      </c>
      <c r="DK200" s="7">
        <f t="shared" si="245"/>
        <v>10192.89</v>
      </c>
      <c r="DL200" s="7">
        <f t="shared" si="245"/>
        <v>10192.89</v>
      </c>
      <c r="DM200" s="7">
        <f t="shared" si="245"/>
        <v>10192.89</v>
      </c>
      <c r="DN200" s="7">
        <f t="shared" si="245"/>
        <v>10192.89</v>
      </c>
      <c r="DO200" s="7">
        <f t="shared" si="245"/>
        <v>10192.89</v>
      </c>
      <c r="DP200" s="7">
        <f t="shared" si="245"/>
        <v>10192.89</v>
      </c>
      <c r="DQ200" s="7">
        <f t="shared" si="245"/>
        <v>10192.89</v>
      </c>
      <c r="DR200" s="7">
        <f t="shared" si="245"/>
        <v>10192.89</v>
      </c>
      <c r="DS200" s="7">
        <f t="shared" si="245"/>
        <v>10192.89</v>
      </c>
      <c r="DT200" s="7">
        <f t="shared" si="245"/>
        <v>10192.89</v>
      </c>
      <c r="DU200" s="7">
        <f t="shared" si="245"/>
        <v>10192.89</v>
      </c>
      <c r="DV200" s="7">
        <f t="shared" si="245"/>
        <v>10192.89</v>
      </c>
      <c r="DW200" s="7">
        <f t="shared" si="245"/>
        <v>10192.89</v>
      </c>
      <c r="DX200" s="7">
        <f t="shared" si="245"/>
        <v>10192.89</v>
      </c>
      <c r="DY200" s="7">
        <f t="shared" si="245"/>
        <v>10192.89</v>
      </c>
      <c r="DZ200" s="7">
        <f t="shared" si="245"/>
        <v>10192.89</v>
      </c>
      <c r="EA200" s="7">
        <f t="shared" ref="EA200:FX200" si="246">ROUND(EA37,2)</f>
        <v>10192.89</v>
      </c>
      <c r="EB200" s="7">
        <f t="shared" si="246"/>
        <v>10192.89</v>
      </c>
      <c r="EC200" s="7">
        <f t="shared" si="246"/>
        <v>10192.89</v>
      </c>
      <c r="ED200" s="7">
        <f t="shared" si="246"/>
        <v>10192.89</v>
      </c>
      <c r="EE200" s="7">
        <f t="shared" si="246"/>
        <v>10192.89</v>
      </c>
      <c r="EF200" s="7">
        <f t="shared" si="246"/>
        <v>10192.89</v>
      </c>
      <c r="EG200" s="7">
        <f t="shared" si="246"/>
        <v>10192.89</v>
      </c>
      <c r="EH200" s="7">
        <f t="shared" si="246"/>
        <v>10192.89</v>
      </c>
      <c r="EI200" s="7">
        <f t="shared" si="246"/>
        <v>10192.89</v>
      </c>
      <c r="EJ200" s="7">
        <f t="shared" si="246"/>
        <v>10192.89</v>
      </c>
      <c r="EK200" s="7">
        <f t="shared" si="246"/>
        <v>10192.89</v>
      </c>
      <c r="EL200" s="7">
        <f t="shared" si="246"/>
        <v>10192.89</v>
      </c>
      <c r="EM200" s="7">
        <f t="shared" si="246"/>
        <v>10192.89</v>
      </c>
      <c r="EN200" s="7">
        <f t="shared" si="246"/>
        <v>10192.89</v>
      </c>
      <c r="EO200" s="7">
        <f t="shared" si="246"/>
        <v>10192.89</v>
      </c>
      <c r="EP200" s="7">
        <f t="shared" si="246"/>
        <v>10192.89</v>
      </c>
      <c r="EQ200" s="7">
        <f t="shared" si="246"/>
        <v>10192.89</v>
      </c>
      <c r="ER200" s="7">
        <f t="shared" si="246"/>
        <v>10192.89</v>
      </c>
      <c r="ES200" s="7">
        <f t="shared" si="246"/>
        <v>10192.89</v>
      </c>
      <c r="ET200" s="7">
        <f t="shared" si="246"/>
        <v>10192.89</v>
      </c>
      <c r="EU200" s="7">
        <f t="shared" si="246"/>
        <v>10192.89</v>
      </c>
      <c r="EV200" s="7">
        <f t="shared" si="246"/>
        <v>10192.89</v>
      </c>
      <c r="EW200" s="7">
        <f t="shared" si="246"/>
        <v>10192.89</v>
      </c>
      <c r="EX200" s="7">
        <f t="shared" si="246"/>
        <v>10192.89</v>
      </c>
      <c r="EY200" s="7">
        <f t="shared" si="246"/>
        <v>10192.89</v>
      </c>
      <c r="EZ200" s="7">
        <f t="shared" si="246"/>
        <v>10192.89</v>
      </c>
      <c r="FA200" s="7">
        <f t="shared" si="246"/>
        <v>10192.89</v>
      </c>
      <c r="FB200" s="7">
        <f t="shared" si="246"/>
        <v>10192.89</v>
      </c>
      <c r="FC200" s="7">
        <f t="shared" si="246"/>
        <v>10192.89</v>
      </c>
      <c r="FD200" s="7">
        <f t="shared" si="246"/>
        <v>10192.89</v>
      </c>
      <c r="FE200" s="7">
        <f t="shared" si="246"/>
        <v>10192.89</v>
      </c>
      <c r="FF200" s="7">
        <f t="shared" si="246"/>
        <v>10192.89</v>
      </c>
      <c r="FG200" s="7">
        <f t="shared" si="246"/>
        <v>10192.89</v>
      </c>
      <c r="FH200" s="7">
        <f t="shared" si="246"/>
        <v>10192.89</v>
      </c>
      <c r="FI200" s="7">
        <f t="shared" si="246"/>
        <v>10192.89</v>
      </c>
      <c r="FJ200" s="7">
        <f t="shared" si="246"/>
        <v>10192.89</v>
      </c>
      <c r="FK200" s="7">
        <f t="shared" si="246"/>
        <v>10192.89</v>
      </c>
      <c r="FL200" s="7">
        <f t="shared" si="246"/>
        <v>10192.89</v>
      </c>
      <c r="FM200" s="7">
        <f t="shared" si="246"/>
        <v>10192.89</v>
      </c>
      <c r="FN200" s="7">
        <f t="shared" si="246"/>
        <v>10192.89</v>
      </c>
      <c r="FO200" s="7">
        <f t="shared" si="246"/>
        <v>10192.89</v>
      </c>
      <c r="FP200" s="7">
        <f t="shared" si="246"/>
        <v>10192.89</v>
      </c>
      <c r="FQ200" s="7">
        <f t="shared" si="246"/>
        <v>10192.89</v>
      </c>
      <c r="FR200" s="7">
        <f t="shared" si="246"/>
        <v>10192.89</v>
      </c>
      <c r="FS200" s="7">
        <f t="shared" si="246"/>
        <v>10192.89</v>
      </c>
      <c r="FT200" s="7">
        <f t="shared" si="246"/>
        <v>10192.89</v>
      </c>
      <c r="FU200" s="7">
        <f t="shared" si="246"/>
        <v>10192.89</v>
      </c>
      <c r="FV200" s="7">
        <f t="shared" si="246"/>
        <v>10192.89</v>
      </c>
      <c r="FW200" s="7">
        <f t="shared" si="246"/>
        <v>10192.89</v>
      </c>
      <c r="FX200" s="7">
        <f t="shared" si="246"/>
        <v>10192.89</v>
      </c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</row>
    <row r="201" spans="1:195" x14ac:dyDescent="0.2">
      <c r="A201" s="6" t="s">
        <v>724</v>
      </c>
      <c r="B201" s="7" t="s">
        <v>725</v>
      </c>
      <c r="C201" s="18">
        <f t="shared" ref="C201:BN201" si="247">ROUND(C93,1)</f>
        <v>6362.2</v>
      </c>
      <c r="D201" s="18">
        <f t="shared" si="247"/>
        <v>39703.800000000003</v>
      </c>
      <c r="E201" s="18">
        <f t="shared" si="247"/>
        <v>6110.9</v>
      </c>
      <c r="F201" s="18">
        <f t="shared" si="247"/>
        <v>21414</v>
      </c>
      <c r="G201" s="18">
        <f t="shared" si="247"/>
        <v>1315</v>
      </c>
      <c r="H201" s="18">
        <f t="shared" si="247"/>
        <v>1136.5</v>
      </c>
      <c r="I201" s="18">
        <f t="shared" si="247"/>
        <v>8655.1</v>
      </c>
      <c r="J201" s="18">
        <f t="shared" si="247"/>
        <v>2171.3000000000002</v>
      </c>
      <c r="K201" s="18">
        <f t="shared" si="247"/>
        <v>257.7</v>
      </c>
      <c r="L201" s="18">
        <f t="shared" si="247"/>
        <v>2242.5</v>
      </c>
      <c r="M201" s="18">
        <f t="shared" si="247"/>
        <v>1068.3</v>
      </c>
      <c r="N201" s="18">
        <f t="shared" si="247"/>
        <v>51722.8</v>
      </c>
      <c r="O201" s="18">
        <f t="shared" si="247"/>
        <v>13504.5</v>
      </c>
      <c r="P201" s="18">
        <f t="shared" si="247"/>
        <v>312</v>
      </c>
      <c r="Q201" s="18">
        <f t="shared" si="247"/>
        <v>37394.300000000003</v>
      </c>
      <c r="R201" s="18">
        <f t="shared" si="247"/>
        <v>479.8</v>
      </c>
      <c r="S201" s="18">
        <f t="shared" si="247"/>
        <v>1645.3</v>
      </c>
      <c r="T201" s="18">
        <f t="shared" si="247"/>
        <v>161.30000000000001</v>
      </c>
      <c r="U201" s="18">
        <f t="shared" si="247"/>
        <v>52.5</v>
      </c>
      <c r="V201" s="18">
        <f t="shared" si="247"/>
        <v>264.89999999999998</v>
      </c>
      <c r="W201" s="18">
        <f t="shared" si="247"/>
        <v>132.6</v>
      </c>
      <c r="X201" s="18">
        <f t="shared" si="247"/>
        <v>50</v>
      </c>
      <c r="Y201" s="18">
        <f t="shared" si="247"/>
        <v>451</v>
      </c>
      <c r="Z201" s="18">
        <f t="shared" si="247"/>
        <v>223.8</v>
      </c>
      <c r="AA201" s="18">
        <f t="shared" si="247"/>
        <v>31114.7</v>
      </c>
      <c r="AB201" s="18">
        <f t="shared" si="247"/>
        <v>27716.6</v>
      </c>
      <c r="AC201" s="18">
        <f t="shared" si="247"/>
        <v>947.9</v>
      </c>
      <c r="AD201" s="18">
        <f t="shared" si="247"/>
        <v>1375.2</v>
      </c>
      <c r="AE201" s="18">
        <f t="shared" si="247"/>
        <v>94.4</v>
      </c>
      <c r="AF201" s="18">
        <f t="shared" si="247"/>
        <v>177</v>
      </c>
      <c r="AG201" s="18">
        <f t="shared" si="247"/>
        <v>634</v>
      </c>
      <c r="AH201" s="18">
        <f t="shared" si="247"/>
        <v>1006.6</v>
      </c>
      <c r="AI201" s="18">
        <f t="shared" si="247"/>
        <v>366</v>
      </c>
      <c r="AJ201" s="18">
        <f t="shared" si="247"/>
        <v>151.5</v>
      </c>
      <c r="AK201" s="18">
        <f t="shared" si="247"/>
        <v>180.1</v>
      </c>
      <c r="AL201" s="18">
        <f t="shared" si="247"/>
        <v>272</v>
      </c>
      <c r="AM201" s="18">
        <f t="shared" si="247"/>
        <v>388.3</v>
      </c>
      <c r="AN201" s="18">
        <f t="shared" si="247"/>
        <v>331</v>
      </c>
      <c r="AO201" s="18">
        <f t="shared" si="247"/>
        <v>4388</v>
      </c>
      <c r="AP201" s="18">
        <f t="shared" si="247"/>
        <v>83799.600000000006</v>
      </c>
      <c r="AQ201" s="18">
        <f t="shared" si="247"/>
        <v>246</v>
      </c>
      <c r="AR201" s="18">
        <f t="shared" si="247"/>
        <v>62499.3</v>
      </c>
      <c r="AS201" s="18">
        <f t="shared" si="247"/>
        <v>6707.3</v>
      </c>
      <c r="AT201" s="18">
        <f t="shared" si="247"/>
        <v>2383.6</v>
      </c>
      <c r="AU201" s="18">
        <f t="shared" si="247"/>
        <v>281</v>
      </c>
      <c r="AV201" s="18">
        <f t="shared" si="247"/>
        <v>333</v>
      </c>
      <c r="AW201" s="18">
        <f t="shared" si="247"/>
        <v>250.8</v>
      </c>
      <c r="AX201" s="18">
        <f t="shared" si="247"/>
        <v>70.2</v>
      </c>
      <c r="AY201" s="18">
        <f t="shared" si="247"/>
        <v>430</v>
      </c>
      <c r="AZ201" s="18">
        <f t="shared" si="247"/>
        <v>12501.1</v>
      </c>
      <c r="BA201" s="18">
        <f t="shared" si="247"/>
        <v>9105.2999999999993</v>
      </c>
      <c r="BB201" s="18">
        <f t="shared" si="247"/>
        <v>7848.4</v>
      </c>
      <c r="BC201" s="18">
        <f t="shared" si="247"/>
        <v>25479.1</v>
      </c>
      <c r="BD201" s="18">
        <f t="shared" si="247"/>
        <v>3616</v>
      </c>
      <c r="BE201" s="18">
        <f t="shared" si="247"/>
        <v>1312.9</v>
      </c>
      <c r="BF201" s="18">
        <f t="shared" si="247"/>
        <v>24581.9</v>
      </c>
      <c r="BG201" s="18">
        <f t="shared" si="247"/>
        <v>936.9</v>
      </c>
      <c r="BH201" s="18">
        <f t="shared" si="247"/>
        <v>594</v>
      </c>
      <c r="BI201" s="18">
        <f t="shared" si="247"/>
        <v>270.5</v>
      </c>
      <c r="BJ201" s="18">
        <f t="shared" si="247"/>
        <v>6319.2</v>
      </c>
      <c r="BK201" s="18">
        <f t="shared" si="247"/>
        <v>19218.599999999999</v>
      </c>
      <c r="BL201" s="18">
        <f t="shared" si="247"/>
        <v>123.2</v>
      </c>
      <c r="BM201" s="18">
        <f t="shared" si="247"/>
        <v>311</v>
      </c>
      <c r="BN201" s="18">
        <f t="shared" si="247"/>
        <v>3286.2</v>
      </c>
      <c r="BO201" s="18">
        <f t="shared" ref="BO201:DZ201" si="248">ROUND(BO93,1)</f>
        <v>1310.9</v>
      </c>
      <c r="BP201" s="18">
        <f t="shared" si="248"/>
        <v>184.4</v>
      </c>
      <c r="BQ201" s="18">
        <f t="shared" si="248"/>
        <v>5940.9</v>
      </c>
      <c r="BR201" s="18">
        <f t="shared" si="248"/>
        <v>4536</v>
      </c>
      <c r="BS201" s="18">
        <f t="shared" si="248"/>
        <v>1135.5</v>
      </c>
      <c r="BT201" s="18">
        <f t="shared" si="248"/>
        <v>406.1</v>
      </c>
      <c r="BU201" s="18">
        <f t="shared" si="248"/>
        <v>403.1</v>
      </c>
      <c r="BV201" s="18">
        <f t="shared" si="248"/>
        <v>1251.2</v>
      </c>
      <c r="BW201" s="18">
        <f t="shared" si="248"/>
        <v>1999.1</v>
      </c>
      <c r="BX201" s="18">
        <f t="shared" si="248"/>
        <v>78</v>
      </c>
      <c r="BY201" s="18">
        <f t="shared" si="248"/>
        <v>474.2</v>
      </c>
      <c r="BZ201" s="18">
        <f t="shared" si="248"/>
        <v>217.3</v>
      </c>
      <c r="CA201" s="18">
        <f t="shared" si="248"/>
        <v>164.9</v>
      </c>
      <c r="CB201" s="18">
        <f t="shared" si="248"/>
        <v>75766.100000000006</v>
      </c>
      <c r="CC201" s="18">
        <f t="shared" si="248"/>
        <v>191</v>
      </c>
      <c r="CD201" s="18">
        <f t="shared" si="248"/>
        <v>231.1</v>
      </c>
      <c r="CE201" s="18">
        <f t="shared" si="248"/>
        <v>153.6</v>
      </c>
      <c r="CF201" s="18">
        <f t="shared" si="248"/>
        <v>127.7</v>
      </c>
      <c r="CG201" s="18">
        <f t="shared" si="248"/>
        <v>202.6</v>
      </c>
      <c r="CH201" s="18">
        <f t="shared" si="248"/>
        <v>107</v>
      </c>
      <c r="CI201" s="18">
        <f t="shared" si="248"/>
        <v>709</v>
      </c>
      <c r="CJ201" s="18">
        <f t="shared" si="248"/>
        <v>930</v>
      </c>
      <c r="CK201" s="18">
        <f t="shared" si="248"/>
        <v>4957.7</v>
      </c>
      <c r="CL201" s="18">
        <f t="shared" si="248"/>
        <v>1306.2</v>
      </c>
      <c r="CM201" s="18">
        <f t="shared" si="248"/>
        <v>717.7</v>
      </c>
      <c r="CN201" s="18">
        <f t="shared" si="248"/>
        <v>32008.2</v>
      </c>
      <c r="CO201" s="18">
        <f t="shared" si="248"/>
        <v>14792.3</v>
      </c>
      <c r="CP201" s="18">
        <f t="shared" si="248"/>
        <v>1005.9</v>
      </c>
      <c r="CQ201" s="18">
        <f t="shared" si="248"/>
        <v>815.5</v>
      </c>
      <c r="CR201" s="18">
        <f t="shared" si="248"/>
        <v>242</v>
      </c>
      <c r="CS201" s="18">
        <f t="shared" si="248"/>
        <v>320.60000000000002</v>
      </c>
      <c r="CT201" s="18">
        <f t="shared" si="248"/>
        <v>105.8</v>
      </c>
      <c r="CU201" s="18">
        <f t="shared" si="248"/>
        <v>74.3</v>
      </c>
      <c r="CV201" s="18">
        <f t="shared" si="248"/>
        <v>50</v>
      </c>
      <c r="CW201" s="18">
        <f t="shared" si="248"/>
        <v>193</v>
      </c>
      <c r="CX201" s="18">
        <f t="shared" si="248"/>
        <v>465.3</v>
      </c>
      <c r="CY201" s="18">
        <f t="shared" si="248"/>
        <v>50</v>
      </c>
      <c r="CZ201" s="18">
        <f t="shared" si="248"/>
        <v>1925.3</v>
      </c>
      <c r="DA201" s="18">
        <f t="shared" si="248"/>
        <v>201.1</v>
      </c>
      <c r="DB201" s="18">
        <f t="shared" si="248"/>
        <v>316</v>
      </c>
      <c r="DC201" s="18">
        <f t="shared" si="248"/>
        <v>173</v>
      </c>
      <c r="DD201" s="18">
        <f t="shared" si="248"/>
        <v>151.80000000000001</v>
      </c>
      <c r="DE201" s="18">
        <f t="shared" si="248"/>
        <v>317.7</v>
      </c>
      <c r="DF201" s="18">
        <f t="shared" si="248"/>
        <v>21584.6</v>
      </c>
      <c r="DG201" s="18">
        <f t="shared" si="248"/>
        <v>88</v>
      </c>
      <c r="DH201" s="18">
        <f t="shared" si="248"/>
        <v>1947.5</v>
      </c>
      <c r="DI201" s="18">
        <f t="shared" si="248"/>
        <v>2517</v>
      </c>
      <c r="DJ201" s="18">
        <f t="shared" si="248"/>
        <v>641</v>
      </c>
      <c r="DK201" s="18">
        <f t="shared" si="248"/>
        <v>467.1</v>
      </c>
      <c r="DL201" s="18">
        <f t="shared" si="248"/>
        <v>5735.8</v>
      </c>
      <c r="DM201" s="18">
        <f t="shared" si="248"/>
        <v>244.5</v>
      </c>
      <c r="DN201" s="18">
        <f t="shared" si="248"/>
        <v>1311.8</v>
      </c>
      <c r="DO201" s="18">
        <f t="shared" si="248"/>
        <v>3209</v>
      </c>
      <c r="DP201" s="18">
        <f t="shared" si="248"/>
        <v>209</v>
      </c>
      <c r="DQ201" s="18">
        <f t="shared" si="248"/>
        <v>834.5</v>
      </c>
      <c r="DR201" s="18">
        <f t="shared" si="248"/>
        <v>1370.5</v>
      </c>
      <c r="DS201" s="18">
        <f t="shared" si="248"/>
        <v>678.8</v>
      </c>
      <c r="DT201" s="18">
        <f t="shared" si="248"/>
        <v>173</v>
      </c>
      <c r="DU201" s="18">
        <f t="shared" si="248"/>
        <v>357.1</v>
      </c>
      <c r="DV201" s="18">
        <f t="shared" si="248"/>
        <v>216</v>
      </c>
      <c r="DW201" s="18">
        <f t="shared" si="248"/>
        <v>314.39999999999998</v>
      </c>
      <c r="DX201" s="18">
        <f t="shared" si="248"/>
        <v>167.6</v>
      </c>
      <c r="DY201" s="18">
        <f t="shared" si="248"/>
        <v>315.5</v>
      </c>
      <c r="DZ201" s="18">
        <f t="shared" si="248"/>
        <v>746.6</v>
      </c>
      <c r="EA201" s="18">
        <f t="shared" ref="EA201:FX201" si="249">ROUND(EA93,1)</f>
        <v>556.6</v>
      </c>
      <c r="EB201" s="18">
        <f t="shared" si="249"/>
        <v>574.29999999999995</v>
      </c>
      <c r="EC201" s="18">
        <f t="shared" si="249"/>
        <v>304.7</v>
      </c>
      <c r="ED201" s="18">
        <f t="shared" si="249"/>
        <v>1589.1</v>
      </c>
      <c r="EE201" s="18">
        <f t="shared" si="249"/>
        <v>203</v>
      </c>
      <c r="EF201" s="18">
        <f t="shared" si="249"/>
        <v>1443.7</v>
      </c>
      <c r="EG201" s="18">
        <f t="shared" si="249"/>
        <v>257</v>
      </c>
      <c r="EH201" s="18">
        <f t="shared" si="249"/>
        <v>250.7</v>
      </c>
      <c r="EI201" s="18">
        <f t="shared" si="249"/>
        <v>14523.8</v>
      </c>
      <c r="EJ201" s="18">
        <f t="shared" si="249"/>
        <v>10099.700000000001</v>
      </c>
      <c r="EK201" s="18">
        <f t="shared" si="249"/>
        <v>673.8</v>
      </c>
      <c r="EL201" s="18">
        <f t="shared" si="249"/>
        <v>463.6</v>
      </c>
      <c r="EM201" s="18">
        <f t="shared" si="249"/>
        <v>398.2</v>
      </c>
      <c r="EN201" s="18">
        <f t="shared" si="249"/>
        <v>943.6</v>
      </c>
      <c r="EO201" s="18">
        <f t="shared" si="249"/>
        <v>332</v>
      </c>
      <c r="EP201" s="18">
        <f t="shared" si="249"/>
        <v>424.5</v>
      </c>
      <c r="EQ201" s="18">
        <f t="shared" si="249"/>
        <v>2717</v>
      </c>
      <c r="ER201" s="18">
        <f t="shared" si="249"/>
        <v>314.10000000000002</v>
      </c>
      <c r="ES201" s="18">
        <f t="shared" si="249"/>
        <v>173.5</v>
      </c>
      <c r="ET201" s="18">
        <f t="shared" si="249"/>
        <v>193</v>
      </c>
      <c r="EU201" s="18">
        <f t="shared" si="249"/>
        <v>581.5</v>
      </c>
      <c r="EV201" s="18">
        <f t="shared" si="249"/>
        <v>78.7</v>
      </c>
      <c r="EW201" s="18">
        <f t="shared" si="249"/>
        <v>875.6</v>
      </c>
      <c r="EX201" s="18">
        <f t="shared" si="249"/>
        <v>173</v>
      </c>
      <c r="EY201" s="18">
        <f t="shared" si="249"/>
        <v>221.8</v>
      </c>
      <c r="EZ201" s="18">
        <f t="shared" si="249"/>
        <v>126.6</v>
      </c>
      <c r="FA201" s="18">
        <f t="shared" si="249"/>
        <v>3487.2</v>
      </c>
      <c r="FB201" s="18">
        <f t="shared" si="249"/>
        <v>313.7</v>
      </c>
      <c r="FC201" s="18">
        <f t="shared" si="249"/>
        <v>2117.3000000000002</v>
      </c>
      <c r="FD201" s="18">
        <f t="shared" si="249"/>
        <v>425</v>
      </c>
      <c r="FE201" s="18">
        <f t="shared" si="249"/>
        <v>85.4</v>
      </c>
      <c r="FF201" s="18">
        <f t="shared" si="249"/>
        <v>200.2</v>
      </c>
      <c r="FG201" s="18">
        <f t="shared" si="249"/>
        <v>126.2</v>
      </c>
      <c r="FH201" s="18">
        <f t="shared" si="249"/>
        <v>74</v>
      </c>
      <c r="FI201" s="18">
        <f t="shared" si="249"/>
        <v>1784.4</v>
      </c>
      <c r="FJ201" s="18">
        <f t="shared" si="249"/>
        <v>2045.2</v>
      </c>
      <c r="FK201" s="18">
        <f t="shared" si="249"/>
        <v>2603.6999999999998</v>
      </c>
      <c r="FL201" s="18">
        <f t="shared" si="249"/>
        <v>8245.9</v>
      </c>
      <c r="FM201" s="18">
        <f t="shared" si="249"/>
        <v>3828.3</v>
      </c>
      <c r="FN201" s="18">
        <f t="shared" si="249"/>
        <v>21703.7</v>
      </c>
      <c r="FO201" s="18">
        <f t="shared" si="249"/>
        <v>1102.3</v>
      </c>
      <c r="FP201" s="18">
        <f t="shared" si="249"/>
        <v>2366</v>
      </c>
      <c r="FQ201" s="18">
        <f t="shared" si="249"/>
        <v>1002.2</v>
      </c>
      <c r="FR201" s="18">
        <f t="shared" si="249"/>
        <v>174.9</v>
      </c>
      <c r="FS201" s="18">
        <f t="shared" si="249"/>
        <v>191.5</v>
      </c>
      <c r="FT201" s="18">
        <f t="shared" si="249"/>
        <v>60.1</v>
      </c>
      <c r="FU201" s="18">
        <f t="shared" si="249"/>
        <v>834</v>
      </c>
      <c r="FV201" s="18">
        <f t="shared" si="249"/>
        <v>697.5</v>
      </c>
      <c r="FW201" s="18">
        <f t="shared" si="249"/>
        <v>169</v>
      </c>
      <c r="FX201" s="18">
        <f t="shared" si="249"/>
        <v>61.2</v>
      </c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</row>
    <row r="202" spans="1:195" x14ac:dyDescent="0.2">
      <c r="A202" s="6" t="s">
        <v>726</v>
      </c>
      <c r="B202" s="7" t="s">
        <v>727</v>
      </c>
      <c r="C202" s="18">
        <f t="shared" ref="C202:BN202" si="250">C38</f>
        <v>9738</v>
      </c>
      <c r="D202" s="18">
        <f t="shared" si="250"/>
        <v>9738</v>
      </c>
      <c r="E202" s="18">
        <f t="shared" si="250"/>
        <v>9738</v>
      </c>
      <c r="F202" s="18">
        <f t="shared" si="250"/>
        <v>9738</v>
      </c>
      <c r="G202" s="18">
        <f t="shared" si="250"/>
        <v>9738</v>
      </c>
      <c r="H202" s="18">
        <f t="shared" si="250"/>
        <v>9738</v>
      </c>
      <c r="I202" s="18">
        <f t="shared" si="250"/>
        <v>9738</v>
      </c>
      <c r="J202" s="18">
        <f t="shared" si="250"/>
        <v>9738</v>
      </c>
      <c r="K202" s="18">
        <f t="shared" si="250"/>
        <v>9738</v>
      </c>
      <c r="L202" s="18">
        <f t="shared" si="250"/>
        <v>9738</v>
      </c>
      <c r="M202" s="18">
        <f t="shared" si="250"/>
        <v>9738</v>
      </c>
      <c r="N202" s="18">
        <f t="shared" si="250"/>
        <v>9738</v>
      </c>
      <c r="O202" s="18">
        <f t="shared" si="250"/>
        <v>9738</v>
      </c>
      <c r="P202" s="18">
        <f t="shared" si="250"/>
        <v>9738</v>
      </c>
      <c r="Q202" s="18">
        <f t="shared" si="250"/>
        <v>9738</v>
      </c>
      <c r="R202" s="18">
        <f t="shared" si="250"/>
        <v>9738</v>
      </c>
      <c r="S202" s="18">
        <f t="shared" si="250"/>
        <v>9738</v>
      </c>
      <c r="T202" s="18">
        <f t="shared" si="250"/>
        <v>9738</v>
      </c>
      <c r="U202" s="18">
        <f t="shared" si="250"/>
        <v>9738</v>
      </c>
      <c r="V202" s="18">
        <f t="shared" si="250"/>
        <v>9738</v>
      </c>
      <c r="W202" s="18">
        <f t="shared" si="250"/>
        <v>9738</v>
      </c>
      <c r="X202" s="18">
        <f t="shared" si="250"/>
        <v>9738</v>
      </c>
      <c r="Y202" s="18">
        <f t="shared" si="250"/>
        <v>9738</v>
      </c>
      <c r="Z202" s="18">
        <f t="shared" si="250"/>
        <v>9738</v>
      </c>
      <c r="AA202" s="18">
        <f t="shared" si="250"/>
        <v>9738</v>
      </c>
      <c r="AB202" s="18">
        <f t="shared" si="250"/>
        <v>9738</v>
      </c>
      <c r="AC202" s="18">
        <f t="shared" si="250"/>
        <v>9738</v>
      </c>
      <c r="AD202" s="18">
        <f t="shared" si="250"/>
        <v>9738</v>
      </c>
      <c r="AE202" s="18">
        <f t="shared" si="250"/>
        <v>9738</v>
      </c>
      <c r="AF202" s="18">
        <f t="shared" si="250"/>
        <v>9738</v>
      </c>
      <c r="AG202" s="18">
        <f t="shared" si="250"/>
        <v>9738</v>
      </c>
      <c r="AH202" s="18">
        <f t="shared" si="250"/>
        <v>9738</v>
      </c>
      <c r="AI202" s="18">
        <f t="shared" si="250"/>
        <v>9738</v>
      </c>
      <c r="AJ202" s="18">
        <f t="shared" si="250"/>
        <v>9738</v>
      </c>
      <c r="AK202" s="18">
        <f t="shared" si="250"/>
        <v>9738</v>
      </c>
      <c r="AL202" s="18">
        <f t="shared" si="250"/>
        <v>9738</v>
      </c>
      <c r="AM202" s="18">
        <f t="shared" si="250"/>
        <v>9738</v>
      </c>
      <c r="AN202" s="18">
        <f t="shared" si="250"/>
        <v>9738</v>
      </c>
      <c r="AO202" s="18">
        <f t="shared" si="250"/>
        <v>9738</v>
      </c>
      <c r="AP202" s="18">
        <f t="shared" si="250"/>
        <v>9738</v>
      </c>
      <c r="AQ202" s="18">
        <f t="shared" si="250"/>
        <v>9738</v>
      </c>
      <c r="AR202" s="18">
        <f t="shared" si="250"/>
        <v>9738</v>
      </c>
      <c r="AS202" s="18">
        <f t="shared" si="250"/>
        <v>9738</v>
      </c>
      <c r="AT202" s="18">
        <f t="shared" si="250"/>
        <v>9738</v>
      </c>
      <c r="AU202" s="18">
        <f t="shared" si="250"/>
        <v>9738</v>
      </c>
      <c r="AV202" s="18">
        <f t="shared" si="250"/>
        <v>9738</v>
      </c>
      <c r="AW202" s="18">
        <f t="shared" si="250"/>
        <v>9738</v>
      </c>
      <c r="AX202" s="18">
        <f t="shared" si="250"/>
        <v>9738</v>
      </c>
      <c r="AY202" s="18">
        <f t="shared" si="250"/>
        <v>9738</v>
      </c>
      <c r="AZ202" s="18">
        <f t="shared" si="250"/>
        <v>9738</v>
      </c>
      <c r="BA202" s="18">
        <f t="shared" si="250"/>
        <v>9738</v>
      </c>
      <c r="BB202" s="18">
        <f t="shared" si="250"/>
        <v>9738</v>
      </c>
      <c r="BC202" s="18">
        <f t="shared" si="250"/>
        <v>9738</v>
      </c>
      <c r="BD202" s="18">
        <f t="shared" si="250"/>
        <v>9738</v>
      </c>
      <c r="BE202" s="18">
        <f t="shared" si="250"/>
        <v>9738</v>
      </c>
      <c r="BF202" s="18">
        <f t="shared" si="250"/>
        <v>9738</v>
      </c>
      <c r="BG202" s="18">
        <f t="shared" si="250"/>
        <v>9738</v>
      </c>
      <c r="BH202" s="18">
        <f t="shared" si="250"/>
        <v>9738</v>
      </c>
      <c r="BI202" s="18">
        <f t="shared" si="250"/>
        <v>9738</v>
      </c>
      <c r="BJ202" s="18">
        <f t="shared" si="250"/>
        <v>9738</v>
      </c>
      <c r="BK202" s="18">
        <f t="shared" si="250"/>
        <v>9738</v>
      </c>
      <c r="BL202" s="18">
        <f t="shared" si="250"/>
        <v>9738</v>
      </c>
      <c r="BM202" s="18">
        <f t="shared" si="250"/>
        <v>9738</v>
      </c>
      <c r="BN202" s="18">
        <f t="shared" si="250"/>
        <v>9738</v>
      </c>
      <c r="BO202" s="18">
        <f t="shared" ref="BO202:DZ202" si="251">BO38</f>
        <v>9738</v>
      </c>
      <c r="BP202" s="18">
        <f t="shared" si="251"/>
        <v>9738</v>
      </c>
      <c r="BQ202" s="18">
        <f t="shared" si="251"/>
        <v>9738</v>
      </c>
      <c r="BR202" s="18">
        <f t="shared" si="251"/>
        <v>9738</v>
      </c>
      <c r="BS202" s="18">
        <f t="shared" si="251"/>
        <v>9738</v>
      </c>
      <c r="BT202" s="18">
        <f t="shared" si="251"/>
        <v>9738</v>
      </c>
      <c r="BU202" s="18">
        <f t="shared" si="251"/>
        <v>9738</v>
      </c>
      <c r="BV202" s="18">
        <f t="shared" si="251"/>
        <v>9738</v>
      </c>
      <c r="BW202" s="18">
        <f t="shared" si="251"/>
        <v>9738</v>
      </c>
      <c r="BX202" s="18">
        <f t="shared" si="251"/>
        <v>9738</v>
      </c>
      <c r="BY202" s="18">
        <f t="shared" si="251"/>
        <v>9738</v>
      </c>
      <c r="BZ202" s="18">
        <f t="shared" si="251"/>
        <v>9738</v>
      </c>
      <c r="CA202" s="18">
        <f t="shared" si="251"/>
        <v>9738</v>
      </c>
      <c r="CB202" s="18">
        <f t="shared" si="251"/>
        <v>9738</v>
      </c>
      <c r="CC202" s="18">
        <f t="shared" si="251"/>
        <v>9738</v>
      </c>
      <c r="CD202" s="18">
        <f t="shared" si="251"/>
        <v>9738</v>
      </c>
      <c r="CE202" s="18">
        <f t="shared" si="251"/>
        <v>9738</v>
      </c>
      <c r="CF202" s="18">
        <f t="shared" si="251"/>
        <v>9738</v>
      </c>
      <c r="CG202" s="18">
        <f t="shared" si="251"/>
        <v>9738</v>
      </c>
      <c r="CH202" s="18">
        <f t="shared" si="251"/>
        <v>9738</v>
      </c>
      <c r="CI202" s="18">
        <f t="shared" si="251"/>
        <v>9738</v>
      </c>
      <c r="CJ202" s="18">
        <f t="shared" si="251"/>
        <v>9738</v>
      </c>
      <c r="CK202" s="18">
        <f t="shared" si="251"/>
        <v>9738</v>
      </c>
      <c r="CL202" s="18">
        <f t="shared" si="251"/>
        <v>9738</v>
      </c>
      <c r="CM202" s="18">
        <f t="shared" si="251"/>
        <v>9738</v>
      </c>
      <c r="CN202" s="18">
        <f t="shared" si="251"/>
        <v>9738</v>
      </c>
      <c r="CO202" s="18">
        <f t="shared" si="251"/>
        <v>9738</v>
      </c>
      <c r="CP202" s="18">
        <f t="shared" si="251"/>
        <v>9738</v>
      </c>
      <c r="CQ202" s="18">
        <f t="shared" si="251"/>
        <v>9738</v>
      </c>
      <c r="CR202" s="18">
        <f t="shared" si="251"/>
        <v>9738</v>
      </c>
      <c r="CS202" s="18">
        <f t="shared" si="251"/>
        <v>9738</v>
      </c>
      <c r="CT202" s="18">
        <f t="shared" si="251"/>
        <v>9738</v>
      </c>
      <c r="CU202" s="18">
        <f t="shared" si="251"/>
        <v>9738</v>
      </c>
      <c r="CV202" s="18">
        <f t="shared" si="251"/>
        <v>9738</v>
      </c>
      <c r="CW202" s="18">
        <f t="shared" si="251"/>
        <v>9738</v>
      </c>
      <c r="CX202" s="18">
        <f t="shared" si="251"/>
        <v>9738</v>
      </c>
      <c r="CY202" s="18">
        <f t="shared" si="251"/>
        <v>9738</v>
      </c>
      <c r="CZ202" s="18">
        <f t="shared" si="251"/>
        <v>9738</v>
      </c>
      <c r="DA202" s="18">
        <f t="shared" si="251"/>
        <v>9738</v>
      </c>
      <c r="DB202" s="18">
        <f t="shared" si="251"/>
        <v>9738</v>
      </c>
      <c r="DC202" s="18">
        <f t="shared" si="251"/>
        <v>9738</v>
      </c>
      <c r="DD202" s="18">
        <f t="shared" si="251"/>
        <v>9738</v>
      </c>
      <c r="DE202" s="18">
        <f t="shared" si="251"/>
        <v>9738</v>
      </c>
      <c r="DF202" s="18">
        <f t="shared" si="251"/>
        <v>9738</v>
      </c>
      <c r="DG202" s="18">
        <f t="shared" si="251"/>
        <v>9738</v>
      </c>
      <c r="DH202" s="18">
        <f t="shared" si="251"/>
        <v>9738</v>
      </c>
      <c r="DI202" s="18">
        <f t="shared" si="251"/>
        <v>9738</v>
      </c>
      <c r="DJ202" s="18">
        <f t="shared" si="251"/>
        <v>9738</v>
      </c>
      <c r="DK202" s="18">
        <f t="shared" si="251"/>
        <v>9738</v>
      </c>
      <c r="DL202" s="18">
        <f t="shared" si="251"/>
        <v>9738</v>
      </c>
      <c r="DM202" s="18">
        <f t="shared" si="251"/>
        <v>9738</v>
      </c>
      <c r="DN202" s="18">
        <f t="shared" si="251"/>
        <v>9738</v>
      </c>
      <c r="DO202" s="18">
        <f t="shared" si="251"/>
        <v>9738</v>
      </c>
      <c r="DP202" s="18">
        <f t="shared" si="251"/>
        <v>9738</v>
      </c>
      <c r="DQ202" s="18">
        <f t="shared" si="251"/>
        <v>9738</v>
      </c>
      <c r="DR202" s="18">
        <f t="shared" si="251"/>
        <v>9738</v>
      </c>
      <c r="DS202" s="18">
        <f t="shared" si="251"/>
        <v>9738</v>
      </c>
      <c r="DT202" s="18">
        <f t="shared" si="251"/>
        <v>9738</v>
      </c>
      <c r="DU202" s="18">
        <f t="shared" si="251"/>
        <v>9738</v>
      </c>
      <c r="DV202" s="18">
        <f t="shared" si="251"/>
        <v>9738</v>
      </c>
      <c r="DW202" s="18">
        <f t="shared" si="251"/>
        <v>9738</v>
      </c>
      <c r="DX202" s="18">
        <f t="shared" si="251"/>
        <v>9738</v>
      </c>
      <c r="DY202" s="18">
        <f t="shared" si="251"/>
        <v>9738</v>
      </c>
      <c r="DZ202" s="18">
        <f t="shared" si="251"/>
        <v>9738</v>
      </c>
      <c r="EA202" s="18">
        <f t="shared" ref="EA202:FX202" si="252">EA38</f>
        <v>9738</v>
      </c>
      <c r="EB202" s="18">
        <f t="shared" si="252"/>
        <v>9738</v>
      </c>
      <c r="EC202" s="18">
        <f t="shared" si="252"/>
        <v>9738</v>
      </c>
      <c r="ED202" s="18">
        <f t="shared" si="252"/>
        <v>9738</v>
      </c>
      <c r="EE202" s="18">
        <f t="shared" si="252"/>
        <v>9738</v>
      </c>
      <c r="EF202" s="18">
        <f t="shared" si="252"/>
        <v>9738</v>
      </c>
      <c r="EG202" s="18">
        <f t="shared" si="252"/>
        <v>9738</v>
      </c>
      <c r="EH202" s="18">
        <f t="shared" si="252"/>
        <v>9738</v>
      </c>
      <c r="EI202" s="18">
        <f t="shared" si="252"/>
        <v>9738</v>
      </c>
      <c r="EJ202" s="18">
        <f t="shared" si="252"/>
        <v>9738</v>
      </c>
      <c r="EK202" s="18">
        <f t="shared" si="252"/>
        <v>9738</v>
      </c>
      <c r="EL202" s="18">
        <f t="shared" si="252"/>
        <v>9738</v>
      </c>
      <c r="EM202" s="18">
        <f t="shared" si="252"/>
        <v>9738</v>
      </c>
      <c r="EN202" s="18">
        <f t="shared" si="252"/>
        <v>9738</v>
      </c>
      <c r="EO202" s="18">
        <f t="shared" si="252"/>
        <v>9738</v>
      </c>
      <c r="EP202" s="18">
        <f t="shared" si="252"/>
        <v>9738</v>
      </c>
      <c r="EQ202" s="18">
        <f t="shared" si="252"/>
        <v>9738</v>
      </c>
      <c r="ER202" s="18">
        <f t="shared" si="252"/>
        <v>9738</v>
      </c>
      <c r="ES202" s="18">
        <f t="shared" si="252"/>
        <v>9738</v>
      </c>
      <c r="ET202" s="18">
        <f t="shared" si="252"/>
        <v>9738</v>
      </c>
      <c r="EU202" s="18">
        <f t="shared" si="252"/>
        <v>9738</v>
      </c>
      <c r="EV202" s="18">
        <f t="shared" si="252"/>
        <v>9738</v>
      </c>
      <c r="EW202" s="18">
        <f t="shared" si="252"/>
        <v>9738</v>
      </c>
      <c r="EX202" s="18">
        <f t="shared" si="252"/>
        <v>9738</v>
      </c>
      <c r="EY202" s="18">
        <f t="shared" si="252"/>
        <v>9738</v>
      </c>
      <c r="EZ202" s="18">
        <f t="shared" si="252"/>
        <v>9738</v>
      </c>
      <c r="FA202" s="18">
        <f t="shared" si="252"/>
        <v>9738</v>
      </c>
      <c r="FB202" s="18">
        <f t="shared" si="252"/>
        <v>9738</v>
      </c>
      <c r="FC202" s="18">
        <f t="shared" si="252"/>
        <v>9738</v>
      </c>
      <c r="FD202" s="18">
        <f t="shared" si="252"/>
        <v>9738</v>
      </c>
      <c r="FE202" s="18">
        <f t="shared" si="252"/>
        <v>9738</v>
      </c>
      <c r="FF202" s="18">
        <f t="shared" si="252"/>
        <v>9738</v>
      </c>
      <c r="FG202" s="18">
        <f t="shared" si="252"/>
        <v>9738</v>
      </c>
      <c r="FH202" s="18">
        <f t="shared" si="252"/>
        <v>9738</v>
      </c>
      <c r="FI202" s="18">
        <f t="shared" si="252"/>
        <v>9738</v>
      </c>
      <c r="FJ202" s="18">
        <f t="shared" si="252"/>
        <v>9738</v>
      </c>
      <c r="FK202" s="18">
        <f t="shared" si="252"/>
        <v>9738</v>
      </c>
      <c r="FL202" s="18">
        <f t="shared" si="252"/>
        <v>9738</v>
      </c>
      <c r="FM202" s="18">
        <f t="shared" si="252"/>
        <v>9738</v>
      </c>
      <c r="FN202" s="18">
        <f t="shared" si="252"/>
        <v>9738</v>
      </c>
      <c r="FO202" s="18">
        <f t="shared" si="252"/>
        <v>9738</v>
      </c>
      <c r="FP202" s="18">
        <f t="shared" si="252"/>
        <v>9738</v>
      </c>
      <c r="FQ202" s="18">
        <f t="shared" si="252"/>
        <v>9738</v>
      </c>
      <c r="FR202" s="18">
        <f t="shared" si="252"/>
        <v>9738</v>
      </c>
      <c r="FS202" s="18">
        <f t="shared" si="252"/>
        <v>9738</v>
      </c>
      <c r="FT202" s="18">
        <f t="shared" si="252"/>
        <v>9738</v>
      </c>
      <c r="FU202" s="18">
        <f t="shared" si="252"/>
        <v>9738</v>
      </c>
      <c r="FV202" s="18">
        <f t="shared" si="252"/>
        <v>9738</v>
      </c>
      <c r="FW202" s="18">
        <f t="shared" si="252"/>
        <v>9738</v>
      </c>
      <c r="FX202" s="18">
        <f t="shared" si="252"/>
        <v>9738</v>
      </c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</row>
    <row r="203" spans="1:195" x14ac:dyDescent="0.2">
      <c r="A203" s="6" t="s">
        <v>728</v>
      </c>
      <c r="B203" s="7" t="s">
        <v>729</v>
      </c>
      <c r="C203" s="18">
        <f t="shared" ref="C203:BN203" si="253">ROUND(C96+C97+C94+C95+C14,1)</f>
        <v>195.5</v>
      </c>
      <c r="D203" s="18">
        <f t="shared" si="253"/>
        <v>552.5</v>
      </c>
      <c r="E203" s="18">
        <f t="shared" si="253"/>
        <v>0</v>
      </c>
      <c r="F203" s="18">
        <f t="shared" si="253"/>
        <v>1729</v>
      </c>
      <c r="G203" s="18">
        <f t="shared" si="253"/>
        <v>0</v>
      </c>
      <c r="H203" s="18">
        <f t="shared" si="253"/>
        <v>4.5</v>
      </c>
      <c r="I203" s="18">
        <f t="shared" si="253"/>
        <v>2.5</v>
      </c>
      <c r="J203" s="18">
        <f t="shared" si="253"/>
        <v>0</v>
      </c>
      <c r="K203" s="18">
        <f t="shared" si="253"/>
        <v>0</v>
      </c>
      <c r="L203" s="18">
        <f t="shared" si="253"/>
        <v>7.5</v>
      </c>
      <c r="M203" s="18">
        <f t="shared" si="253"/>
        <v>0</v>
      </c>
      <c r="N203" s="18">
        <f t="shared" si="253"/>
        <v>21</v>
      </c>
      <c r="O203" s="18">
        <f t="shared" si="253"/>
        <v>23</v>
      </c>
      <c r="P203" s="18">
        <f t="shared" si="253"/>
        <v>0</v>
      </c>
      <c r="Q203" s="18">
        <f t="shared" si="253"/>
        <v>200</v>
      </c>
      <c r="R203" s="18">
        <f t="shared" si="253"/>
        <v>4862</v>
      </c>
      <c r="S203" s="18">
        <f t="shared" si="253"/>
        <v>2</v>
      </c>
      <c r="T203" s="18">
        <f t="shared" si="253"/>
        <v>0</v>
      </c>
      <c r="U203" s="18">
        <f t="shared" si="253"/>
        <v>0</v>
      </c>
      <c r="V203" s="18">
        <f t="shared" si="253"/>
        <v>0</v>
      </c>
      <c r="W203" s="18">
        <f t="shared" si="253"/>
        <v>0</v>
      </c>
      <c r="X203" s="18">
        <f t="shared" si="253"/>
        <v>0</v>
      </c>
      <c r="Y203" s="18">
        <f t="shared" si="253"/>
        <v>329</v>
      </c>
      <c r="Z203" s="18">
        <f t="shared" si="253"/>
        <v>0</v>
      </c>
      <c r="AA203" s="18">
        <f t="shared" si="253"/>
        <v>43.5</v>
      </c>
      <c r="AB203" s="18">
        <f t="shared" si="253"/>
        <v>192</v>
      </c>
      <c r="AC203" s="18">
        <f t="shared" si="253"/>
        <v>0</v>
      </c>
      <c r="AD203" s="18">
        <f t="shared" si="253"/>
        <v>0</v>
      </c>
      <c r="AE203" s="18">
        <f t="shared" si="253"/>
        <v>0</v>
      </c>
      <c r="AF203" s="18">
        <f t="shared" si="253"/>
        <v>0</v>
      </c>
      <c r="AG203" s="18">
        <f t="shared" si="253"/>
        <v>0</v>
      </c>
      <c r="AH203" s="18">
        <f t="shared" si="253"/>
        <v>0</v>
      </c>
      <c r="AI203" s="18">
        <f t="shared" si="253"/>
        <v>0</v>
      </c>
      <c r="AJ203" s="18">
        <f t="shared" si="253"/>
        <v>0</v>
      </c>
      <c r="AK203" s="18">
        <f t="shared" si="253"/>
        <v>0</v>
      </c>
      <c r="AL203" s="18">
        <f t="shared" si="253"/>
        <v>0</v>
      </c>
      <c r="AM203" s="18">
        <f t="shared" si="253"/>
        <v>0</v>
      </c>
      <c r="AN203" s="18">
        <f t="shared" si="253"/>
        <v>0</v>
      </c>
      <c r="AO203" s="18">
        <f t="shared" si="253"/>
        <v>104.5</v>
      </c>
      <c r="AP203" s="18">
        <f t="shared" si="253"/>
        <v>893.5</v>
      </c>
      <c r="AQ203" s="18">
        <f t="shared" si="253"/>
        <v>2</v>
      </c>
      <c r="AR203" s="18">
        <f t="shared" si="253"/>
        <v>1794</v>
      </c>
      <c r="AS203" s="18">
        <f t="shared" si="253"/>
        <v>6</v>
      </c>
      <c r="AT203" s="18">
        <f t="shared" si="253"/>
        <v>2.5</v>
      </c>
      <c r="AU203" s="18">
        <f t="shared" si="253"/>
        <v>0</v>
      </c>
      <c r="AV203" s="18">
        <f t="shared" si="253"/>
        <v>0</v>
      </c>
      <c r="AW203" s="18">
        <f t="shared" si="253"/>
        <v>0</v>
      </c>
      <c r="AX203" s="18">
        <f t="shared" si="253"/>
        <v>0</v>
      </c>
      <c r="AY203" s="18">
        <f t="shared" si="253"/>
        <v>0</v>
      </c>
      <c r="AZ203" s="18">
        <f t="shared" si="253"/>
        <v>123</v>
      </c>
      <c r="BA203" s="18">
        <f t="shared" si="253"/>
        <v>230</v>
      </c>
      <c r="BB203" s="18">
        <f t="shared" si="253"/>
        <v>4.5</v>
      </c>
      <c r="BC203" s="18">
        <f t="shared" si="253"/>
        <v>562</v>
      </c>
      <c r="BD203" s="18">
        <f t="shared" si="253"/>
        <v>0</v>
      </c>
      <c r="BE203" s="18">
        <f t="shared" si="253"/>
        <v>0</v>
      </c>
      <c r="BF203" s="18">
        <f t="shared" si="253"/>
        <v>1100</v>
      </c>
      <c r="BG203" s="18">
        <f t="shared" si="253"/>
        <v>0</v>
      </c>
      <c r="BH203" s="18">
        <f t="shared" si="253"/>
        <v>22</v>
      </c>
      <c r="BI203" s="18">
        <f t="shared" si="253"/>
        <v>0</v>
      </c>
      <c r="BJ203" s="18">
        <f t="shared" si="253"/>
        <v>8</v>
      </c>
      <c r="BK203" s="18">
        <f t="shared" si="253"/>
        <v>10102.5</v>
      </c>
      <c r="BL203" s="18">
        <f t="shared" si="253"/>
        <v>5</v>
      </c>
      <c r="BM203" s="18">
        <f t="shared" si="253"/>
        <v>6</v>
      </c>
      <c r="BN203" s="18">
        <f t="shared" si="253"/>
        <v>42</v>
      </c>
      <c r="BO203" s="18">
        <f t="shared" ref="BO203:DZ203" si="254">ROUND(BO96+BO97+BO94+BO95+BO14,1)</f>
        <v>0</v>
      </c>
      <c r="BP203" s="18">
        <f t="shared" si="254"/>
        <v>0</v>
      </c>
      <c r="BQ203" s="18">
        <f t="shared" si="254"/>
        <v>0</v>
      </c>
      <c r="BR203" s="18">
        <f t="shared" si="254"/>
        <v>0</v>
      </c>
      <c r="BS203" s="18">
        <f t="shared" si="254"/>
        <v>0</v>
      </c>
      <c r="BT203" s="18">
        <f t="shared" si="254"/>
        <v>0</v>
      </c>
      <c r="BU203" s="18">
        <f t="shared" si="254"/>
        <v>0</v>
      </c>
      <c r="BV203" s="18">
        <f t="shared" si="254"/>
        <v>0</v>
      </c>
      <c r="BW203" s="18">
        <f t="shared" si="254"/>
        <v>0</v>
      </c>
      <c r="BX203" s="18">
        <f t="shared" si="254"/>
        <v>0</v>
      </c>
      <c r="BY203" s="18">
        <f t="shared" si="254"/>
        <v>0</v>
      </c>
      <c r="BZ203" s="18">
        <f t="shared" si="254"/>
        <v>0</v>
      </c>
      <c r="CA203" s="18">
        <f t="shared" si="254"/>
        <v>0</v>
      </c>
      <c r="CB203" s="18">
        <f t="shared" si="254"/>
        <v>939.5</v>
      </c>
      <c r="CC203" s="18">
        <f t="shared" si="254"/>
        <v>0</v>
      </c>
      <c r="CD203" s="18">
        <f t="shared" si="254"/>
        <v>0</v>
      </c>
      <c r="CE203" s="18">
        <f t="shared" si="254"/>
        <v>0</v>
      </c>
      <c r="CF203" s="18">
        <f t="shared" si="254"/>
        <v>0</v>
      </c>
      <c r="CG203" s="18">
        <f t="shared" si="254"/>
        <v>0</v>
      </c>
      <c r="CH203" s="18">
        <f t="shared" si="254"/>
        <v>0</v>
      </c>
      <c r="CI203" s="18">
        <f t="shared" si="254"/>
        <v>0</v>
      </c>
      <c r="CJ203" s="18">
        <f t="shared" si="254"/>
        <v>0</v>
      </c>
      <c r="CK203" s="18">
        <f t="shared" si="254"/>
        <v>960</v>
      </c>
      <c r="CL203" s="18">
        <f t="shared" si="254"/>
        <v>14.5</v>
      </c>
      <c r="CM203" s="18">
        <f t="shared" si="254"/>
        <v>27</v>
      </c>
      <c r="CN203" s="18">
        <f t="shared" si="254"/>
        <v>719</v>
      </c>
      <c r="CO203" s="18">
        <f t="shared" si="254"/>
        <v>0</v>
      </c>
      <c r="CP203" s="18">
        <f t="shared" si="254"/>
        <v>7.5</v>
      </c>
      <c r="CQ203" s="18">
        <f t="shared" si="254"/>
        <v>0</v>
      </c>
      <c r="CR203" s="18">
        <f t="shared" si="254"/>
        <v>0</v>
      </c>
      <c r="CS203" s="18">
        <f t="shared" si="254"/>
        <v>0</v>
      </c>
      <c r="CT203" s="18">
        <f t="shared" si="254"/>
        <v>0</v>
      </c>
      <c r="CU203" s="18">
        <f t="shared" si="254"/>
        <v>374</v>
      </c>
      <c r="CV203" s="18">
        <f t="shared" si="254"/>
        <v>0</v>
      </c>
      <c r="CW203" s="18">
        <f t="shared" si="254"/>
        <v>0</v>
      </c>
      <c r="CX203" s="18">
        <f t="shared" si="254"/>
        <v>0</v>
      </c>
      <c r="CY203" s="18">
        <f t="shared" si="254"/>
        <v>0</v>
      </c>
      <c r="CZ203" s="18">
        <f t="shared" si="254"/>
        <v>0</v>
      </c>
      <c r="DA203" s="18">
        <f t="shared" si="254"/>
        <v>0</v>
      </c>
      <c r="DB203" s="18">
        <f t="shared" si="254"/>
        <v>0</v>
      </c>
      <c r="DC203" s="18">
        <f t="shared" si="254"/>
        <v>0</v>
      </c>
      <c r="DD203" s="18">
        <f t="shared" si="254"/>
        <v>0</v>
      </c>
      <c r="DE203" s="18">
        <f t="shared" si="254"/>
        <v>0</v>
      </c>
      <c r="DF203" s="18">
        <f t="shared" si="254"/>
        <v>54</v>
      </c>
      <c r="DG203" s="18">
        <f t="shared" si="254"/>
        <v>0</v>
      </c>
      <c r="DH203" s="18">
        <f t="shared" si="254"/>
        <v>0</v>
      </c>
      <c r="DI203" s="18">
        <f t="shared" si="254"/>
        <v>3</v>
      </c>
      <c r="DJ203" s="18">
        <f t="shared" si="254"/>
        <v>0</v>
      </c>
      <c r="DK203" s="18">
        <f t="shared" si="254"/>
        <v>0</v>
      </c>
      <c r="DL203" s="18">
        <f t="shared" si="254"/>
        <v>0</v>
      </c>
      <c r="DM203" s="18">
        <f t="shared" si="254"/>
        <v>0</v>
      </c>
      <c r="DN203" s="18">
        <f t="shared" si="254"/>
        <v>0</v>
      </c>
      <c r="DO203" s="18">
        <f t="shared" si="254"/>
        <v>0</v>
      </c>
      <c r="DP203" s="18">
        <f t="shared" si="254"/>
        <v>0</v>
      </c>
      <c r="DQ203" s="18">
        <f t="shared" si="254"/>
        <v>0</v>
      </c>
      <c r="DR203" s="18">
        <f t="shared" si="254"/>
        <v>0</v>
      </c>
      <c r="DS203" s="18">
        <f t="shared" si="254"/>
        <v>0</v>
      </c>
      <c r="DT203" s="18">
        <f t="shared" si="254"/>
        <v>0</v>
      </c>
      <c r="DU203" s="18">
        <f t="shared" si="254"/>
        <v>0</v>
      </c>
      <c r="DV203" s="18">
        <f t="shared" si="254"/>
        <v>0</v>
      </c>
      <c r="DW203" s="18">
        <f t="shared" si="254"/>
        <v>0</v>
      </c>
      <c r="DX203" s="18">
        <f t="shared" si="254"/>
        <v>0</v>
      </c>
      <c r="DY203" s="18">
        <f t="shared" si="254"/>
        <v>0</v>
      </c>
      <c r="DZ203" s="18">
        <f t="shared" si="254"/>
        <v>0</v>
      </c>
      <c r="EA203" s="18">
        <f t="shared" ref="EA203:FX203" si="255">ROUND(EA96+EA97+EA94+EA95+EA14,1)</f>
        <v>0</v>
      </c>
      <c r="EB203" s="18">
        <f t="shared" si="255"/>
        <v>0</v>
      </c>
      <c r="EC203" s="18">
        <f t="shared" si="255"/>
        <v>0</v>
      </c>
      <c r="ED203" s="18">
        <f t="shared" si="255"/>
        <v>0</v>
      </c>
      <c r="EE203" s="18">
        <f t="shared" si="255"/>
        <v>0</v>
      </c>
      <c r="EF203" s="18">
        <f t="shared" si="255"/>
        <v>4.5</v>
      </c>
      <c r="EG203" s="18">
        <f t="shared" si="255"/>
        <v>0</v>
      </c>
      <c r="EH203" s="18">
        <f t="shared" si="255"/>
        <v>0</v>
      </c>
      <c r="EI203" s="18">
        <f t="shared" si="255"/>
        <v>4.5</v>
      </c>
      <c r="EJ203" s="18">
        <f t="shared" si="255"/>
        <v>180</v>
      </c>
      <c r="EK203" s="18">
        <f t="shared" si="255"/>
        <v>0</v>
      </c>
      <c r="EL203" s="18">
        <f t="shared" si="255"/>
        <v>0</v>
      </c>
      <c r="EM203" s="18">
        <f t="shared" si="255"/>
        <v>0</v>
      </c>
      <c r="EN203" s="18">
        <f t="shared" si="255"/>
        <v>84</v>
      </c>
      <c r="EO203" s="18">
        <f t="shared" si="255"/>
        <v>0</v>
      </c>
      <c r="EP203" s="18">
        <f t="shared" si="255"/>
        <v>0</v>
      </c>
      <c r="EQ203" s="18">
        <f t="shared" si="255"/>
        <v>0</v>
      </c>
      <c r="ER203" s="18">
        <f t="shared" si="255"/>
        <v>1.5</v>
      </c>
      <c r="ES203" s="18">
        <f t="shared" si="255"/>
        <v>0</v>
      </c>
      <c r="ET203" s="18">
        <f t="shared" si="255"/>
        <v>0</v>
      </c>
      <c r="EU203" s="18">
        <f t="shared" si="255"/>
        <v>0</v>
      </c>
      <c r="EV203" s="18">
        <f t="shared" si="255"/>
        <v>0</v>
      </c>
      <c r="EW203" s="18">
        <f t="shared" si="255"/>
        <v>0</v>
      </c>
      <c r="EX203" s="18">
        <f t="shared" si="255"/>
        <v>0</v>
      </c>
      <c r="EY203" s="18">
        <f t="shared" si="255"/>
        <v>366.5</v>
      </c>
      <c r="EZ203" s="18">
        <f t="shared" si="255"/>
        <v>0</v>
      </c>
      <c r="FA203" s="18">
        <f t="shared" si="255"/>
        <v>10.5</v>
      </c>
      <c r="FB203" s="18">
        <f t="shared" si="255"/>
        <v>0</v>
      </c>
      <c r="FC203" s="18">
        <f t="shared" si="255"/>
        <v>0</v>
      </c>
      <c r="FD203" s="18">
        <f t="shared" si="255"/>
        <v>0</v>
      </c>
      <c r="FE203" s="18">
        <f t="shared" si="255"/>
        <v>0</v>
      </c>
      <c r="FF203" s="18">
        <f t="shared" si="255"/>
        <v>0</v>
      </c>
      <c r="FG203" s="18">
        <f t="shared" si="255"/>
        <v>0</v>
      </c>
      <c r="FH203" s="18">
        <f t="shared" si="255"/>
        <v>0</v>
      </c>
      <c r="FI203" s="18">
        <f t="shared" si="255"/>
        <v>1.5</v>
      </c>
      <c r="FJ203" s="18">
        <f t="shared" si="255"/>
        <v>0</v>
      </c>
      <c r="FK203" s="18">
        <f t="shared" si="255"/>
        <v>0</v>
      </c>
      <c r="FL203" s="18">
        <f t="shared" si="255"/>
        <v>0</v>
      </c>
      <c r="FM203" s="18">
        <f t="shared" si="255"/>
        <v>0</v>
      </c>
      <c r="FN203" s="18">
        <f t="shared" si="255"/>
        <v>348</v>
      </c>
      <c r="FO203" s="18">
        <f t="shared" si="255"/>
        <v>0</v>
      </c>
      <c r="FP203" s="18">
        <f t="shared" si="255"/>
        <v>0</v>
      </c>
      <c r="FQ203" s="18">
        <f t="shared" si="255"/>
        <v>0</v>
      </c>
      <c r="FR203" s="18">
        <f t="shared" si="255"/>
        <v>0</v>
      </c>
      <c r="FS203" s="18">
        <f t="shared" si="255"/>
        <v>0</v>
      </c>
      <c r="FT203" s="18">
        <f t="shared" si="255"/>
        <v>0</v>
      </c>
      <c r="FU203" s="18">
        <f t="shared" si="255"/>
        <v>0</v>
      </c>
      <c r="FV203" s="18">
        <f t="shared" si="255"/>
        <v>0</v>
      </c>
      <c r="FW203" s="18">
        <f t="shared" si="255"/>
        <v>0</v>
      </c>
      <c r="FX203" s="18">
        <f t="shared" si="255"/>
        <v>0</v>
      </c>
      <c r="FY203" s="18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</row>
    <row r="204" spans="1:195" x14ac:dyDescent="0.2">
      <c r="A204" s="6" t="s">
        <v>730</v>
      </c>
      <c r="B204" s="7" t="s">
        <v>731</v>
      </c>
      <c r="C204" s="7">
        <f t="shared" ref="C204:BN204" si="256">ROUND((C200*C201)+(C202*C203),2)</f>
        <v>66752983.759999998</v>
      </c>
      <c r="D204" s="7">
        <f t="shared" si="256"/>
        <v>410076710.98000002</v>
      </c>
      <c r="E204" s="7">
        <f t="shared" si="256"/>
        <v>62287731.5</v>
      </c>
      <c r="F204" s="7">
        <f t="shared" si="256"/>
        <v>235107548.46000001</v>
      </c>
      <c r="G204" s="7">
        <f t="shared" si="256"/>
        <v>13403650.35</v>
      </c>
      <c r="H204" s="7">
        <f t="shared" si="256"/>
        <v>11628040.49</v>
      </c>
      <c r="I204" s="7">
        <f t="shared" si="256"/>
        <v>88244827.239999995</v>
      </c>
      <c r="J204" s="7">
        <f t="shared" si="256"/>
        <v>22131822.059999999</v>
      </c>
      <c r="K204" s="7">
        <f t="shared" si="256"/>
        <v>2626707.75</v>
      </c>
      <c r="L204" s="7">
        <f t="shared" si="256"/>
        <v>22930590.829999998</v>
      </c>
      <c r="M204" s="7">
        <f t="shared" si="256"/>
        <v>10889064.390000001</v>
      </c>
      <c r="N204" s="7">
        <f t="shared" si="256"/>
        <v>527409308.88999999</v>
      </c>
      <c r="O204" s="7">
        <f t="shared" si="256"/>
        <v>137873857.00999999</v>
      </c>
      <c r="P204" s="7">
        <f t="shared" si="256"/>
        <v>3180181.68</v>
      </c>
      <c r="Q204" s="7">
        <f t="shared" si="256"/>
        <v>383103586.52999997</v>
      </c>
      <c r="R204" s="7">
        <f t="shared" si="256"/>
        <v>52236704.619999997</v>
      </c>
      <c r="S204" s="7">
        <f t="shared" si="256"/>
        <v>16789837.920000002</v>
      </c>
      <c r="T204" s="7">
        <f t="shared" si="256"/>
        <v>1644113.16</v>
      </c>
      <c r="U204" s="7">
        <f t="shared" si="256"/>
        <v>535126.73</v>
      </c>
      <c r="V204" s="7">
        <f t="shared" si="256"/>
        <v>2700096.56</v>
      </c>
      <c r="W204" s="7">
        <f t="shared" si="256"/>
        <v>1351577.21</v>
      </c>
      <c r="X204" s="7">
        <f t="shared" si="256"/>
        <v>509644.5</v>
      </c>
      <c r="Y204" s="7">
        <f t="shared" si="256"/>
        <v>7800795.3899999997</v>
      </c>
      <c r="Z204" s="7">
        <f t="shared" si="256"/>
        <v>2281168.7799999998</v>
      </c>
      <c r="AA204" s="7">
        <f t="shared" si="256"/>
        <v>317572317.48000002</v>
      </c>
      <c r="AB204" s="7">
        <f t="shared" si="256"/>
        <v>284381950.97000003</v>
      </c>
      <c r="AC204" s="7">
        <f t="shared" si="256"/>
        <v>9661840.4299999997</v>
      </c>
      <c r="AD204" s="7">
        <f t="shared" si="256"/>
        <v>14017262.33</v>
      </c>
      <c r="AE204" s="7">
        <f t="shared" si="256"/>
        <v>962208.82</v>
      </c>
      <c r="AF204" s="7">
        <f t="shared" si="256"/>
        <v>1804141.53</v>
      </c>
      <c r="AG204" s="7">
        <f t="shared" si="256"/>
        <v>6462292.2599999998</v>
      </c>
      <c r="AH204" s="7">
        <f t="shared" si="256"/>
        <v>10260163.07</v>
      </c>
      <c r="AI204" s="7">
        <f t="shared" si="256"/>
        <v>3730597.74</v>
      </c>
      <c r="AJ204" s="7">
        <f t="shared" si="256"/>
        <v>1544222.84</v>
      </c>
      <c r="AK204" s="7">
        <f t="shared" si="256"/>
        <v>1835739.49</v>
      </c>
      <c r="AL204" s="7">
        <f t="shared" si="256"/>
        <v>2772466.08</v>
      </c>
      <c r="AM204" s="7">
        <f t="shared" si="256"/>
        <v>3957899.19</v>
      </c>
      <c r="AN204" s="7">
        <f t="shared" si="256"/>
        <v>3373846.59</v>
      </c>
      <c r="AO204" s="7">
        <f t="shared" si="256"/>
        <v>45744022.32</v>
      </c>
      <c r="AP204" s="7">
        <f t="shared" si="256"/>
        <v>862861007.84000003</v>
      </c>
      <c r="AQ204" s="7">
        <f t="shared" si="256"/>
        <v>2526926.94</v>
      </c>
      <c r="AR204" s="7">
        <f t="shared" si="256"/>
        <v>654518461.98000002</v>
      </c>
      <c r="AS204" s="7">
        <f t="shared" si="256"/>
        <v>68425199.099999994</v>
      </c>
      <c r="AT204" s="7">
        <f t="shared" si="256"/>
        <v>24320117.600000001</v>
      </c>
      <c r="AU204" s="7">
        <f t="shared" si="256"/>
        <v>2864202.09</v>
      </c>
      <c r="AV204" s="7">
        <f t="shared" si="256"/>
        <v>3394232.37</v>
      </c>
      <c r="AW204" s="7">
        <f t="shared" si="256"/>
        <v>2556376.81</v>
      </c>
      <c r="AX204" s="7">
        <f t="shared" si="256"/>
        <v>715540.88</v>
      </c>
      <c r="AY204" s="7">
        <f t="shared" si="256"/>
        <v>4382942.7</v>
      </c>
      <c r="AZ204" s="7">
        <f t="shared" si="256"/>
        <v>128620111.18000001</v>
      </c>
      <c r="BA204" s="7">
        <f t="shared" si="256"/>
        <v>95049061.319999993</v>
      </c>
      <c r="BB204" s="7">
        <f t="shared" si="256"/>
        <v>80041698.879999995</v>
      </c>
      <c r="BC204" s="7">
        <f t="shared" si="256"/>
        <v>265178419.59999999</v>
      </c>
      <c r="BD204" s="7">
        <f t="shared" si="256"/>
        <v>36857490.240000002</v>
      </c>
      <c r="BE204" s="7">
        <f t="shared" si="256"/>
        <v>13382245.279999999</v>
      </c>
      <c r="BF204" s="7">
        <f t="shared" si="256"/>
        <v>261272402.69</v>
      </c>
      <c r="BG204" s="7">
        <f t="shared" si="256"/>
        <v>9549718.6400000006</v>
      </c>
      <c r="BH204" s="7">
        <f t="shared" si="256"/>
        <v>6268812.6600000001</v>
      </c>
      <c r="BI204" s="7">
        <f t="shared" si="256"/>
        <v>2757176.75</v>
      </c>
      <c r="BJ204" s="7">
        <f t="shared" si="256"/>
        <v>64488814.490000002</v>
      </c>
      <c r="BK204" s="7">
        <f t="shared" si="256"/>
        <v>294271220.75</v>
      </c>
      <c r="BL204" s="7">
        <f t="shared" si="256"/>
        <v>1304454.05</v>
      </c>
      <c r="BM204" s="7">
        <f t="shared" si="256"/>
        <v>3228416.79</v>
      </c>
      <c r="BN204" s="7">
        <f t="shared" si="256"/>
        <v>33904871.119999997</v>
      </c>
      <c r="BO204" s="7">
        <f t="shared" ref="BO204:DZ204" si="257">ROUND((BO200*BO201)+(BO202*BO203),2)</f>
        <v>13361859.5</v>
      </c>
      <c r="BP204" s="7">
        <f t="shared" si="257"/>
        <v>1879568.92</v>
      </c>
      <c r="BQ204" s="7">
        <f t="shared" si="257"/>
        <v>60554940.200000003</v>
      </c>
      <c r="BR204" s="7">
        <f t="shared" si="257"/>
        <v>46234949.039999999</v>
      </c>
      <c r="BS204" s="7">
        <f t="shared" si="257"/>
        <v>11574026.6</v>
      </c>
      <c r="BT204" s="7">
        <f t="shared" si="257"/>
        <v>4139332.63</v>
      </c>
      <c r="BU204" s="7">
        <f t="shared" si="257"/>
        <v>4108753.96</v>
      </c>
      <c r="BV204" s="7">
        <f t="shared" si="257"/>
        <v>12753343.970000001</v>
      </c>
      <c r="BW204" s="7">
        <f t="shared" si="257"/>
        <v>20376606.399999999</v>
      </c>
      <c r="BX204" s="7">
        <f t="shared" si="257"/>
        <v>795045.42</v>
      </c>
      <c r="BY204" s="7">
        <f t="shared" si="257"/>
        <v>4833468.4400000004</v>
      </c>
      <c r="BZ204" s="7">
        <f t="shared" si="257"/>
        <v>2214915</v>
      </c>
      <c r="CA204" s="7">
        <f t="shared" si="257"/>
        <v>1680807.56</v>
      </c>
      <c r="CB204" s="7">
        <f t="shared" si="257"/>
        <v>781424374.02999997</v>
      </c>
      <c r="CC204" s="7">
        <f t="shared" si="257"/>
        <v>1946841.99</v>
      </c>
      <c r="CD204" s="7">
        <f t="shared" si="257"/>
        <v>2355576.88</v>
      </c>
      <c r="CE204" s="7">
        <f t="shared" si="257"/>
        <v>1565627.9</v>
      </c>
      <c r="CF204" s="7">
        <f t="shared" si="257"/>
        <v>1301632.05</v>
      </c>
      <c r="CG204" s="7">
        <f t="shared" si="257"/>
        <v>2065079.51</v>
      </c>
      <c r="CH204" s="7">
        <f t="shared" si="257"/>
        <v>1090639.23</v>
      </c>
      <c r="CI204" s="7">
        <f t="shared" si="257"/>
        <v>7226759.0099999998</v>
      </c>
      <c r="CJ204" s="7">
        <f t="shared" si="257"/>
        <v>9479387.6999999993</v>
      </c>
      <c r="CK204" s="7">
        <f t="shared" si="257"/>
        <v>59881770.75</v>
      </c>
      <c r="CL204" s="7">
        <f t="shared" si="257"/>
        <v>13455153.92</v>
      </c>
      <c r="CM204" s="7">
        <f t="shared" si="257"/>
        <v>7578363.1500000004</v>
      </c>
      <c r="CN204" s="7">
        <f t="shared" si="257"/>
        <v>333257683.69999999</v>
      </c>
      <c r="CO204" s="7">
        <f t="shared" si="257"/>
        <v>150776286.75</v>
      </c>
      <c r="CP204" s="7">
        <f t="shared" si="257"/>
        <v>10326063.050000001</v>
      </c>
      <c r="CQ204" s="7">
        <f t="shared" si="257"/>
        <v>8312301.7999999998</v>
      </c>
      <c r="CR204" s="7">
        <f t="shared" si="257"/>
        <v>2466679.38</v>
      </c>
      <c r="CS204" s="7">
        <f t="shared" si="257"/>
        <v>3267840.53</v>
      </c>
      <c r="CT204" s="7">
        <f t="shared" si="257"/>
        <v>1078407.76</v>
      </c>
      <c r="CU204" s="7">
        <f t="shared" si="257"/>
        <v>4399343.7300000004</v>
      </c>
      <c r="CV204" s="7">
        <f t="shared" si="257"/>
        <v>509644.5</v>
      </c>
      <c r="CW204" s="7">
        <f t="shared" si="257"/>
        <v>1967227.77</v>
      </c>
      <c r="CX204" s="7">
        <f t="shared" si="257"/>
        <v>4742751.72</v>
      </c>
      <c r="CY204" s="7">
        <f t="shared" si="257"/>
        <v>509644.5</v>
      </c>
      <c r="CZ204" s="7">
        <f t="shared" si="257"/>
        <v>19624371.120000001</v>
      </c>
      <c r="DA204" s="7">
        <f t="shared" si="257"/>
        <v>2049790.18</v>
      </c>
      <c r="DB204" s="7">
        <f t="shared" si="257"/>
        <v>3220953.24</v>
      </c>
      <c r="DC204" s="7">
        <f t="shared" si="257"/>
        <v>1763369.97</v>
      </c>
      <c r="DD204" s="7">
        <f t="shared" si="257"/>
        <v>1547280.7</v>
      </c>
      <c r="DE204" s="7">
        <f t="shared" si="257"/>
        <v>3238281.15</v>
      </c>
      <c r="DF204" s="7">
        <f t="shared" si="257"/>
        <v>220535305.49000001</v>
      </c>
      <c r="DG204" s="7">
        <f t="shared" si="257"/>
        <v>896974.32</v>
      </c>
      <c r="DH204" s="7">
        <f t="shared" si="257"/>
        <v>19850653.280000001</v>
      </c>
      <c r="DI204" s="7">
        <f t="shared" si="257"/>
        <v>25684718.129999999</v>
      </c>
      <c r="DJ204" s="7">
        <f t="shared" si="257"/>
        <v>6533642.4900000002</v>
      </c>
      <c r="DK204" s="7">
        <f t="shared" si="257"/>
        <v>4761098.92</v>
      </c>
      <c r="DL204" s="7">
        <f t="shared" si="257"/>
        <v>58464378.460000001</v>
      </c>
      <c r="DM204" s="7">
        <f t="shared" si="257"/>
        <v>2492161.61</v>
      </c>
      <c r="DN204" s="7">
        <f t="shared" si="257"/>
        <v>13371033.1</v>
      </c>
      <c r="DO204" s="7">
        <f t="shared" si="257"/>
        <v>32708984.010000002</v>
      </c>
      <c r="DP204" s="7">
        <f t="shared" si="257"/>
        <v>2130314.0099999998</v>
      </c>
      <c r="DQ204" s="7">
        <f t="shared" si="257"/>
        <v>8505966.7100000009</v>
      </c>
      <c r="DR204" s="7">
        <f t="shared" si="257"/>
        <v>13969355.75</v>
      </c>
      <c r="DS204" s="7">
        <f t="shared" si="257"/>
        <v>6918933.7300000004</v>
      </c>
      <c r="DT204" s="7">
        <f t="shared" si="257"/>
        <v>1763369.97</v>
      </c>
      <c r="DU204" s="7">
        <f t="shared" si="257"/>
        <v>3639881.02</v>
      </c>
      <c r="DV204" s="7">
        <f t="shared" si="257"/>
        <v>2201664.2400000002</v>
      </c>
      <c r="DW204" s="7">
        <f t="shared" si="257"/>
        <v>3204644.62</v>
      </c>
      <c r="DX204" s="7">
        <f t="shared" si="257"/>
        <v>1708328.36</v>
      </c>
      <c r="DY204" s="7">
        <f t="shared" si="257"/>
        <v>3215856.8</v>
      </c>
      <c r="DZ204" s="7">
        <f t="shared" si="257"/>
        <v>7610011.6699999999</v>
      </c>
      <c r="EA204" s="7">
        <f t="shared" ref="EA204:FX204" si="258">ROUND((EA200*EA201)+(EA202*EA203),2)</f>
        <v>5673362.5700000003</v>
      </c>
      <c r="EB204" s="7">
        <f t="shared" si="258"/>
        <v>5853776.7300000004</v>
      </c>
      <c r="EC204" s="7">
        <f t="shared" si="258"/>
        <v>3105773.58</v>
      </c>
      <c r="ED204" s="7">
        <f t="shared" si="258"/>
        <v>16197521.5</v>
      </c>
      <c r="EE204" s="7">
        <f t="shared" si="258"/>
        <v>2069156.67</v>
      </c>
      <c r="EF204" s="7">
        <f t="shared" si="258"/>
        <v>14759296.289999999</v>
      </c>
      <c r="EG204" s="7">
        <f t="shared" si="258"/>
        <v>2619572.73</v>
      </c>
      <c r="EH204" s="7">
        <f t="shared" si="258"/>
        <v>2555357.52</v>
      </c>
      <c r="EI204" s="7">
        <f t="shared" si="258"/>
        <v>148083316.78</v>
      </c>
      <c r="EJ204" s="7">
        <f t="shared" si="258"/>
        <v>104697971.13</v>
      </c>
      <c r="EK204" s="7">
        <f t="shared" si="258"/>
        <v>6867969.2800000003</v>
      </c>
      <c r="EL204" s="7">
        <f t="shared" si="258"/>
        <v>4725423.8</v>
      </c>
      <c r="EM204" s="7">
        <f t="shared" si="258"/>
        <v>4058808.8</v>
      </c>
      <c r="EN204" s="7">
        <f t="shared" si="258"/>
        <v>10436003</v>
      </c>
      <c r="EO204" s="7">
        <f t="shared" si="258"/>
        <v>3384039.48</v>
      </c>
      <c r="EP204" s="7">
        <f t="shared" si="258"/>
        <v>4326881.8099999996</v>
      </c>
      <c r="EQ204" s="7">
        <f t="shared" si="258"/>
        <v>27694082.129999999</v>
      </c>
      <c r="ER204" s="7">
        <f t="shared" si="258"/>
        <v>3216193.75</v>
      </c>
      <c r="ES204" s="7">
        <f t="shared" si="258"/>
        <v>1768466.42</v>
      </c>
      <c r="ET204" s="7">
        <f t="shared" si="258"/>
        <v>1967227.77</v>
      </c>
      <c r="EU204" s="7">
        <f t="shared" si="258"/>
        <v>5927165.54</v>
      </c>
      <c r="EV204" s="7">
        <f t="shared" si="258"/>
        <v>802180.44</v>
      </c>
      <c r="EW204" s="7">
        <f t="shared" si="258"/>
        <v>8924894.4800000004</v>
      </c>
      <c r="EX204" s="7">
        <f t="shared" si="258"/>
        <v>1763369.97</v>
      </c>
      <c r="EY204" s="7">
        <f t="shared" si="258"/>
        <v>5829760</v>
      </c>
      <c r="EZ204" s="7">
        <f t="shared" si="258"/>
        <v>1290419.8700000001</v>
      </c>
      <c r="FA204" s="7">
        <f t="shared" si="258"/>
        <v>35646895.009999998</v>
      </c>
      <c r="FB204" s="7">
        <f t="shared" si="258"/>
        <v>3197509.59</v>
      </c>
      <c r="FC204" s="7">
        <f t="shared" si="258"/>
        <v>21581406</v>
      </c>
      <c r="FD204" s="7">
        <f t="shared" si="258"/>
        <v>4331978.25</v>
      </c>
      <c r="FE204" s="7">
        <f t="shared" si="258"/>
        <v>870472.81</v>
      </c>
      <c r="FF204" s="7">
        <f t="shared" si="258"/>
        <v>2040616.58</v>
      </c>
      <c r="FG204" s="7">
        <f t="shared" si="258"/>
        <v>1286342.72</v>
      </c>
      <c r="FH204" s="7">
        <f t="shared" si="258"/>
        <v>754273.86</v>
      </c>
      <c r="FI204" s="7">
        <f t="shared" si="258"/>
        <v>18202799.920000002</v>
      </c>
      <c r="FJ204" s="7">
        <f t="shared" si="258"/>
        <v>20846498.629999999</v>
      </c>
      <c r="FK204" s="7">
        <f t="shared" si="258"/>
        <v>26539227.690000001</v>
      </c>
      <c r="FL204" s="7">
        <f t="shared" si="258"/>
        <v>84049551.650000006</v>
      </c>
      <c r="FM204" s="7">
        <f t="shared" si="258"/>
        <v>39021440.789999999</v>
      </c>
      <c r="FN204" s="7">
        <f t="shared" si="258"/>
        <v>224612250.69</v>
      </c>
      <c r="FO204" s="7">
        <f t="shared" si="258"/>
        <v>11235622.65</v>
      </c>
      <c r="FP204" s="7">
        <f t="shared" si="258"/>
        <v>24116377.739999998</v>
      </c>
      <c r="FQ204" s="7">
        <f t="shared" si="258"/>
        <v>10215314.359999999</v>
      </c>
      <c r="FR204" s="7">
        <f t="shared" si="258"/>
        <v>1782736.46</v>
      </c>
      <c r="FS204" s="7">
        <f t="shared" si="258"/>
        <v>1951938.44</v>
      </c>
      <c r="FT204" s="7">
        <f t="shared" si="258"/>
        <v>612592.68999999994</v>
      </c>
      <c r="FU204" s="7">
        <f t="shared" si="258"/>
        <v>8500870.2599999998</v>
      </c>
      <c r="FV204" s="7">
        <f t="shared" si="258"/>
        <v>7109540.7800000003</v>
      </c>
      <c r="FW204" s="7">
        <f t="shared" si="258"/>
        <v>1722598.41</v>
      </c>
      <c r="FX204" s="7">
        <f t="shared" si="258"/>
        <v>623804.87</v>
      </c>
      <c r="FY204" s="18"/>
      <c r="FZ204" s="7">
        <f>SUM(C204:FX204)</f>
        <v>8730871245.5700016</v>
      </c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</row>
    <row r="205" spans="1:195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18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</row>
    <row r="206" spans="1:195" ht="15.75" x14ac:dyDescent="0.25">
      <c r="A206" s="6" t="s">
        <v>591</v>
      </c>
      <c r="B206" s="43" t="s">
        <v>732</v>
      </c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</row>
    <row r="207" spans="1:195" x14ac:dyDescent="0.2">
      <c r="A207" s="6" t="s">
        <v>733</v>
      </c>
      <c r="B207" s="7" t="s">
        <v>734</v>
      </c>
      <c r="C207" s="7">
        <f t="shared" ref="C207:BN207" si="259">+C123</f>
        <v>63438360.25</v>
      </c>
      <c r="D207" s="7">
        <f t="shared" si="259"/>
        <v>397721222.91000003</v>
      </c>
      <c r="E207" s="7">
        <f t="shared" si="259"/>
        <v>60413203.420000002</v>
      </c>
      <c r="F207" s="7">
        <f t="shared" si="259"/>
        <v>212658333.40000001</v>
      </c>
      <c r="G207" s="7">
        <f t="shared" si="259"/>
        <v>13917178.93</v>
      </c>
      <c r="H207" s="7">
        <f t="shared" si="259"/>
        <v>12040291.08</v>
      </c>
      <c r="I207" s="7">
        <f t="shared" si="259"/>
        <v>85750025.849999994</v>
      </c>
      <c r="J207" s="7">
        <f t="shared" si="259"/>
        <v>20702588.260000002</v>
      </c>
      <c r="K207" s="7">
        <f t="shared" si="259"/>
        <v>3663296.1</v>
      </c>
      <c r="L207" s="7">
        <f t="shared" si="259"/>
        <v>23126699.359999999</v>
      </c>
      <c r="M207" s="7">
        <f t="shared" si="259"/>
        <v>11637998.41</v>
      </c>
      <c r="N207" s="7">
        <f t="shared" si="259"/>
        <v>533299881.43000001</v>
      </c>
      <c r="O207" s="7">
        <f t="shared" si="259"/>
        <v>135801523.09</v>
      </c>
      <c r="P207" s="7">
        <f t="shared" si="259"/>
        <v>4402394.78</v>
      </c>
      <c r="Q207" s="7">
        <f t="shared" si="259"/>
        <v>379652368.79000002</v>
      </c>
      <c r="R207" s="7">
        <f t="shared" si="259"/>
        <v>4747133.53</v>
      </c>
      <c r="S207" s="7">
        <f t="shared" si="259"/>
        <v>16746229.02</v>
      </c>
      <c r="T207" s="7">
        <f t="shared" si="259"/>
        <v>2750201.07</v>
      </c>
      <c r="U207" s="7">
        <f t="shared" si="259"/>
        <v>1072527.24</v>
      </c>
      <c r="V207" s="7">
        <f t="shared" si="259"/>
        <v>3625517.56</v>
      </c>
      <c r="W207" s="7">
        <f t="shared" si="259"/>
        <v>2367733.89</v>
      </c>
      <c r="X207" s="7">
        <f t="shared" si="259"/>
        <v>1024690.29</v>
      </c>
      <c r="Y207" s="7">
        <f t="shared" si="259"/>
        <v>4527189.6399999997</v>
      </c>
      <c r="Z207" s="7">
        <f t="shared" si="259"/>
        <v>3286628.29</v>
      </c>
      <c r="AA207" s="7">
        <f t="shared" si="259"/>
        <v>313790009.99000001</v>
      </c>
      <c r="AB207" s="7">
        <f t="shared" si="259"/>
        <v>285662352.76999998</v>
      </c>
      <c r="AC207" s="7">
        <f t="shared" si="259"/>
        <v>9998806.0099999998</v>
      </c>
      <c r="AD207" s="7">
        <f t="shared" si="259"/>
        <v>13878018.630000001</v>
      </c>
      <c r="AE207" s="7">
        <f t="shared" si="259"/>
        <v>1790586.09</v>
      </c>
      <c r="AF207" s="7">
        <f t="shared" si="259"/>
        <v>3009815.86</v>
      </c>
      <c r="AG207" s="7">
        <f t="shared" si="259"/>
        <v>7256904.3600000003</v>
      </c>
      <c r="AH207" s="7">
        <f t="shared" si="259"/>
        <v>10007049.630000001</v>
      </c>
      <c r="AI207" s="7">
        <f t="shared" si="259"/>
        <v>4466934.7</v>
      </c>
      <c r="AJ207" s="7">
        <f t="shared" si="259"/>
        <v>2692611.6</v>
      </c>
      <c r="AK207" s="7">
        <f t="shared" si="259"/>
        <v>2976741.13</v>
      </c>
      <c r="AL207" s="7">
        <f t="shared" si="259"/>
        <v>3715762.13</v>
      </c>
      <c r="AM207" s="7">
        <f t="shared" si="259"/>
        <v>4647551.79</v>
      </c>
      <c r="AN207" s="7">
        <f t="shared" si="259"/>
        <v>4345754.28</v>
      </c>
      <c r="AO207" s="7">
        <f t="shared" si="259"/>
        <v>42779428.640000001</v>
      </c>
      <c r="AP207" s="7">
        <f t="shared" si="259"/>
        <v>851421234.07000005</v>
      </c>
      <c r="AQ207" s="7">
        <f t="shared" si="259"/>
        <v>3730281.69</v>
      </c>
      <c r="AR207" s="7">
        <f t="shared" si="259"/>
        <v>635476173.50999999</v>
      </c>
      <c r="AS207" s="7">
        <f t="shared" si="259"/>
        <v>71509455.689999998</v>
      </c>
      <c r="AT207" s="7">
        <f t="shared" si="259"/>
        <v>24588900.140000001</v>
      </c>
      <c r="AU207" s="7">
        <f t="shared" si="259"/>
        <v>4102283.08</v>
      </c>
      <c r="AV207" s="7">
        <f t="shared" si="259"/>
        <v>4546700.3</v>
      </c>
      <c r="AW207" s="7">
        <f t="shared" si="259"/>
        <v>3876073.25</v>
      </c>
      <c r="AX207" s="7">
        <f t="shared" si="259"/>
        <v>1498439.3</v>
      </c>
      <c r="AY207" s="7">
        <f t="shared" si="259"/>
        <v>5224918.8499999996</v>
      </c>
      <c r="AZ207" s="7">
        <f t="shared" si="259"/>
        <v>123287693.89</v>
      </c>
      <c r="BA207" s="7">
        <f t="shared" si="259"/>
        <v>87803850.040000007</v>
      </c>
      <c r="BB207" s="7">
        <f t="shared" si="259"/>
        <v>76245791.430000007</v>
      </c>
      <c r="BC207" s="7">
        <f t="shared" si="259"/>
        <v>251619070.58000001</v>
      </c>
      <c r="BD207" s="7">
        <f t="shared" si="259"/>
        <v>35814681.100000001</v>
      </c>
      <c r="BE207" s="7">
        <f t="shared" si="259"/>
        <v>13816051.32</v>
      </c>
      <c r="BF207" s="7">
        <f t="shared" si="259"/>
        <v>244588126.12</v>
      </c>
      <c r="BG207" s="7">
        <f t="shared" si="259"/>
        <v>10047227.689999999</v>
      </c>
      <c r="BH207" s="7">
        <f t="shared" si="259"/>
        <v>6780806.1200000001</v>
      </c>
      <c r="BI207" s="7">
        <f t="shared" si="259"/>
        <v>3923035.21</v>
      </c>
      <c r="BJ207" s="7">
        <f t="shared" si="259"/>
        <v>63227482.969999999</v>
      </c>
      <c r="BK207" s="7">
        <f t="shared" si="259"/>
        <v>190182276.86000001</v>
      </c>
      <c r="BL207" s="7">
        <f t="shared" si="259"/>
        <v>2368710.62</v>
      </c>
      <c r="BM207" s="7">
        <f t="shared" si="259"/>
        <v>4218355.3600000003</v>
      </c>
      <c r="BN207" s="7">
        <f t="shared" si="259"/>
        <v>31289698.079999998</v>
      </c>
      <c r="BO207" s="7">
        <f t="shared" ref="BO207:DZ207" si="260">+BO123</f>
        <v>13087956.039999999</v>
      </c>
      <c r="BP207" s="7">
        <f t="shared" si="260"/>
        <v>3099470.21</v>
      </c>
      <c r="BQ207" s="7">
        <f t="shared" si="260"/>
        <v>62860560.210000001</v>
      </c>
      <c r="BR207" s="7">
        <f t="shared" si="260"/>
        <v>44611822.030000001</v>
      </c>
      <c r="BS207" s="7">
        <f t="shared" si="260"/>
        <v>12084449.640000001</v>
      </c>
      <c r="BT207" s="7">
        <f t="shared" si="260"/>
        <v>5197827.45</v>
      </c>
      <c r="BU207" s="7">
        <f t="shared" si="260"/>
        <v>5182224.91</v>
      </c>
      <c r="BV207" s="7">
        <f t="shared" si="260"/>
        <v>13011079.01</v>
      </c>
      <c r="BW207" s="7">
        <f t="shared" si="260"/>
        <v>20503360.960000001</v>
      </c>
      <c r="BX207" s="7">
        <f t="shared" si="260"/>
        <v>1693727.94</v>
      </c>
      <c r="BY207" s="7">
        <f t="shared" si="260"/>
        <v>5282680.42</v>
      </c>
      <c r="BZ207" s="7">
        <f t="shared" si="260"/>
        <v>3268442.24</v>
      </c>
      <c r="CA207" s="7">
        <f t="shared" si="260"/>
        <v>2963166.54</v>
      </c>
      <c r="CB207" s="7">
        <f t="shared" si="260"/>
        <v>763526649.37</v>
      </c>
      <c r="CC207" s="7">
        <f t="shared" si="260"/>
        <v>3028722.05</v>
      </c>
      <c r="CD207" s="7">
        <f t="shared" si="260"/>
        <v>3316993.06</v>
      </c>
      <c r="CE207" s="7">
        <f t="shared" si="260"/>
        <v>2641046.7599999998</v>
      </c>
      <c r="CF207" s="7">
        <f t="shared" si="260"/>
        <v>2234013.79</v>
      </c>
      <c r="CG207" s="7">
        <f t="shared" si="260"/>
        <v>3164258.45</v>
      </c>
      <c r="CH207" s="7">
        <f t="shared" si="260"/>
        <v>2000143.61</v>
      </c>
      <c r="CI207" s="7">
        <f t="shared" si="260"/>
        <v>7238542.6299999999</v>
      </c>
      <c r="CJ207" s="7">
        <f t="shared" si="260"/>
        <v>9920180</v>
      </c>
      <c r="CK207" s="7">
        <f t="shared" si="260"/>
        <v>50530492.409999996</v>
      </c>
      <c r="CL207" s="7">
        <f t="shared" si="260"/>
        <v>14009328.6</v>
      </c>
      <c r="CM207" s="7">
        <f t="shared" si="260"/>
        <v>8121221.5199999996</v>
      </c>
      <c r="CN207" s="7">
        <f t="shared" si="260"/>
        <v>310755849.24000001</v>
      </c>
      <c r="CO207" s="7">
        <f t="shared" si="260"/>
        <v>143410862.44999999</v>
      </c>
      <c r="CP207" s="7">
        <f t="shared" si="260"/>
        <v>10857218.51</v>
      </c>
      <c r="CQ207" s="7">
        <f t="shared" si="260"/>
        <v>8713227.3900000006</v>
      </c>
      <c r="CR207" s="7">
        <f t="shared" si="260"/>
        <v>3570988.92</v>
      </c>
      <c r="CS207" s="7">
        <f t="shared" si="260"/>
        <v>4187698.08</v>
      </c>
      <c r="CT207" s="7">
        <f t="shared" si="260"/>
        <v>1977279.26</v>
      </c>
      <c r="CU207" s="7">
        <f t="shared" si="260"/>
        <v>763946.22</v>
      </c>
      <c r="CV207" s="7">
        <f t="shared" si="260"/>
        <v>979071.22</v>
      </c>
      <c r="CW207" s="7">
        <f t="shared" si="260"/>
        <v>3165225.48</v>
      </c>
      <c r="CX207" s="7">
        <f t="shared" si="260"/>
        <v>5205719.72</v>
      </c>
      <c r="CY207" s="7">
        <f t="shared" si="260"/>
        <v>1033968.74</v>
      </c>
      <c r="CZ207" s="7">
        <f t="shared" si="260"/>
        <v>18999773.98</v>
      </c>
      <c r="DA207" s="7">
        <f t="shared" si="260"/>
        <v>3260900.6</v>
      </c>
      <c r="DB207" s="7">
        <f t="shared" si="260"/>
        <v>4241764.5999999996</v>
      </c>
      <c r="DC207" s="7">
        <f t="shared" si="260"/>
        <v>2990896.99</v>
      </c>
      <c r="DD207" s="7">
        <f t="shared" si="260"/>
        <v>2720329.76</v>
      </c>
      <c r="DE207" s="7">
        <f t="shared" si="260"/>
        <v>4237732.24</v>
      </c>
      <c r="DF207" s="7">
        <f t="shared" si="260"/>
        <v>203024813.33000001</v>
      </c>
      <c r="DG207" s="7">
        <f t="shared" si="260"/>
        <v>1797567.94</v>
      </c>
      <c r="DH207" s="7">
        <f t="shared" si="260"/>
        <v>18834602.260000002</v>
      </c>
      <c r="DI207" s="7">
        <f t="shared" si="260"/>
        <v>24097801.899999999</v>
      </c>
      <c r="DJ207" s="7">
        <f t="shared" si="260"/>
        <v>7038872.7000000002</v>
      </c>
      <c r="DK207" s="7">
        <f t="shared" si="260"/>
        <v>5231938.3099999996</v>
      </c>
      <c r="DL207" s="7">
        <f t="shared" si="260"/>
        <v>57190427.82</v>
      </c>
      <c r="DM207" s="7">
        <f t="shared" si="260"/>
        <v>3928895.23</v>
      </c>
      <c r="DN207" s="7">
        <f t="shared" si="260"/>
        <v>13596131.76</v>
      </c>
      <c r="DO207" s="7">
        <f t="shared" si="260"/>
        <v>31538241.84</v>
      </c>
      <c r="DP207" s="7">
        <f t="shared" si="260"/>
        <v>3464279.64</v>
      </c>
      <c r="DQ207" s="7">
        <f t="shared" si="260"/>
        <v>8946089.0199999996</v>
      </c>
      <c r="DR207" s="7">
        <f t="shared" si="260"/>
        <v>13709132.359999999</v>
      </c>
      <c r="DS207" s="7">
        <f t="shared" si="260"/>
        <v>7265290.8200000003</v>
      </c>
      <c r="DT207" s="7">
        <f t="shared" si="260"/>
        <v>2990896.99</v>
      </c>
      <c r="DU207" s="7">
        <f t="shared" si="260"/>
        <v>4481502.1100000003</v>
      </c>
      <c r="DV207" s="7">
        <f t="shared" si="260"/>
        <v>3395515.06</v>
      </c>
      <c r="DW207" s="7">
        <f t="shared" si="260"/>
        <v>4166262.54</v>
      </c>
      <c r="DX207" s="7">
        <f t="shared" si="260"/>
        <v>3303407.9</v>
      </c>
      <c r="DY207" s="7">
        <f t="shared" si="260"/>
        <v>4649636.16</v>
      </c>
      <c r="DZ207" s="7">
        <f t="shared" si="260"/>
        <v>8522645.1300000008</v>
      </c>
      <c r="EA207" s="7">
        <f t="shared" ref="EA207:FX207" si="261">+EA123</f>
        <v>6447844.2999999998</v>
      </c>
      <c r="EB207" s="7">
        <f t="shared" si="261"/>
        <v>6185572.2300000004</v>
      </c>
      <c r="EC207" s="7">
        <f t="shared" si="261"/>
        <v>3910565.26</v>
      </c>
      <c r="ED207" s="7">
        <f t="shared" si="261"/>
        <v>21828782.440000001</v>
      </c>
      <c r="EE207" s="7">
        <f t="shared" si="261"/>
        <v>3163066.52</v>
      </c>
      <c r="EF207" s="7">
        <f t="shared" si="261"/>
        <v>14270182.35</v>
      </c>
      <c r="EG207" s="7">
        <f t="shared" si="261"/>
        <v>3473981.75</v>
      </c>
      <c r="EH207" s="7">
        <f t="shared" si="261"/>
        <v>3519361.99</v>
      </c>
      <c r="EI207" s="7">
        <f t="shared" si="261"/>
        <v>139834595.18000001</v>
      </c>
      <c r="EJ207" s="7">
        <f t="shared" si="261"/>
        <v>96288722.870000005</v>
      </c>
      <c r="EK207" s="7">
        <f t="shared" si="261"/>
        <v>7185814.29</v>
      </c>
      <c r="EL207" s="7">
        <f t="shared" si="261"/>
        <v>5035404.55</v>
      </c>
      <c r="EM207" s="7">
        <f t="shared" si="261"/>
        <v>4743507.03</v>
      </c>
      <c r="EN207" s="7">
        <f t="shared" si="261"/>
        <v>9432842.9100000001</v>
      </c>
      <c r="EO207" s="7">
        <f t="shared" si="261"/>
        <v>4251993.45</v>
      </c>
      <c r="EP207" s="7">
        <f t="shared" si="261"/>
        <v>5351900.3499999996</v>
      </c>
      <c r="EQ207" s="7">
        <f t="shared" si="261"/>
        <v>28355531.800000001</v>
      </c>
      <c r="ER207" s="7">
        <f t="shared" si="261"/>
        <v>4508931.3</v>
      </c>
      <c r="ES207" s="7">
        <f t="shared" si="261"/>
        <v>2885353.34</v>
      </c>
      <c r="ET207" s="7">
        <f t="shared" si="261"/>
        <v>3483464.89</v>
      </c>
      <c r="EU207" s="7">
        <f t="shared" si="261"/>
        <v>6132717.9299999997</v>
      </c>
      <c r="EV207" s="7">
        <f t="shared" si="261"/>
        <v>1662750.7</v>
      </c>
      <c r="EW207" s="7">
        <f t="shared" si="261"/>
        <v>12209653.369999999</v>
      </c>
      <c r="EX207" s="7">
        <f t="shared" si="261"/>
        <v>3206711.84</v>
      </c>
      <c r="EY207" s="7">
        <f t="shared" si="261"/>
        <v>2381525.16</v>
      </c>
      <c r="EZ207" s="7">
        <f t="shared" si="261"/>
        <v>2335287.94</v>
      </c>
      <c r="FA207" s="7">
        <f t="shared" si="261"/>
        <v>37296123.950000003</v>
      </c>
      <c r="FB207" s="7">
        <f t="shared" si="261"/>
        <v>4200200.34</v>
      </c>
      <c r="FC207" s="7">
        <f t="shared" si="261"/>
        <v>21229663.329999998</v>
      </c>
      <c r="FD207" s="7">
        <f t="shared" si="261"/>
        <v>4977938.91</v>
      </c>
      <c r="FE207" s="7">
        <f t="shared" si="261"/>
        <v>1705740.8</v>
      </c>
      <c r="FF207" s="7">
        <f t="shared" si="261"/>
        <v>3281041.34</v>
      </c>
      <c r="FG207" s="7">
        <f t="shared" si="261"/>
        <v>2398711.9300000002</v>
      </c>
      <c r="FH207" s="7">
        <f t="shared" si="261"/>
        <v>1497046.13</v>
      </c>
      <c r="FI207" s="7">
        <f t="shared" si="261"/>
        <v>17931633.98</v>
      </c>
      <c r="FJ207" s="7">
        <f t="shared" si="261"/>
        <v>20153552.09</v>
      </c>
      <c r="FK207" s="7">
        <f t="shared" si="261"/>
        <v>25627885.510000002</v>
      </c>
      <c r="FL207" s="7">
        <f t="shared" si="261"/>
        <v>79200593.739999995</v>
      </c>
      <c r="FM207" s="7">
        <f t="shared" si="261"/>
        <v>36940031.049999997</v>
      </c>
      <c r="FN207" s="7">
        <f t="shared" si="261"/>
        <v>210472828.09</v>
      </c>
      <c r="FO207" s="7">
        <f t="shared" si="261"/>
        <v>11427406.289999999</v>
      </c>
      <c r="FP207" s="7">
        <f t="shared" si="261"/>
        <v>23684623.719999999</v>
      </c>
      <c r="FQ207" s="7">
        <f t="shared" si="261"/>
        <v>10401146.199999999</v>
      </c>
      <c r="FR207" s="7">
        <f t="shared" si="261"/>
        <v>3047812.47</v>
      </c>
      <c r="FS207" s="7">
        <f t="shared" si="261"/>
        <v>3220120.51</v>
      </c>
      <c r="FT207" s="7">
        <f t="shared" si="261"/>
        <v>1278113.79</v>
      </c>
      <c r="FU207" s="7">
        <f t="shared" si="261"/>
        <v>9098593.5999999996</v>
      </c>
      <c r="FV207" s="7">
        <f t="shared" si="261"/>
        <v>7520201.1299999999</v>
      </c>
      <c r="FW207" s="7">
        <f t="shared" si="261"/>
        <v>2974495.12</v>
      </c>
      <c r="FX207" s="7">
        <f t="shared" si="261"/>
        <v>1345772.99</v>
      </c>
      <c r="FY207" s="7"/>
      <c r="FZ207" s="7">
        <f>SUM(C207:FX207)</f>
        <v>8428400968.2900028</v>
      </c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</row>
    <row r="208" spans="1:195" x14ac:dyDescent="0.2">
      <c r="A208" s="6" t="s">
        <v>735</v>
      </c>
      <c r="B208" s="7" t="s">
        <v>736</v>
      </c>
      <c r="C208" s="7">
        <f t="shared" ref="C208:BN208" si="262">+C157</f>
        <v>7384620.3899999997</v>
      </c>
      <c r="D208" s="7">
        <f t="shared" si="262"/>
        <v>22624916.27</v>
      </c>
      <c r="E208" s="7">
        <f t="shared" si="262"/>
        <v>8847323.5800000001</v>
      </c>
      <c r="F208" s="7">
        <f t="shared" si="262"/>
        <v>10935846.050000001</v>
      </c>
      <c r="G208" s="7">
        <f t="shared" si="262"/>
        <v>627384.31000000006</v>
      </c>
      <c r="H208" s="7">
        <f t="shared" si="262"/>
        <v>491739.68</v>
      </c>
      <c r="I208" s="7">
        <f t="shared" si="262"/>
        <v>10647603.130000001</v>
      </c>
      <c r="J208" s="7">
        <f t="shared" si="262"/>
        <v>1928524.32</v>
      </c>
      <c r="K208" s="7">
        <f t="shared" si="262"/>
        <v>232847.46</v>
      </c>
      <c r="L208" s="7">
        <f t="shared" si="262"/>
        <v>1953025.78</v>
      </c>
      <c r="M208" s="7">
        <f t="shared" si="262"/>
        <v>2025141.14</v>
      </c>
      <c r="N208" s="7">
        <f t="shared" si="262"/>
        <v>18964403.940000001</v>
      </c>
      <c r="O208" s="7">
        <f t="shared" si="262"/>
        <v>2594453.1800000002</v>
      </c>
      <c r="P208" s="7">
        <f t="shared" si="262"/>
        <v>226554.01</v>
      </c>
      <c r="Q208" s="7">
        <f t="shared" si="262"/>
        <v>48640211.549999997</v>
      </c>
      <c r="R208" s="7">
        <f t="shared" si="262"/>
        <v>2789633.34</v>
      </c>
      <c r="S208" s="7">
        <f t="shared" si="262"/>
        <v>1140439.26</v>
      </c>
      <c r="T208" s="7">
        <f t="shared" si="262"/>
        <v>192121.92</v>
      </c>
      <c r="U208" s="7">
        <f t="shared" si="262"/>
        <v>88498.82</v>
      </c>
      <c r="V208" s="7">
        <f t="shared" si="262"/>
        <v>272796.59000000003</v>
      </c>
      <c r="W208" s="7">
        <f t="shared" si="262"/>
        <v>153420.59</v>
      </c>
      <c r="X208" s="7">
        <f t="shared" si="262"/>
        <v>29019.23</v>
      </c>
      <c r="Y208" s="7">
        <f t="shared" si="262"/>
        <v>796852.83</v>
      </c>
      <c r="Z208" s="7">
        <f t="shared" si="262"/>
        <v>178341.44</v>
      </c>
      <c r="AA208" s="7">
        <f t="shared" si="262"/>
        <v>12671812.93</v>
      </c>
      <c r="AB208" s="7">
        <f t="shared" si="262"/>
        <v>8749389.9600000009</v>
      </c>
      <c r="AC208" s="7">
        <f t="shared" si="262"/>
        <v>361387.38</v>
      </c>
      <c r="AD208" s="7">
        <f t="shared" si="262"/>
        <v>507649.69</v>
      </c>
      <c r="AE208" s="7">
        <f t="shared" si="262"/>
        <v>90591.52</v>
      </c>
      <c r="AF208" s="7">
        <f t="shared" si="262"/>
        <v>145083.32999999999</v>
      </c>
      <c r="AG208" s="7">
        <f t="shared" si="262"/>
        <v>232816.14</v>
      </c>
      <c r="AH208" s="7">
        <f t="shared" si="262"/>
        <v>946846.04</v>
      </c>
      <c r="AI208" s="7">
        <f t="shared" si="262"/>
        <v>266990.88</v>
      </c>
      <c r="AJ208" s="7">
        <f t="shared" si="262"/>
        <v>252092.43</v>
      </c>
      <c r="AK208" s="7">
        <f t="shared" si="262"/>
        <v>305839.08</v>
      </c>
      <c r="AL208" s="7">
        <f t="shared" si="262"/>
        <v>357860.68</v>
      </c>
      <c r="AM208" s="7">
        <f t="shared" si="262"/>
        <v>325891.17</v>
      </c>
      <c r="AN208" s="7">
        <f t="shared" si="262"/>
        <v>203869.71</v>
      </c>
      <c r="AO208" s="7">
        <f t="shared" si="262"/>
        <v>2837273.95</v>
      </c>
      <c r="AP208" s="7">
        <f t="shared" si="262"/>
        <v>76760406.049999997</v>
      </c>
      <c r="AQ208" s="7">
        <f t="shared" si="262"/>
        <v>248200.21</v>
      </c>
      <c r="AR208" s="7">
        <f t="shared" si="262"/>
        <v>8250138.9500000002</v>
      </c>
      <c r="AS208" s="7">
        <f t="shared" si="262"/>
        <v>3118982.04</v>
      </c>
      <c r="AT208" s="7">
        <f t="shared" si="262"/>
        <v>427200.68</v>
      </c>
      <c r="AU208" s="7">
        <f t="shared" si="262"/>
        <v>216355.29</v>
      </c>
      <c r="AV208" s="7">
        <f t="shared" si="262"/>
        <v>326870.89</v>
      </c>
      <c r="AW208" s="7">
        <f t="shared" si="262"/>
        <v>112943.95</v>
      </c>
      <c r="AX208" s="7">
        <f t="shared" si="262"/>
        <v>0</v>
      </c>
      <c r="AY208" s="7">
        <f t="shared" si="262"/>
        <v>330846.71999999997</v>
      </c>
      <c r="AZ208" s="7">
        <f t="shared" si="262"/>
        <v>8956954.3599999994</v>
      </c>
      <c r="BA208" s="7">
        <f t="shared" si="262"/>
        <v>3679250.65</v>
      </c>
      <c r="BB208" s="7">
        <f t="shared" si="262"/>
        <v>4087972.84</v>
      </c>
      <c r="BC208" s="7">
        <f t="shared" si="262"/>
        <v>18472925.379999999</v>
      </c>
      <c r="BD208" s="7">
        <f t="shared" si="262"/>
        <v>465551.24</v>
      </c>
      <c r="BE208" s="7">
        <f t="shared" si="262"/>
        <v>372146.27</v>
      </c>
      <c r="BF208" s="7">
        <f t="shared" si="262"/>
        <v>3985543.01</v>
      </c>
      <c r="BG208" s="7">
        <f t="shared" si="262"/>
        <v>826086.08</v>
      </c>
      <c r="BH208" s="7">
        <f t="shared" si="262"/>
        <v>241095.33</v>
      </c>
      <c r="BI208" s="7">
        <f t="shared" si="262"/>
        <v>306301.31</v>
      </c>
      <c r="BJ208" s="7">
        <f t="shared" si="262"/>
        <v>778997.17</v>
      </c>
      <c r="BK208" s="7">
        <f t="shared" si="262"/>
        <v>12313665.640000001</v>
      </c>
      <c r="BL208" s="7">
        <f t="shared" si="262"/>
        <v>141661.20000000001</v>
      </c>
      <c r="BM208" s="7">
        <f t="shared" si="262"/>
        <v>246916.21</v>
      </c>
      <c r="BN208" s="7">
        <f t="shared" si="262"/>
        <v>2402830.2000000002</v>
      </c>
      <c r="BO208" s="7">
        <f t="shared" ref="BO208:DZ208" si="263">+BO157</f>
        <v>867161.5</v>
      </c>
      <c r="BP208" s="7">
        <f t="shared" si="263"/>
        <v>206945.1</v>
      </c>
      <c r="BQ208" s="7">
        <f t="shared" si="263"/>
        <v>2822582.95</v>
      </c>
      <c r="BR208" s="7">
        <f t="shared" si="263"/>
        <v>2181730.5299999998</v>
      </c>
      <c r="BS208" s="7">
        <f t="shared" si="263"/>
        <v>901596.26</v>
      </c>
      <c r="BT208" s="7">
        <f t="shared" si="263"/>
        <v>175402.68</v>
      </c>
      <c r="BU208" s="7">
        <f t="shared" si="263"/>
        <v>212585.64</v>
      </c>
      <c r="BV208" s="7">
        <f t="shared" si="263"/>
        <v>366872.5</v>
      </c>
      <c r="BW208" s="7">
        <f t="shared" si="263"/>
        <v>558763</v>
      </c>
      <c r="BX208" s="7">
        <f t="shared" si="263"/>
        <v>70876</v>
      </c>
      <c r="BY208" s="7">
        <f t="shared" si="263"/>
        <v>743638.76</v>
      </c>
      <c r="BZ208" s="7">
        <f t="shared" si="263"/>
        <v>209914.31</v>
      </c>
      <c r="CA208" s="7">
        <f t="shared" si="263"/>
        <v>121833.04</v>
      </c>
      <c r="CB208" s="7">
        <f t="shared" si="263"/>
        <v>29271472.559999999</v>
      </c>
      <c r="CC208" s="7">
        <f t="shared" si="263"/>
        <v>170115.86</v>
      </c>
      <c r="CD208" s="7">
        <f t="shared" si="263"/>
        <v>55288</v>
      </c>
      <c r="CE208" s="7">
        <f t="shared" si="263"/>
        <v>137210.63</v>
      </c>
      <c r="CF208" s="7">
        <f t="shared" si="263"/>
        <v>137084.82</v>
      </c>
      <c r="CG208" s="7">
        <f t="shared" si="263"/>
        <v>190605.18</v>
      </c>
      <c r="CH208" s="7">
        <f t="shared" si="263"/>
        <v>159936.72</v>
      </c>
      <c r="CI208" s="7">
        <f t="shared" si="263"/>
        <v>666745.93999999994</v>
      </c>
      <c r="CJ208" s="7">
        <f t="shared" si="263"/>
        <v>669155.93000000005</v>
      </c>
      <c r="CK208" s="7">
        <f t="shared" si="263"/>
        <v>2317979.4500000002</v>
      </c>
      <c r="CL208" s="7">
        <f t="shared" si="263"/>
        <v>613398.81000000006</v>
      </c>
      <c r="CM208" s="7">
        <f t="shared" si="263"/>
        <v>866641.72</v>
      </c>
      <c r="CN208" s="7">
        <f t="shared" si="263"/>
        <v>10266645.810000001</v>
      </c>
      <c r="CO208" s="7">
        <f t="shared" si="263"/>
        <v>6041283.04</v>
      </c>
      <c r="CP208" s="7">
        <f t="shared" si="263"/>
        <v>431050.68</v>
      </c>
      <c r="CQ208" s="7">
        <f t="shared" si="263"/>
        <v>1101881.8999999999</v>
      </c>
      <c r="CR208" s="7">
        <f t="shared" si="263"/>
        <v>213728.11</v>
      </c>
      <c r="CS208" s="7">
        <f t="shared" si="263"/>
        <v>194990.51</v>
      </c>
      <c r="CT208" s="7">
        <f t="shared" si="263"/>
        <v>193093.09</v>
      </c>
      <c r="CU208" s="7">
        <f t="shared" si="263"/>
        <v>189146.09</v>
      </c>
      <c r="CV208" s="7">
        <f t="shared" si="263"/>
        <v>15743.47</v>
      </c>
      <c r="CW208" s="7">
        <f t="shared" si="263"/>
        <v>151340.42000000001</v>
      </c>
      <c r="CX208" s="7">
        <f t="shared" si="263"/>
        <v>309011.99</v>
      </c>
      <c r="CY208" s="7">
        <f t="shared" si="263"/>
        <v>52856.480000000003</v>
      </c>
      <c r="CZ208" s="7">
        <f t="shared" si="263"/>
        <v>1383437.75</v>
      </c>
      <c r="DA208" s="7">
        <f t="shared" si="263"/>
        <v>123755.31</v>
      </c>
      <c r="DB208" s="7">
        <f t="shared" si="263"/>
        <v>131924.25</v>
      </c>
      <c r="DC208" s="7">
        <f t="shared" si="263"/>
        <v>103108.15</v>
      </c>
      <c r="DD208" s="7">
        <f t="shared" si="263"/>
        <v>146661.26</v>
      </c>
      <c r="DE208" s="7">
        <f t="shared" si="263"/>
        <v>127412.08</v>
      </c>
      <c r="DF208" s="7">
        <f t="shared" si="263"/>
        <v>10758921.42</v>
      </c>
      <c r="DG208" s="7">
        <f t="shared" si="263"/>
        <v>88734.49</v>
      </c>
      <c r="DH208" s="7">
        <f t="shared" si="263"/>
        <v>1047421.29</v>
      </c>
      <c r="DI208" s="7">
        <f t="shared" si="263"/>
        <v>2309706.81</v>
      </c>
      <c r="DJ208" s="7">
        <f t="shared" si="263"/>
        <v>347090.66</v>
      </c>
      <c r="DK208" s="7">
        <f t="shared" si="263"/>
        <v>370361.42</v>
      </c>
      <c r="DL208" s="7">
        <f t="shared" si="263"/>
        <v>3987671.03</v>
      </c>
      <c r="DM208" s="7">
        <f t="shared" si="263"/>
        <v>267261.28999999998</v>
      </c>
      <c r="DN208" s="7">
        <f t="shared" si="263"/>
        <v>1175395.43</v>
      </c>
      <c r="DO208" s="7">
        <f t="shared" si="263"/>
        <v>3031635.57</v>
      </c>
      <c r="DP208" s="7">
        <f t="shared" si="263"/>
        <v>187767.27</v>
      </c>
      <c r="DQ208" s="7">
        <f t="shared" si="263"/>
        <v>409086.59</v>
      </c>
      <c r="DR208" s="7">
        <f t="shared" si="263"/>
        <v>1787560.43</v>
      </c>
      <c r="DS208" s="7">
        <f t="shared" si="263"/>
        <v>920178.94</v>
      </c>
      <c r="DT208" s="7">
        <f t="shared" si="263"/>
        <v>283806.73</v>
      </c>
      <c r="DU208" s="7">
        <f t="shared" si="263"/>
        <v>257520.09</v>
      </c>
      <c r="DV208" s="7">
        <f t="shared" si="263"/>
        <v>208635.54</v>
      </c>
      <c r="DW208" s="7">
        <f t="shared" si="263"/>
        <v>259993.86</v>
      </c>
      <c r="DX208" s="7">
        <f t="shared" si="263"/>
        <v>67644.960000000006</v>
      </c>
      <c r="DY208" s="7">
        <f t="shared" si="263"/>
        <v>107700.61</v>
      </c>
      <c r="DZ208" s="7">
        <f t="shared" si="263"/>
        <v>216296.65</v>
      </c>
      <c r="EA208" s="7">
        <f t="shared" ref="EA208:FX208" si="264">+EA157</f>
        <v>282611.59000000003</v>
      </c>
      <c r="EB208" s="7">
        <f t="shared" si="264"/>
        <v>475075.64</v>
      </c>
      <c r="EC208" s="7">
        <f t="shared" si="264"/>
        <v>143691.13</v>
      </c>
      <c r="ED208" s="7">
        <f t="shared" si="264"/>
        <v>80276.509999999995</v>
      </c>
      <c r="EE208" s="7">
        <f t="shared" si="264"/>
        <v>262892.90000000002</v>
      </c>
      <c r="EF208" s="7">
        <f t="shared" si="264"/>
        <v>1563547.22</v>
      </c>
      <c r="EG208" s="7">
        <f t="shared" si="264"/>
        <v>261156.92</v>
      </c>
      <c r="EH208" s="7">
        <f t="shared" si="264"/>
        <v>148074.31</v>
      </c>
      <c r="EI208" s="7">
        <f t="shared" si="264"/>
        <v>19282105.989999998</v>
      </c>
      <c r="EJ208" s="7">
        <f t="shared" si="264"/>
        <v>6011872.9800000004</v>
      </c>
      <c r="EK208" s="7">
        <f t="shared" si="264"/>
        <v>312259.78000000003</v>
      </c>
      <c r="EL208" s="7">
        <f t="shared" si="264"/>
        <v>249988.94</v>
      </c>
      <c r="EM208" s="7">
        <f t="shared" si="264"/>
        <v>283180.94</v>
      </c>
      <c r="EN208" s="7">
        <f t="shared" si="264"/>
        <v>1009890.99</v>
      </c>
      <c r="EO208" s="7">
        <f t="shared" si="264"/>
        <v>209628.4</v>
      </c>
      <c r="EP208" s="7">
        <f t="shared" si="264"/>
        <v>175043.07</v>
      </c>
      <c r="EQ208" s="7">
        <f t="shared" si="264"/>
        <v>368444.5</v>
      </c>
      <c r="ER208" s="7">
        <f t="shared" si="264"/>
        <v>176739.77</v>
      </c>
      <c r="ES208" s="7">
        <f t="shared" si="264"/>
        <v>141290.85</v>
      </c>
      <c r="ET208" s="7">
        <f t="shared" si="264"/>
        <v>244961.58</v>
      </c>
      <c r="EU208" s="7">
        <f t="shared" si="264"/>
        <v>1040794.68</v>
      </c>
      <c r="EV208" s="7">
        <f t="shared" si="264"/>
        <v>112568.43</v>
      </c>
      <c r="EW208" s="7">
        <f t="shared" si="264"/>
        <v>274591.7</v>
      </c>
      <c r="EX208" s="7">
        <f t="shared" si="264"/>
        <v>117888.37</v>
      </c>
      <c r="EY208" s="7">
        <f t="shared" si="264"/>
        <v>367188.13</v>
      </c>
      <c r="EZ208" s="7">
        <f t="shared" si="264"/>
        <v>141224.04999999999</v>
      </c>
      <c r="FA208" s="7">
        <f t="shared" si="264"/>
        <v>1667929.89</v>
      </c>
      <c r="FB208" s="7">
        <f t="shared" si="264"/>
        <v>281334.43</v>
      </c>
      <c r="FC208" s="7">
        <f t="shared" si="264"/>
        <v>672715.52</v>
      </c>
      <c r="FD208" s="7">
        <f t="shared" si="264"/>
        <v>341685.73</v>
      </c>
      <c r="FE208" s="7">
        <f t="shared" si="264"/>
        <v>102344.45</v>
      </c>
      <c r="FF208" s="7">
        <f t="shared" si="264"/>
        <v>209449.09</v>
      </c>
      <c r="FG208" s="7">
        <f t="shared" si="264"/>
        <v>110393.97</v>
      </c>
      <c r="FH208" s="7">
        <f t="shared" si="264"/>
        <v>102932.04</v>
      </c>
      <c r="FI208" s="7">
        <f t="shared" si="264"/>
        <v>1024417.24</v>
      </c>
      <c r="FJ208" s="7">
        <f t="shared" si="264"/>
        <v>714814.53</v>
      </c>
      <c r="FK208" s="7">
        <f t="shared" si="264"/>
        <v>1548215.83</v>
      </c>
      <c r="FL208" s="7">
        <f t="shared" si="264"/>
        <v>1818542.99</v>
      </c>
      <c r="FM208" s="7">
        <f t="shared" si="264"/>
        <v>1072219.07</v>
      </c>
      <c r="FN208" s="7">
        <f t="shared" si="264"/>
        <v>21942275.02</v>
      </c>
      <c r="FO208" s="7">
        <f t="shared" si="264"/>
        <v>560308.86</v>
      </c>
      <c r="FP208" s="7">
        <f t="shared" si="264"/>
        <v>1867623.98</v>
      </c>
      <c r="FQ208" s="7">
        <f t="shared" si="264"/>
        <v>511235.74</v>
      </c>
      <c r="FR208" s="7">
        <f t="shared" si="264"/>
        <v>145542.19</v>
      </c>
      <c r="FS208" s="7">
        <f t="shared" si="264"/>
        <v>48024.36</v>
      </c>
      <c r="FT208" s="7">
        <f t="shared" si="264"/>
        <v>52825.87</v>
      </c>
      <c r="FU208" s="7">
        <f t="shared" si="264"/>
        <v>796831.69</v>
      </c>
      <c r="FV208" s="7">
        <f t="shared" si="264"/>
        <v>490597.44</v>
      </c>
      <c r="FW208" s="7">
        <f t="shared" si="264"/>
        <v>190930.91</v>
      </c>
      <c r="FX208" s="7">
        <f t="shared" si="264"/>
        <v>69663.539999999994</v>
      </c>
      <c r="FY208" s="7"/>
      <c r="FZ208" s="7">
        <f>SUM(C208:FX208)</f>
        <v>483133798.4799999</v>
      </c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</row>
    <row r="209" spans="1:195" x14ac:dyDescent="0.2">
      <c r="A209" s="6" t="s">
        <v>737</v>
      </c>
      <c r="B209" s="7" t="s">
        <v>738</v>
      </c>
      <c r="C209" s="7">
        <f>+C207+C208</f>
        <v>70822980.640000001</v>
      </c>
      <c r="D209" s="7">
        <f t="shared" ref="D209:BO209" si="265">+D207+D208</f>
        <v>420346139.18000001</v>
      </c>
      <c r="E209" s="7">
        <f t="shared" si="265"/>
        <v>69260527</v>
      </c>
      <c r="F209" s="7">
        <f t="shared" si="265"/>
        <v>223594179.45000002</v>
      </c>
      <c r="G209" s="7">
        <f t="shared" si="265"/>
        <v>14544563.24</v>
      </c>
      <c r="H209" s="7">
        <f t="shared" si="265"/>
        <v>12532030.76</v>
      </c>
      <c r="I209" s="7">
        <f t="shared" si="265"/>
        <v>96397628.979999989</v>
      </c>
      <c r="J209" s="7">
        <f t="shared" si="265"/>
        <v>22631112.580000002</v>
      </c>
      <c r="K209" s="7">
        <f t="shared" si="265"/>
        <v>3896143.56</v>
      </c>
      <c r="L209" s="7">
        <f t="shared" si="265"/>
        <v>25079725.140000001</v>
      </c>
      <c r="M209" s="7">
        <f t="shared" si="265"/>
        <v>13663139.550000001</v>
      </c>
      <c r="N209" s="7">
        <f t="shared" si="265"/>
        <v>552264285.37</v>
      </c>
      <c r="O209" s="7">
        <f t="shared" si="265"/>
        <v>138395976.27000001</v>
      </c>
      <c r="P209" s="7">
        <f t="shared" si="265"/>
        <v>4628948.79</v>
      </c>
      <c r="Q209" s="7">
        <f t="shared" si="265"/>
        <v>428292580.34000003</v>
      </c>
      <c r="R209" s="7">
        <f t="shared" si="265"/>
        <v>7536766.8700000001</v>
      </c>
      <c r="S209" s="7">
        <f t="shared" si="265"/>
        <v>17886668.280000001</v>
      </c>
      <c r="T209" s="7">
        <f t="shared" si="265"/>
        <v>2942322.9899999998</v>
      </c>
      <c r="U209" s="7">
        <f t="shared" si="265"/>
        <v>1161026.06</v>
      </c>
      <c r="V209" s="7">
        <f t="shared" si="265"/>
        <v>3898314.15</v>
      </c>
      <c r="W209" s="7">
        <f t="shared" si="265"/>
        <v>2521154.48</v>
      </c>
      <c r="X209" s="7">
        <f t="shared" si="265"/>
        <v>1053709.52</v>
      </c>
      <c r="Y209" s="7">
        <f t="shared" si="265"/>
        <v>5324042.47</v>
      </c>
      <c r="Z209" s="7">
        <f t="shared" si="265"/>
        <v>3464969.73</v>
      </c>
      <c r="AA209" s="7">
        <f t="shared" si="265"/>
        <v>326461822.92000002</v>
      </c>
      <c r="AB209" s="7">
        <f t="shared" si="265"/>
        <v>294411742.72999996</v>
      </c>
      <c r="AC209" s="7">
        <f t="shared" si="265"/>
        <v>10360193.390000001</v>
      </c>
      <c r="AD209" s="7">
        <f t="shared" si="265"/>
        <v>14385668.32</v>
      </c>
      <c r="AE209" s="7">
        <f t="shared" si="265"/>
        <v>1881177.61</v>
      </c>
      <c r="AF209" s="7">
        <f t="shared" si="265"/>
        <v>3154899.19</v>
      </c>
      <c r="AG209" s="7">
        <f t="shared" si="265"/>
        <v>7489720.5</v>
      </c>
      <c r="AH209" s="7">
        <f t="shared" si="265"/>
        <v>10953895.670000002</v>
      </c>
      <c r="AI209" s="7">
        <f t="shared" si="265"/>
        <v>4733925.58</v>
      </c>
      <c r="AJ209" s="7">
        <f t="shared" si="265"/>
        <v>2944704.0300000003</v>
      </c>
      <c r="AK209" s="7">
        <f t="shared" si="265"/>
        <v>3282580.21</v>
      </c>
      <c r="AL209" s="7">
        <f t="shared" si="265"/>
        <v>4073622.81</v>
      </c>
      <c r="AM209" s="7">
        <f t="shared" si="265"/>
        <v>4973442.96</v>
      </c>
      <c r="AN209" s="7">
        <f t="shared" si="265"/>
        <v>4549623.99</v>
      </c>
      <c r="AO209" s="7">
        <f t="shared" si="265"/>
        <v>45616702.590000004</v>
      </c>
      <c r="AP209" s="7">
        <f t="shared" si="265"/>
        <v>928181640.12</v>
      </c>
      <c r="AQ209" s="7">
        <f t="shared" si="265"/>
        <v>3978481.9</v>
      </c>
      <c r="AR209" s="7">
        <f t="shared" si="265"/>
        <v>643726312.46000004</v>
      </c>
      <c r="AS209" s="7">
        <f t="shared" si="265"/>
        <v>74628437.730000004</v>
      </c>
      <c r="AT209" s="7">
        <f t="shared" si="265"/>
        <v>25016100.82</v>
      </c>
      <c r="AU209" s="7">
        <f t="shared" si="265"/>
        <v>4318638.37</v>
      </c>
      <c r="AV209" s="7">
        <f t="shared" si="265"/>
        <v>4873571.1899999995</v>
      </c>
      <c r="AW209" s="7">
        <f t="shared" si="265"/>
        <v>3989017.2</v>
      </c>
      <c r="AX209" s="7">
        <f t="shared" si="265"/>
        <v>1498439.3</v>
      </c>
      <c r="AY209" s="7">
        <f t="shared" si="265"/>
        <v>5555765.5699999994</v>
      </c>
      <c r="AZ209" s="7">
        <f t="shared" si="265"/>
        <v>132244648.25</v>
      </c>
      <c r="BA209" s="7">
        <f t="shared" si="265"/>
        <v>91483100.690000013</v>
      </c>
      <c r="BB209" s="7">
        <f t="shared" si="265"/>
        <v>80333764.270000011</v>
      </c>
      <c r="BC209" s="7">
        <f t="shared" si="265"/>
        <v>270091995.96000004</v>
      </c>
      <c r="BD209" s="7">
        <f t="shared" si="265"/>
        <v>36280232.340000004</v>
      </c>
      <c r="BE209" s="7">
        <f t="shared" si="265"/>
        <v>14188197.59</v>
      </c>
      <c r="BF209" s="7">
        <f t="shared" si="265"/>
        <v>248573669.13</v>
      </c>
      <c r="BG209" s="7">
        <f t="shared" si="265"/>
        <v>10873313.77</v>
      </c>
      <c r="BH209" s="7">
        <f t="shared" si="265"/>
        <v>7021901.4500000002</v>
      </c>
      <c r="BI209" s="7">
        <f t="shared" si="265"/>
        <v>4229336.5199999996</v>
      </c>
      <c r="BJ209" s="7">
        <f t="shared" si="265"/>
        <v>64006480.140000001</v>
      </c>
      <c r="BK209" s="7">
        <f t="shared" si="265"/>
        <v>202495942.5</v>
      </c>
      <c r="BL209" s="7">
        <f t="shared" si="265"/>
        <v>2510371.8200000003</v>
      </c>
      <c r="BM209" s="7">
        <f t="shared" si="265"/>
        <v>4465271.57</v>
      </c>
      <c r="BN209" s="7">
        <f t="shared" si="265"/>
        <v>33692528.280000001</v>
      </c>
      <c r="BO209" s="7">
        <f t="shared" si="265"/>
        <v>13955117.539999999</v>
      </c>
      <c r="BP209" s="7">
        <f t="shared" ref="BP209:EA209" si="266">+BP207+BP208</f>
        <v>3306415.31</v>
      </c>
      <c r="BQ209" s="7">
        <f t="shared" si="266"/>
        <v>65683143.160000004</v>
      </c>
      <c r="BR209" s="7">
        <f t="shared" si="266"/>
        <v>46793552.560000002</v>
      </c>
      <c r="BS209" s="7">
        <f t="shared" si="266"/>
        <v>12986045.9</v>
      </c>
      <c r="BT209" s="7">
        <f t="shared" si="266"/>
        <v>5373230.1299999999</v>
      </c>
      <c r="BU209" s="7">
        <f t="shared" si="266"/>
        <v>5394810.5499999998</v>
      </c>
      <c r="BV209" s="7">
        <f t="shared" si="266"/>
        <v>13377951.51</v>
      </c>
      <c r="BW209" s="7">
        <f t="shared" si="266"/>
        <v>21062123.960000001</v>
      </c>
      <c r="BX209" s="7">
        <f t="shared" si="266"/>
        <v>1764603.94</v>
      </c>
      <c r="BY209" s="7">
        <f t="shared" si="266"/>
        <v>6026319.1799999997</v>
      </c>
      <c r="BZ209" s="7">
        <f t="shared" si="266"/>
        <v>3478356.5500000003</v>
      </c>
      <c r="CA209" s="7">
        <f t="shared" si="266"/>
        <v>3084999.58</v>
      </c>
      <c r="CB209" s="7">
        <f t="shared" si="266"/>
        <v>792798121.92999995</v>
      </c>
      <c r="CC209" s="7">
        <f t="shared" si="266"/>
        <v>3198837.9099999997</v>
      </c>
      <c r="CD209" s="7">
        <f t="shared" si="266"/>
        <v>3372281.06</v>
      </c>
      <c r="CE209" s="7">
        <f t="shared" si="266"/>
        <v>2778257.3899999997</v>
      </c>
      <c r="CF209" s="7">
        <f t="shared" si="266"/>
        <v>2371098.61</v>
      </c>
      <c r="CG209" s="7">
        <f t="shared" si="266"/>
        <v>3354863.6300000004</v>
      </c>
      <c r="CH209" s="7">
        <f t="shared" si="266"/>
        <v>2160080.33</v>
      </c>
      <c r="CI209" s="7">
        <f t="shared" si="266"/>
        <v>7905288.5700000003</v>
      </c>
      <c r="CJ209" s="7">
        <f t="shared" si="266"/>
        <v>10589335.93</v>
      </c>
      <c r="CK209" s="7">
        <f t="shared" si="266"/>
        <v>52848471.859999999</v>
      </c>
      <c r="CL209" s="7">
        <f t="shared" si="266"/>
        <v>14622727.41</v>
      </c>
      <c r="CM209" s="7">
        <f t="shared" si="266"/>
        <v>8987863.2400000002</v>
      </c>
      <c r="CN209" s="7">
        <f t="shared" si="266"/>
        <v>321022495.05000001</v>
      </c>
      <c r="CO209" s="7">
        <f t="shared" si="266"/>
        <v>149452145.48999998</v>
      </c>
      <c r="CP209" s="7">
        <f t="shared" si="266"/>
        <v>11288269.189999999</v>
      </c>
      <c r="CQ209" s="7">
        <f t="shared" si="266"/>
        <v>9815109.290000001</v>
      </c>
      <c r="CR209" s="7">
        <f t="shared" si="266"/>
        <v>3784717.03</v>
      </c>
      <c r="CS209" s="7">
        <f t="shared" si="266"/>
        <v>4382688.59</v>
      </c>
      <c r="CT209" s="7">
        <f t="shared" si="266"/>
        <v>2170372.35</v>
      </c>
      <c r="CU209" s="7">
        <f t="shared" si="266"/>
        <v>953092.30999999994</v>
      </c>
      <c r="CV209" s="7">
        <f t="shared" si="266"/>
        <v>994814.69</v>
      </c>
      <c r="CW209" s="7">
        <f t="shared" si="266"/>
        <v>3316565.9</v>
      </c>
      <c r="CX209" s="7">
        <f t="shared" si="266"/>
        <v>5514731.71</v>
      </c>
      <c r="CY209" s="7">
        <f t="shared" si="266"/>
        <v>1086825.22</v>
      </c>
      <c r="CZ209" s="7">
        <f t="shared" si="266"/>
        <v>20383211.73</v>
      </c>
      <c r="DA209" s="7">
        <f t="shared" si="266"/>
        <v>3384655.91</v>
      </c>
      <c r="DB209" s="7">
        <f t="shared" si="266"/>
        <v>4373688.8499999996</v>
      </c>
      <c r="DC209" s="7">
        <f t="shared" si="266"/>
        <v>3094005.14</v>
      </c>
      <c r="DD209" s="7">
        <f t="shared" si="266"/>
        <v>2866991.0199999996</v>
      </c>
      <c r="DE209" s="7">
        <f t="shared" si="266"/>
        <v>4365144.32</v>
      </c>
      <c r="DF209" s="7">
        <f t="shared" si="266"/>
        <v>213783734.75</v>
      </c>
      <c r="DG209" s="7">
        <f t="shared" si="266"/>
        <v>1886302.43</v>
      </c>
      <c r="DH209" s="7">
        <f t="shared" si="266"/>
        <v>19882023.550000001</v>
      </c>
      <c r="DI209" s="7">
        <f t="shared" si="266"/>
        <v>26407508.709999997</v>
      </c>
      <c r="DJ209" s="7">
        <f t="shared" si="266"/>
        <v>7385963.3600000003</v>
      </c>
      <c r="DK209" s="7">
        <f t="shared" si="266"/>
        <v>5602299.7299999995</v>
      </c>
      <c r="DL209" s="7">
        <f t="shared" si="266"/>
        <v>61178098.850000001</v>
      </c>
      <c r="DM209" s="7">
        <f t="shared" si="266"/>
        <v>4196156.5199999996</v>
      </c>
      <c r="DN209" s="7">
        <f t="shared" si="266"/>
        <v>14771527.189999999</v>
      </c>
      <c r="DO209" s="7">
        <f t="shared" si="266"/>
        <v>34569877.409999996</v>
      </c>
      <c r="DP209" s="7">
        <f t="shared" si="266"/>
        <v>3652046.91</v>
      </c>
      <c r="DQ209" s="7">
        <f t="shared" si="266"/>
        <v>9355175.6099999994</v>
      </c>
      <c r="DR209" s="7">
        <f t="shared" si="266"/>
        <v>15496692.789999999</v>
      </c>
      <c r="DS209" s="7">
        <f t="shared" si="266"/>
        <v>8185469.7599999998</v>
      </c>
      <c r="DT209" s="7">
        <f t="shared" si="266"/>
        <v>3274703.72</v>
      </c>
      <c r="DU209" s="7">
        <f t="shared" si="266"/>
        <v>4739022.2</v>
      </c>
      <c r="DV209" s="7">
        <f t="shared" si="266"/>
        <v>3604150.6</v>
      </c>
      <c r="DW209" s="7">
        <f t="shared" si="266"/>
        <v>4426256.4000000004</v>
      </c>
      <c r="DX209" s="7">
        <f t="shared" si="266"/>
        <v>3371052.86</v>
      </c>
      <c r="DY209" s="7">
        <f t="shared" si="266"/>
        <v>4757336.7700000005</v>
      </c>
      <c r="DZ209" s="7">
        <f t="shared" si="266"/>
        <v>8738941.7800000012</v>
      </c>
      <c r="EA209" s="7">
        <f t="shared" si="266"/>
        <v>6730455.8899999997</v>
      </c>
      <c r="EB209" s="7">
        <f t="shared" ref="EB209:FX209" si="267">+EB207+EB208</f>
        <v>6660647.8700000001</v>
      </c>
      <c r="EC209" s="7">
        <f t="shared" si="267"/>
        <v>4054256.3899999997</v>
      </c>
      <c r="ED209" s="7">
        <f t="shared" si="267"/>
        <v>21909058.950000003</v>
      </c>
      <c r="EE209" s="7">
        <f t="shared" si="267"/>
        <v>3425959.42</v>
      </c>
      <c r="EF209" s="7">
        <f t="shared" si="267"/>
        <v>15833729.57</v>
      </c>
      <c r="EG209" s="7">
        <f t="shared" si="267"/>
        <v>3735138.67</v>
      </c>
      <c r="EH209" s="7">
        <f t="shared" si="267"/>
        <v>3667436.3000000003</v>
      </c>
      <c r="EI209" s="7">
        <f t="shared" si="267"/>
        <v>159116701.17000002</v>
      </c>
      <c r="EJ209" s="7">
        <f t="shared" si="267"/>
        <v>102300595.85000001</v>
      </c>
      <c r="EK209" s="7">
        <f t="shared" si="267"/>
        <v>7498074.0700000003</v>
      </c>
      <c r="EL209" s="7">
        <f t="shared" si="267"/>
        <v>5285393.49</v>
      </c>
      <c r="EM209" s="7">
        <f t="shared" si="267"/>
        <v>5026687.9700000007</v>
      </c>
      <c r="EN209" s="7">
        <f t="shared" si="267"/>
        <v>10442733.9</v>
      </c>
      <c r="EO209" s="7">
        <f t="shared" si="267"/>
        <v>4461621.8500000006</v>
      </c>
      <c r="EP209" s="7">
        <f t="shared" si="267"/>
        <v>5526943.4199999999</v>
      </c>
      <c r="EQ209" s="7">
        <f t="shared" si="267"/>
        <v>28723976.300000001</v>
      </c>
      <c r="ER209" s="7">
        <f t="shared" si="267"/>
        <v>4685671.0699999994</v>
      </c>
      <c r="ES209" s="7">
        <f t="shared" si="267"/>
        <v>3026644.19</v>
      </c>
      <c r="ET209" s="7">
        <f t="shared" si="267"/>
        <v>3728426.47</v>
      </c>
      <c r="EU209" s="7">
        <f t="shared" si="267"/>
        <v>7173512.6099999994</v>
      </c>
      <c r="EV209" s="7">
        <f t="shared" si="267"/>
        <v>1775319.13</v>
      </c>
      <c r="EW209" s="7">
        <f t="shared" si="267"/>
        <v>12484245.069999998</v>
      </c>
      <c r="EX209" s="7">
        <f t="shared" si="267"/>
        <v>3324600.21</v>
      </c>
      <c r="EY209" s="7">
        <f t="shared" si="267"/>
        <v>2748713.29</v>
      </c>
      <c r="EZ209" s="7">
        <f t="shared" si="267"/>
        <v>2476511.9899999998</v>
      </c>
      <c r="FA209" s="7">
        <f t="shared" si="267"/>
        <v>38964053.840000004</v>
      </c>
      <c r="FB209" s="7">
        <f t="shared" si="267"/>
        <v>4481534.7699999996</v>
      </c>
      <c r="FC209" s="7">
        <f t="shared" si="267"/>
        <v>21902378.849999998</v>
      </c>
      <c r="FD209" s="7">
        <f t="shared" si="267"/>
        <v>5319624.6400000006</v>
      </c>
      <c r="FE209" s="7">
        <f t="shared" si="267"/>
        <v>1808085.25</v>
      </c>
      <c r="FF209" s="7">
        <f t="shared" si="267"/>
        <v>3490490.4299999997</v>
      </c>
      <c r="FG209" s="7">
        <f t="shared" si="267"/>
        <v>2509105.9000000004</v>
      </c>
      <c r="FH209" s="7">
        <f t="shared" si="267"/>
        <v>1599978.17</v>
      </c>
      <c r="FI209" s="7">
        <f t="shared" si="267"/>
        <v>18956051.219999999</v>
      </c>
      <c r="FJ209" s="7">
        <f t="shared" si="267"/>
        <v>20868366.620000001</v>
      </c>
      <c r="FK209" s="7">
        <f t="shared" si="267"/>
        <v>27176101.340000004</v>
      </c>
      <c r="FL209" s="7">
        <f t="shared" si="267"/>
        <v>81019136.729999989</v>
      </c>
      <c r="FM209" s="7">
        <f t="shared" si="267"/>
        <v>38012250.119999997</v>
      </c>
      <c r="FN209" s="7">
        <f t="shared" si="267"/>
        <v>232415103.11000001</v>
      </c>
      <c r="FO209" s="7">
        <f t="shared" si="267"/>
        <v>11987715.149999999</v>
      </c>
      <c r="FP209" s="7">
        <f t="shared" si="267"/>
        <v>25552247.699999999</v>
      </c>
      <c r="FQ209" s="7">
        <f t="shared" si="267"/>
        <v>10912381.939999999</v>
      </c>
      <c r="FR209" s="7">
        <f t="shared" si="267"/>
        <v>3193354.66</v>
      </c>
      <c r="FS209" s="7">
        <f t="shared" si="267"/>
        <v>3268144.8699999996</v>
      </c>
      <c r="FT209" s="7">
        <f t="shared" si="267"/>
        <v>1330939.6600000001</v>
      </c>
      <c r="FU209" s="7">
        <f t="shared" si="267"/>
        <v>9895425.2899999991</v>
      </c>
      <c r="FV209" s="7">
        <f t="shared" si="267"/>
        <v>8010798.5700000003</v>
      </c>
      <c r="FW209" s="7">
        <f t="shared" si="267"/>
        <v>3165426.0300000003</v>
      </c>
      <c r="FX209" s="7">
        <f t="shared" si="267"/>
        <v>1415436.53</v>
      </c>
      <c r="FY209" s="7"/>
      <c r="FZ209" s="7">
        <f>SUM(C209:FX209)</f>
        <v>8911534766.7700043</v>
      </c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</row>
    <row r="210" spans="1:195" x14ac:dyDescent="0.2">
      <c r="A210" s="6" t="s">
        <v>739</v>
      </c>
      <c r="B210" s="7" t="s">
        <v>740</v>
      </c>
      <c r="C210" s="7">
        <f>C164</f>
        <v>971587.47</v>
      </c>
      <c r="D210" s="7">
        <f t="shared" ref="D210:BO210" si="268">D164</f>
        <v>3000354.14</v>
      </c>
      <c r="E210" s="7">
        <f t="shared" si="268"/>
        <v>1147582.95</v>
      </c>
      <c r="F210" s="7">
        <f t="shared" si="268"/>
        <v>1595285.08</v>
      </c>
      <c r="G210" s="7">
        <f t="shared" si="268"/>
        <v>77047.199999999997</v>
      </c>
      <c r="H210" s="7">
        <f t="shared" si="268"/>
        <v>59327.44</v>
      </c>
      <c r="I210" s="7">
        <f t="shared" si="268"/>
        <v>1168287.26</v>
      </c>
      <c r="J210" s="7">
        <f t="shared" si="268"/>
        <v>140350.07</v>
      </c>
      <c r="K210" s="7">
        <f t="shared" si="268"/>
        <v>1137.23</v>
      </c>
      <c r="L210" s="7">
        <f t="shared" si="268"/>
        <v>102304.06</v>
      </c>
      <c r="M210" s="7">
        <f t="shared" si="268"/>
        <v>135084.88</v>
      </c>
      <c r="N210" s="7">
        <f t="shared" si="268"/>
        <v>3260665.6</v>
      </c>
      <c r="O210" s="7">
        <f t="shared" si="268"/>
        <v>268696.86</v>
      </c>
      <c r="P210" s="7">
        <f t="shared" si="268"/>
        <v>28220.48</v>
      </c>
      <c r="Q210" s="7">
        <f t="shared" si="268"/>
        <v>7629130</v>
      </c>
      <c r="R210" s="7">
        <f t="shared" si="268"/>
        <v>45116.57</v>
      </c>
      <c r="S210" s="7">
        <f t="shared" si="268"/>
        <v>36641.599999999999</v>
      </c>
      <c r="T210" s="7">
        <f t="shared" si="268"/>
        <v>1364.02</v>
      </c>
      <c r="U210" s="7">
        <f t="shared" si="268"/>
        <v>0</v>
      </c>
      <c r="V210" s="7">
        <f t="shared" si="268"/>
        <v>0</v>
      </c>
      <c r="W210" s="7">
        <f t="shared" si="268"/>
        <v>0</v>
      </c>
      <c r="X210" s="7">
        <f t="shared" si="268"/>
        <v>0</v>
      </c>
      <c r="Y210" s="7">
        <f t="shared" si="268"/>
        <v>0</v>
      </c>
      <c r="Z210" s="7">
        <f t="shared" si="268"/>
        <v>2349.69</v>
      </c>
      <c r="AA210" s="7">
        <f t="shared" si="268"/>
        <v>1687816.24</v>
      </c>
      <c r="AB210" s="7">
        <f t="shared" si="268"/>
        <v>1061161.75</v>
      </c>
      <c r="AC210" s="7">
        <f t="shared" si="268"/>
        <v>18565.14</v>
      </c>
      <c r="AD210" s="7">
        <f t="shared" si="268"/>
        <v>18568.61</v>
      </c>
      <c r="AE210" s="7">
        <f t="shared" si="268"/>
        <v>4552.34</v>
      </c>
      <c r="AF210" s="7">
        <f t="shared" si="268"/>
        <v>2720.74</v>
      </c>
      <c r="AG210" s="7">
        <f t="shared" si="268"/>
        <v>11904.07</v>
      </c>
      <c r="AH210" s="7">
        <f t="shared" si="268"/>
        <v>0</v>
      </c>
      <c r="AI210" s="7">
        <f t="shared" si="268"/>
        <v>0</v>
      </c>
      <c r="AJ210" s="7">
        <f t="shared" si="268"/>
        <v>2843.68</v>
      </c>
      <c r="AK210" s="7">
        <f t="shared" si="268"/>
        <v>0</v>
      </c>
      <c r="AL210" s="7">
        <f t="shared" si="268"/>
        <v>7650.1</v>
      </c>
      <c r="AM210" s="7">
        <f t="shared" si="268"/>
        <v>0</v>
      </c>
      <c r="AN210" s="7">
        <f t="shared" si="268"/>
        <v>0</v>
      </c>
      <c r="AO210" s="7">
        <f t="shared" si="268"/>
        <v>94372.12</v>
      </c>
      <c r="AP210" s="7">
        <f t="shared" si="268"/>
        <v>10186216.550000001</v>
      </c>
      <c r="AQ210" s="7">
        <f t="shared" si="268"/>
        <v>0</v>
      </c>
      <c r="AR210" s="7">
        <f t="shared" si="268"/>
        <v>1401520.27</v>
      </c>
      <c r="AS210" s="7">
        <f t="shared" si="268"/>
        <v>983410.94</v>
      </c>
      <c r="AT210" s="7">
        <f t="shared" si="268"/>
        <v>23107.54</v>
      </c>
      <c r="AU210" s="7">
        <f t="shared" si="268"/>
        <v>5839.55</v>
      </c>
      <c r="AV210" s="7">
        <f t="shared" si="268"/>
        <v>6553.8</v>
      </c>
      <c r="AW210" s="7">
        <f t="shared" si="268"/>
        <v>1236.3900000000001</v>
      </c>
      <c r="AX210" s="7">
        <f t="shared" si="268"/>
        <v>11953.36</v>
      </c>
      <c r="AY210" s="7">
        <f t="shared" si="268"/>
        <v>11664.94</v>
      </c>
      <c r="AZ210" s="7">
        <f t="shared" si="268"/>
        <v>669048.1</v>
      </c>
      <c r="BA210" s="7">
        <f t="shared" si="268"/>
        <v>128832.6</v>
      </c>
      <c r="BB210" s="7">
        <f t="shared" si="268"/>
        <v>181084.24</v>
      </c>
      <c r="BC210" s="7">
        <f t="shared" si="268"/>
        <v>985180.74</v>
      </c>
      <c r="BD210" s="7">
        <f t="shared" si="268"/>
        <v>38825.65</v>
      </c>
      <c r="BE210" s="7">
        <f t="shared" si="268"/>
        <v>4209.32</v>
      </c>
      <c r="BF210" s="7">
        <f t="shared" si="268"/>
        <v>313621.71999999997</v>
      </c>
      <c r="BG210" s="7">
        <f t="shared" si="268"/>
        <v>63485.52</v>
      </c>
      <c r="BH210" s="7">
        <f t="shared" si="268"/>
        <v>9132.4</v>
      </c>
      <c r="BI210" s="7">
        <f t="shared" si="268"/>
        <v>18563.72</v>
      </c>
      <c r="BJ210" s="7">
        <f t="shared" si="268"/>
        <v>66437.279999999999</v>
      </c>
      <c r="BK210" s="7">
        <f t="shared" si="268"/>
        <v>468662.27</v>
      </c>
      <c r="BL210" s="7">
        <f t="shared" si="268"/>
        <v>0</v>
      </c>
      <c r="BM210" s="7">
        <f t="shared" si="268"/>
        <v>4340.43</v>
      </c>
      <c r="BN210" s="7">
        <f t="shared" si="268"/>
        <v>12187.58</v>
      </c>
      <c r="BO210" s="7">
        <f t="shared" si="268"/>
        <v>11182.02</v>
      </c>
      <c r="BP210" s="7">
        <f t="shared" ref="BP210:EA210" si="269">BP164</f>
        <v>0</v>
      </c>
      <c r="BQ210" s="7">
        <f t="shared" si="269"/>
        <v>934512.39</v>
      </c>
      <c r="BR210" s="7">
        <f t="shared" si="269"/>
        <v>502768.15</v>
      </c>
      <c r="BS210" s="7">
        <f t="shared" si="269"/>
        <v>134519.99</v>
      </c>
      <c r="BT210" s="7">
        <f t="shared" si="269"/>
        <v>5119.75</v>
      </c>
      <c r="BU210" s="7">
        <f t="shared" si="269"/>
        <v>41138.97</v>
      </c>
      <c r="BV210" s="7">
        <f t="shared" si="269"/>
        <v>55738</v>
      </c>
      <c r="BW210" s="7">
        <f t="shared" si="269"/>
        <v>109947.49</v>
      </c>
      <c r="BX210" s="7">
        <f t="shared" si="269"/>
        <v>0</v>
      </c>
      <c r="BY210" s="7">
        <f t="shared" si="269"/>
        <v>1782.43</v>
      </c>
      <c r="BZ210" s="7">
        <f t="shared" si="269"/>
        <v>0</v>
      </c>
      <c r="CA210" s="7">
        <f t="shared" si="269"/>
        <v>4312.67</v>
      </c>
      <c r="CB210" s="7">
        <f t="shared" si="269"/>
        <v>2018708.35</v>
      </c>
      <c r="CC210" s="7">
        <f t="shared" si="269"/>
        <v>0</v>
      </c>
      <c r="CD210" s="7">
        <f t="shared" si="269"/>
        <v>10334.209999999999</v>
      </c>
      <c r="CE210" s="7">
        <f t="shared" si="269"/>
        <v>2751.09</v>
      </c>
      <c r="CF210" s="7">
        <f t="shared" si="269"/>
        <v>0</v>
      </c>
      <c r="CG210" s="7">
        <f t="shared" si="269"/>
        <v>28737.59</v>
      </c>
      <c r="CH210" s="7">
        <f t="shared" si="269"/>
        <v>14954.34</v>
      </c>
      <c r="CI210" s="7">
        <f t="shared" si="269"/>
        <v>64524.1</v>
      </c>
      <c r="CJ210" s="7">
        <f t="shared" si="269"/>
        <v>124588.93</v>
      </c>
      <c r="CK210" s="7">
        <f t="shared" si="269"/>
        <v>114154.05</v>
      </c>
      <c r="CL210" s="7">
        <f t="shared" si="269"/>
        <v>24024.57</v>
      </c>
      <c r="CM210" s="7">
        <f t="shared" si="269"/>
        <v>12673.5</v>
      </c>
      <c r="CN210" s="7">
        <f t="shared" si="269"/>
        <v>836495.77</v>
      </c>
      <c r="CO210" s="7">
        <f t="shared" si="269"/>
        <v>272234.68</v>
      </c>
      <c r="CP210" s="7">
        <f t="shared" si="269"/>
        <v>108798.85</v>
      </c>
      <c r="CQ210" s="7">
        <f t="shared" si="269"/>
        <v>5983.33</v>
      </c>
      <c r="CR210" s="7">
        <f t="shared" si="269"/>
        <v>0</v>
      </c>
      <c r="CS210" s="7">
        <f t="shared" si="269"/>
        <v>6269.79</v>
      </c>
      <c r="CT210" s="7">
        <f t="shared" si="269"/>
        <v>1495.11</v>
      </c>
      <c r="CU210" s="7">
        <f t="shared" si="269"/>
        <v>3290.21</v>
      </c>
      <c r="CV210" s="7">
        <f t="shared" si="269"/>
        <v>0</v>
      </c>
      <c r="CW210" s="7">
        <f t="shared" si="269"/>
        <v>0</v>
      </c>
      <c r="CX210" s="7">
        <f t="shared" si="269"/>
        <v>16110.54</v>
      </c>
      <c r="CY210" s="7">
        <f t="shared" si="269"/>
        <v>0</v>
      </c>
      <c r="CZ210" s="7">
        <f t="shared" si="269"/>
        <v>33947.550000000003</v>
      </c>
      <c r="DA210" s="7">
        <f t="shared" si="269"/>
        <v>0</v>
      </c>
      <c r="DB210" s="7">
        <f t="shared" si="269"/>
        <v>4295.46</v>
      </c>
      <c r="DC210" s="7">
        <f t="shared" si="269"/>
        <v>0</v>
      </c>
      <c r="DD210" s="7">
        <f t="shared" si="269"/>
        <v>1433.64</v>
      </c>
      <c r="DE210" s="7">
        <f t="shared" si="269"/>
        <v>1067.0999999999999</v>
      </c>
      <c r="DF210" s="7">
        <f t="shared" si="269"/>
        <v>370220.28</v>
      </c>
      <c r="DG210" s="7">
        <f t="shared" si="269"/>
        <v>0</v>
      </c>
      <c r="DH210" s="7">
        <f t="shared" si="269"/>
        <v>78143.05</v>
      </c>
      <c r="DI210" s="7">
        <f t="shared" si="269"/>
        <v>30636.86</v>
      </c>
      <c r="DJ210" s="7">
        <f t="shared" si="269"/>
        <v>3513.95</v>
      </c>
      <c r="DK210" s="7">
        <f t="shared" si="269"/>
        <v>20609.650000000001</v>
      </c>
      <c r="DL210" s="7">
        <f t="shared" si="269"/>
        <v>222547.92</v>
      </c>
      <c r="DM210" s="7">
        <f t="shared" si="269"/>
        <v>0</v>
      </c>
      <c r="DN210" s="7">
        <f t="shared" si="269"/>
        <v>67161.86</v>
      </c>
      <c r="DO210" s="7">
        <f t="shared" si="269"/>
        <v>378183.72</v>
      </c>
      <c r="DP210" s="7">
        <f t="shared" si="269"/>
        <v>0</v>
      </c>
      <c r="DQ210" s="7">
        <f t="shared" si="269"/>
        <v>50599.81</v>
      </c>
      <c r="DR210" s="7">
        <f t="shared" si="269"/>
        <v>20806.27</v>
      </c>
      <c r="DS210" s="7">
        <f t="shared" si="269"/>
        <v>17125.02</v>
      </c>
      <c r="DT210" s="7">
        <f t="shared" si="269"/>
        <v>5532.3</v>
      </c>
      <c r="DU210" s="7">
        <f t="shared" si="269"/>
        <v>3011.93</v>
      </c>
      <c r="DV210" s="7">
        <f t="shared" si="269"/>
        <v>3772.79</v>
      </c>
      <c r="DW210" s="7">
        <f t="shared" si="269"/>
        <v>0</v>
      </c>
      <c r="DX210" s="7">
        <f t="shared" si="269"/>
        <v>11037.64</v>
      </c>
      <c r="DY210" s="7">
        <f t="shared" si="269"/>
        <v>1178.99</v>
      </c>
      <c r="DZ210" s="7">
        <f t="shared" si="269"/>
        <v>5479.33</v>
      </c>
      <c r="EA210" s="7">
        <f t="shared" si="269"/>
        <v>14827.96</v>
      </c>
      <c r="EB210" s="7">
        <f t="shared" ref="EB210:FX210" si="270">EB164</f>
        <v>73240.28</v>
      </c>
      <c r="EC210" s="7">
        <f t="shared" si="270"/>
        <v>0</v>
      </c>
      <c r="ED210" s="7">
        <f t="shared" si="270"/>
        <v>47253.8</v>
      </c>
      <c r="EE210" s="7">
        <f t="shared" si="270"/>
        <v>19944.46</v>
      </c>
      <c r="EF210" s="7">
        <f t="shared" si="270"/>
        <v>45863.85</v>
      </c>
      <c r="EG210" s="7">
        <f t="shared" si="270"/>
        <v>50825.57</v>
      </c>
      <c r="EH210" s="7">
        <f t="shared" si="270"/>
        <v>8984.41</v>
      </c>
      <c r="EI210" s="7">
        <f t="shared" si="270"/>
        <v>321959.05</v>
      </c>
      <c r="EJ210" s="7">
        <f t="shared" si="270"/>
        <v>134236.19</v>
      </c>
      <c r="EK210" s="7">
        <f t="shared" si="270"/>
        <v>10238.030000000001</v>
      </c>
      <c r="EL210" s="7">
        <f t="shared" si="270"/>
        <v>868.92</v>
      </c>
      <c r="EM210" s="7">
        <f t="shared" si="270"/>
        <v>0</v>
      </c>
      <c r="EN210" s="7">
        <f t="shared" si="270"/>
        <v>7997.32</v>
      </c>
      <c r="EO210" s="7">
        <f t="shared" si="270"/>
        <v>3073.73</v>
      </c>
      <c r="EP210" s="7">
        <f t="shared" si="270"/>
        <v>8068.83</v>
      </c>
      <c r="EQ210" s="7">
        <f t="shared" si="270"/>
        <v>126070.97</v>
      </c>
      <c r="ER210" s="7">
        <f t="shared" si="270"/>
        <v>11484.07</v>
      </c>
      <c r="ES210" s="7">
        <f t="shared" si="270"/>
        <v>2660.84</v>
      </c>
      <c r="ET210" s="7">
        <f t="shared" si="270"/>
        <v>7219.62</v>
      </c>
      <c r="EU210" s="7">
        <f t="shared" si="270"/>
        <v>74246.490000000005</v>
      </c>
      <c r="EV210" s="7">
        <f t="shared" si="270"/>
        <v>18592.38</v>
      </c>
      <c r="EW210" s="7">
        <f t="shared" si="270"/>
        <v>65817.23</v>
      </c>
      <c r="EX210" s="7">
        <f t="shared" si="270"/>
        <v>1482.87</v>
      </c>
      <c r="EY210" s="7">
        <f t="shared" si="270"/>
        <v>8589.81</v>
      </c>
      <c r="EZ210" s="7">
        <f t="shared" si="270"/>
        <v>0</v>
      </c>
      <c r="FA210" s="7">
        <f t="shared" si="270"/>
        <v>499677.37</v>
      </c>
      <c r="FB210" s="7">
        <f t="shared" si="270"/>
        <v>0</v>
      </c>
      <c r="FC210" s="7">
        <f t="shared" si="270"/>
        <v>28877.07</v>
      </c>
      <c r="FD210" s="7">
        <f t="shared" si="270"/>
        <v>5622.14</v>
      </c>
      <c r="FE210" s="7">
        <f t="shared" si="270"/>
        <v>11185.19</v>
      </c>
      <c r="FF210" s="7">
        <f t="shared" si="270"/>
        <v>0</v>
      </c>
      <c r="FG210" s="7">
        <f t="shared" si="270"/>
        <v>0</v>
      </c>
      <c r="FH210" s="7">
        <f t="shared" si="270"/>
        <v>0</v>
      </c>
      <c r="FI210" s="7">
        <f t="shared" si="270"/>
        <v>123001.12</v>
      </c>
      <c r="FJ210" s="7">
        <f t="shared" si="270"/>
        <v>51241.18</v>
      </c>
      <c r="FK210" s="7">
        <f t="shared" si="270"/>
        <v>195282.58</v>
      </c>
      <c r="FL210" s="7">
        <f t="shared" si="270"/>
        <v>103732.33</v>
      </c>
      <c r="FM210" s="7">
        <f t="shared" si="270"/>
        <v>64070.69</v>
      </c>
      <c r="FN210" s="7">
        <f t="shared" si="270"/>
        <v>2103205.7599999998</v>
      </c>
      <c r="FO210" s="7">
        <f t="shared" si="270"/>
        <v>36491.4</v>
      </c>
      <c r="FP210" s="7">
        <f t="shared" si="270"/>
        <v>219428.13</v>
      </c>
      <c r="FQ210" s="7">
        <f t="shared" si="270"/>
        <v>48985.64</v>
      </c>
      <c r="FR210" s="7">
        <f t="shared" si="270"/>
        <v>0</v>
      </c>
      <c r="FS210" s="7">
        <f t="shared" si="270"/>
        <v>0</v>
      </c>
      <c r="FT210" s="7">
        <f t="shared" si="270"/>
        <v>0</v>
      </c>
      <c r="FU210" s="7">
        <f t="shared" si="270"/>
        <v>115205.21</v>
      </c>
      <c r="FV210" s="7">
        <f t="shared" si="270"/>
        <v>65552.429999999993</v>
      </c>
      <c r="FW210" s="7">
        <f t="shared" si="270"/>
        <v>14080.45</v>
      </c>
      <c r="FX210" s="7">
        <f t="shared" si="270"/>
        <v>1759.18</v>
      </c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</row>
    <row r="211" spans="1:195" x14ac:dyDescent="0.2">
      <c r="A211" s="6" t="s">
        <v>741</v>
      </c>
      <c r="B211" s="7" t="s">
        <v>742</v>
      </c>
      <c r="C211" s="7">
        <f t="shared" ref="C211:BN211" si="271">C174</f>
        <v>1903779</v>
      </c>
      <c r="D211" s="7">
        <f t="shared" si="271"/>
        <v>5380245</v>
      </c>
      <c r="E211" s="7">
        <f t="shared" si="271"/>
        <v>0</v>
      </c>
      <c r="F211" s="7">
        <f t="shared" si="271"/>
        <v>16837002</v>
      </c>
      <c r="G211" s="7">
        <f t="shared" si="271"/>
        <v>0</v>
      </c>
      <c r="H211" s="7">
        <f t="shared" si="271"/>
        <v>43821</v>
      </c>
      <c r="I211" s="7">
        <f t="shared" si="271"/>
        <v>24345</v>
      </c>
      <c r="J211" s="7">
        <f t="shared" si="271"/>
        <v>0</v>
      </c>
      <c r="K211" s="7">
        <f t="shared" si="271"/>
        <v>0</v>
      </c>
      <c r="L211" s="7">
        <f t="shared" si="271"/>
        <v>73035</v>
      </c>
      <c r="M211" s="7">
        <f t="shared" si="271"/>
        <v>0</v>
      </c>
      <c r="N211" s="7">
        <f t="shared" si="271"/>
        <v>204498</v>
      </c>
      <c r="O211" s="7">
        <f t="shared" si="271"/>
        <v>223974</v>
      </c>
      <c r="P211" s="7">
        <f t="shared" si="271"/>
        <v>0</v>
      </c>
      <c r="Q211" s="7">
        <f t="shared" si="271"/>
        <v>1947600</v>
      </c>
      <c r="R211" s="7">
        <f t="shared" si="271"/>
        <v>47346156</v>
      </c>
      <c r="S211" s="7">
        <f t="shared" si="271"/>
        <v>19476</v>
      </c>
      <c r="T211" s="7">
        <f t="shared" si="271"/>
        <v>0</v>
      </c>
      <c r="U211" s="7">
        <f t="shared" si="271"/>
        <v>0</v>
      </c>
      <c r="V211" s="7">
        <f t="shared" si="271"/>
        <v>0</v>
      </c>
      <c r="W211" s="7">
        <f t="shared" si="271"/>
        <v>0</v>
      </c>
      <c r="X211" s="7">
        <f t="shared" si="271"/>
        <v>0</v>
      </c>
      <c r="Y211" s="7">
        <f t="shared" si="271"/>
        <v>3203802</v>
      </c>
      <c r="Z211" s="7">
        <f t="shared" si="271"/>
        <v>0</v>
      </c>
      <c r="AA211" s="7">
        <f t="shared" si="271"/>
        <v>423603</v>
      </c>
      <c r="AB211" s="7">
        <f t="shared" si="271"/>
        <v>1869696</v>
      </c>
      <c r="AC211" s="7">
        <f t="shared" si="271"/>
        <v>0</v>
      </c>
      <c r="AD211" s="7">
        <f t="shared" si="271"/>
        <v>0</v>
      </c>
      <c r="AE211" s="7">
        <f t="shared" si="271"/>
        <v>0</v>
      </c>
      <c r="AF211" s="7">
        <f t="shared" si="271"/>
        <v>0</v>
      </c>
      <c r="AG211" s="7">
        <f t="shared" si="271"/>
        <v>0</v>
      </c>
      <c r="AH211" s="7">
        <f t="shared" si="271"/>
        <v>0</v>
      </c>
      <c r="AI211" s="7">
        <f t="shared" si="271"/>
        <v>0</v>
      </c>
      <c r="AJ211" s="7">
        <f t="shared" si="271"/>
        <v>0</v>
      </c>
      <c r="AK211" s="7">
        <f t="shared" si="271"/>
        <v>0</v>
      </c>
      <c r="AL211" s="7">
        <f t="shared" si="271"/>
        <v>0</v>
      </c>
      <c r="AM211" s="7">
        <f t="shared" si="271"/>
        <v>0</v>
      </c>
      <c r="AN211" s="7">
        <f t="shared" si="271"/>
        <v>0</v>
      </c>
      <c r="AO211" s="7">
        <f t="shared" si="271"/>
        <v>1017621</v>
      </c>
      <c r="AP211" s="7">
        <f t="shared" si="271"/>
        <v>8700903</v>
      </c>
      <c r="AQ211" s="7">
        <f t="shared" si="271"/>
        <v>19476</v>
      </c>
      <c r="AR211" s="7">
        <f t="shared" si="271"/>
        <v>17469972</v>
      </c>
      <c r="AS211" s="7">
        <f t="shared" si="271"/>
        <v>58428</v>
      </c>
      <c r="AT211" s="7">
        <f t="shared" si="271"/>
        <v>24345</v>
      </c>
      <c r="AU211" s="7">
        <f t="shared" si="271"/>
        <v>0</v>
      </c>
      <c r="AV211" s="7">
        <f t="shared" si="271"/>
        <v>0</v>
      </c>
      <c r="AW211" s="7">
        <f t="shared" si="271"/>
        <v>0</v>
      </c>
      <c r="AX211" s="7">
        <f t="shared" si="271"/>
        <v>0</v>
      </c>
      <c r="AY211" s="7">
        <f t="shared" si="271"/>
        <v>0</v>
      </c>
      <c r="AZ211" s="7">
        <f t="shared" si="271"/>
        <v>1197774</v>
      </c>
      <c r="BA211" s="7">
        <f t="shared" si="271"/>
        <v>2239740</v>
      </c>
      <c r="BB211" s="7">
        <f t="shared" si="271"/>
        <v>43821</v>
      </c>
      <c r="BC211" s="7">
        <f t="shared" si="271"/>
        <v>5472756</v>
      </c>
      <c r="BD211" s="7">
        <f t="shared" si="271"/>
        <v>0</v>
      </c>
      <c r="BE211" s="7">
        <f t="shared" si="271"/>
        <v>0</v>
      </c>
      <c r="BF211" s="7">
        <f t="shared" si="271"/>
        <v>10711800</v>
      </c>
      <c r="BG211" s="7">
        <f t="shared" si="271"/>
        <v>0</v>
      </c>
      <c r="BH211" s="7">
        <f t="shared" si="271"/>
        <v>214236</v>
      </c>
      <c r="BI211" s="7">
        <f t="shared" si="271"/>
        <v>0</v>
      </c>
      <c r="BJ211" s="7">
        <f t="shared" si="271"/>
        <v>77904</v>
      </c>
      <c r="BK211" s="7">
        <f t="shared" si="271"/>
        <v>98378145</v>
      </c>
      <c r="BL211" s="7">
        <f t="shared" si="271"/>
        <v>48690</v>
      </c>
      <c r="BM211" s="7">
        <f t="shared" si="271"/>
        <v>58428</v>
      </c>
      <c r="BN211" s="7">
        <f t="shared" si="271"/>
        <v>408996</v>
      </c>
      <c r="BO211" s="7">
        <f t="shared" ref="BO211:DZ211" si="272">BO174</f>
        <v>0</v>
      </c>
      <c r="BP211" s="7">
        <f t="shared" si="272"/>
        <v>0</v>
      </c>
      <c r="BQ211" s="7">
        <f t="shared" si="272"/>
        <v>0</v>
      </c>
      <c r="BR211" s="7">
        <f t="shared" si="272"/>
        <v>0</v>
      </c>
      <c r="BS211" s="7">
        <f t="shared" si="272"/>
        <v>0</v>
      </c>
      <c r="BT211" s="7">
        <f t="shared" si="272"/>
        <v>0</v>
      </c>
      <c r="BU211" s="7">
        <f t="shared" si="272"/>
        <v>0</v>
      </c>
      <c r="BV211" s="7">
        <f t="shared" si="272"/>
        <v>0</v>
      </c>
      <c r="BW211" s="7">
        <f t="shared" si="272"/>
        <v>0</v>
      </c>
      <c r="BX211" s="7">
        <f t="shared" si="272"/>
        <v>0</v>
      </c>
      <c r="BY211" s="7">
        <f t="shared" si="272"/>
        <v>0</v>
      </c>
      <c r="BZ211" s="7">
        <f t="shared" si="272"/>
        <v>0</v>
      </c>
      <c r="CA211" s="7">
        <f t="shared" si="272"/>
        <v>0</v>
      </c>
      <c r="CB211" s="7">
        <f t="shared" si="272"/>
        <v>9148851</v>
      </c>
      <c r="CC211" s="7">
        <f t="shared" si="272"/>
        <v>0</v>
      </c>
      <c r="CD211" s="7">
        <f t="shared" si="272"/>
        <v>0</v>
      </c>
      <c r="CE211" s="7">
        <f t="shared" si="272"/>
        <v>0</v>
      </c>
      <c r="CF211" s="7">
        <f t="shared" si="272"/>
        <v>0</v>
      </c>
      <c r="CG211" s="7">
        <f t="shared" si="272"/>
        <v>0</v>
      </c>
      <c r="CH211" s="7">
        <f t="shared" si="272"/>
        <v>0</v>
      </c>
      <c r="CI211" s="7">
        <f t="shared" si="272"/>
        <v>0</v>
      </c>
      <c r="CJ211" s="7">
        <f t="shared" si="272"/>
        <v>0</v>
      </c>
      <c r="CK211" s="7">
        <f t="shared" si="272"/>
        <v>9348480</v>
      </c>
      <c r="CL211" s="7">
        <f t="shared" si="272"/>
        <v>141201</v>
      </c>
      <c r="CM211" s="7">
        <f t="shared" si="272"/>
        <v>262926</v>
      </c>
      <c r="CN211" s="7">
        <f t="shared" si="272"/>
        <v>7001622</v>
      </c>
      <c r="CO211" s="7">
        <f t="shared" si="272"/>
        <v>0</v>
      </c>
      <c r="CP211" s="7">
        <f t="shared" si="272"/>
        <v>73035</v>
      </c>
      <c r="CQ211" s="7">
        <f t="shared" si="272"/>
        <v>0</v>
      </c>
      <c r="CR211" s="7">
        <f t="shared" si="272"/>
        <v>0</v>
      </c>
      <c r="CS211" s="7">
        <f t="shared" si="272"/>
        <v>0</v>
      </c>
      <c r="CT211" s="7">
        <f t="shared" si="272"/>
        <v>0</v>
      </c>
      <c r="CU211" s="7">
        <f t="shared" si="272"/>
        <v>3642012</v>
      </c>
      <c r="CV211" s="7">
        <f t="shared" si="272"/>
        <v>0</v>
      </c>
      <c r="CW211" s="7">
        <f t="shared" si="272"/>
        <v>0</v>
      </c>
      <c r="CX211" s="7">
        <f t="shared" si="272"/>
        <v>0</v>
      </c>
      <c r="CY211" s="7">
        <f t="shared" si="272"/>
        <v>0</v>
      </c>
      <c r="CZ211" s="7">
        <f t="shared" si="272"/>
        <v>0</v>
      </c>
      <c r="DA211" s="7">
        <f t="shared" si="272"/>
        <v>0</v>
      </c>
      <c r="DB211" s="7">
        <f t="shared" si="272"/>
        <v>0</v>
      </c>
      <c r="DC211" s="7">
        <f t="shared" si="272"/>
        <v>0</v>
      </c>
      <c r="DD211" s="7">
        <f t="shared" si="272"/>
        <v>0</v>
      </c>
      <c r="DE211" s="7">
        <f t="shared" si="272"/>
        <v>0</v>
      </c>
      <c r="DF211" s="7">
        <f t="shared" si="272"/>
        <v>525852</v>
      </c>
      <c r="DG211" s="7">
        <f t="shared" si="272"/>
        <v>0</v>
      </c>
      <c r="DH211" s="7">
        <f t="shared" si="272"/>
        <v>0</v>
      </c>
      <c r="DI211" s="7">
        <f t="shared" si="272"/>
        <v>29214</v>
      </c>
      <c r="DJ211" s="7">
        <f t="shared" si="272"/>
        <v>0</v>
      </c>
      <c r="DK211" s="7">
        <f t="shared" si="272"/>
        <v>0</v>
      </c>
      <c r="DL211" s="7">
        <f t="shared" si="272"/>
        <v>0</v>
      </c>
      <c r="DM211" s="7">
        <f t="shared" si="272"/>
        <v>0</v>
      </c>
      <c r="DN211" s="7">
        <f t="shared" si="272"/>
        <v>0</v>
      </c>
      <c r="DO211" s="7">
        <f t="shared" si="272"/>
        <v>0</v>
      </c>
      <c r="DP211" s="7">
        <f t="shared" si="272"/>
        <v>0</v>
      </c>
      <c r="DQ211" s="7">
        <f t="shared" si="272"/>
        <v>0</v>
      </c>
      <c r="DR211" s="7">
        <f t="shared" si="272"/>
        <v>0</v>
      </c>
      <c r="DS211" s="7">
        <f t="shared" si="272"/>
        <v>0</v>
      </c>
      <c r="DT211" s="7">
        <f t="shared" si="272"/>
        <v>0</v>
      </c>
      <c r="DU211" s="7">
        <f t="shared" si="272"/>
        <v>0</v>
      </c>
      <c r="DV211" s="7">
        <f t="shared" si="272"/>
        <v>0</v>
      </c>
      <c r="DW211" s="7">
        <f t="shared" si="272"/>
        <v>0</v>
      </c>
      <c r="DX211" s="7">
        <f t="shared" si="272"/>
        <v>0</v>
      </c>
      <c r="DY211" s="7">
        <f t="shared" si="272"/>
        <v>0</v>
      </c>
      <c r="DZ211" s="7">
        <f t="shared" si="272"/>
        <v>0</v>
      </c>
      <c r="EA211" s="7">
        <f t="shared" ref="EA211:FX211" si="273">EA174</f>
        <v>0</v>
      </c>
      <c r="EB211" s="7">
        <f t="shared" si="273"/>
        <v>0</v>
      </c>
      <c r="EC211" s="7">
        <f t="shared" si="273"/>
        <v>0</v>
      </c>
      <c r="ED211" s="7">
        <f t="shared" si="273"/>
        <v>0</v>
      </c>
      <c r="EE211" s="7">
        <f t="shared" si="273"/>
        <v>0</v>
      </c>
      <c r="EF211" s="7">
        <f t="shared" si="273"/>
        <v>43821</v>
      </c>
      <c r="EG211" s="7">
        <f t="shared" si="273"/>
        <v>0</v>
      </c>
      <c r="EH211" s="7">
        <f t="shared" si="273"/>
        <v>0</v>
      </c>
      <c r="EI211" s="7">
        <f t="shared" si="273"/>
        <v>43821</v>
      </c>
      <c r="EJ211" s="7">
        <f t="shared" si="273"/>
        <v>1752840</v>
      </c>
      <c r="EK211" s="7">
        <f t="shared" si="273"/>
        <v>0</v>
      </c>
      <c r="EL211" s="7">
        <f t="shared" si="273"/>
        <v>0</v>
      </c>
      <c r="EM211" s="7">
        <f t="shared" si="273"/>
        <v>0</v>
      </c>
      <c r="EN211" s="7">
        <f t="shared" si="273"/>
        <v>817992</v>
      </c>
      <c r="EO211" s="7">
        <f t="shared" si="273"/>
        <v>0</v>
      </c>
      <c r="EP211" s="7">
        <f t="shared" si="273"/>
        <v>0</v>
      </c>
      <c r="EQ211" s="7">
        <f t="shared" si="273"/>
        <v>0</v>
      </c>
      <c r="ER211" s="7">
        <f t="shared" si="273"/>
        <v>14607</v>
      </c>
      <c r="ES211" s="7">
        <f t="shared" si="273"/>
        <v>0</v>
      </c>
      <c r="ET211" s="7">
        <f t="shared" si="273"/>
        <v>0</v>
      </c>
      <c r="EU211" s="7">
        <f t="shared" si="273"/>
        <v>0</v>
      </c>
      <c r="EV211" s="7">
        <f t="shared" si="273"/>
        <v>0</v>
      </c>
      <c r="EW211" s="7">
        <f t="shared" si="273"/>
        <v>0</v>
      </c>
      <c r="EX211" s="7">
        <f t="shared" si="273"/>
        <v>0</v>
      </c>
      <c r="EY211" s="7">
        <f t="shared" si="273"/>
        <v>3568977</v>
      </c>
      <c r="EZ211" s="7">
        <f t="shared" si="273"/>
        <v>0</v>
      </c>
      <c r="FA211" s="7">
        <f t="shared" si="273"/>
        <v>102249</v>
      </c>
      <c r="FB211" s="7">
        <f t="shared" si="273"/>
        <v>0</v>
      </c>
      <c r="FC211" s="7">
        <f t="shared" si="273"/>
        <v>0</v>
      </c>
      <c r="FD211" s="7">
        <f t="shared" si="273"/>
        <v>0</v>
      </c>
      <c r="FE211" s="7">
        <f t="shared" si="273"/>
        <v>0</v>
      </c>
      <c r="FF211" s="7">
        <f t="shared" si="273"/>
        <v>0</v>
      </c>
      <c r="FG211" s="7">
        <f t="shared" si="273"/>
        <v>0</v>
      </c>
      <c r="FH211" s="7">
        <f t="shared" si="273"/>
        <v>0</v>
      </c>
      <c r="FI211" s="7">
        <f t="shared" si="273"/>
        <v>14607</v>
      </c>
      <c r="FJ211" s="7">
        <f t="shared" si="273"/>
        <v>0</v>
      </c>
      <c r="FK211" s="7">
        <f t="shared" si="273"/>
        <v>0</v>
      </c>
      <c r="FL211" s="7">
        <f t="shared" si="273"/>
        <v>0</v>
      </c>
      <c r="FM211" s="7">
        <f t="shared" si="273"/>
        <v>0</v>
      </c>
      <c r="FN211" s="7">
        <f t="shared" si="273"/>
        <v>3388824</v>
      </c>
      <c r="FO211" s="7">
        <f t="shared" si="273"/>
        <v>0</v>
      </c>
      <c r="FP211" s="7">
        <f t="shared" si="273"/>
        <v>0</v>
      </c>
      <c r="FQ211" s="7">
        <f t="shared" si="273"/>
        <v>0</v>
      </c>
      <c r="FR211" s="7">
        <f t="shared" si="273"/>
        <v>0</v>
      </c>
      <c r="FS211" s="7">
        <f t="shared" si="273"/>
        <v>0</v>
      </c>
      <c r="FT211" s="7">
        <f t="shared" si="273"/>
        <v>0</v>
      </c>
      <c r="FU211" s="7">
        <f t="shared" si="273"/>
        <v>0</v>
      </c>
      <c r="FV211" s="7">
        <f t="shared" si="273"/>
        <v>0</v>
      </c>
      <c r="FW211" s="7">
        <f t="shared" si="273"/>
        <v>0</v>
      </c>
      <c r="FX211" s="7">
        <f t="shared" si="273"/>
        <v>0</v>
      </c>
      <c r="FY211" s="7"/>
      <c r="FZ211" s="7">
        <f>SUM(C211:FX211)</f>
        <v>265564998</v>
      </c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</row>
    <row r="212" spans="1:195" x14ac:dyDescent="0.2">
      <c r="A212" s="6" t="s">
        <v>743</v>
      </c>
      <c r="B212" s="7" t="s">
        <v>744</v>
      </c>
      <c r="C212" s="7">
        <f>C209+C210+C211</f>
        <v>73698347.109999999</v>
      </c>
      <c r="D212" s="7">
        <f t="shared" ref="D212:BO212" si="274">D209+D210+D211</f>
        <v>428726738.31999999</v>
      </c>
      <c r="E212" s="7">
        <f t="shared" si="274"/>
        <v>70408109.950000003</v>
      </c>
      <c r="F212" s="7">
        <f t="shared" si="274"/>
        <v>242026466.53000003</v>
      </c>
      <c r="G212" s="7">
        <f t="shared" si="274"/>
        <v>14621610.439999999</v>
      </c>
      <c r="H212" s="7">
        <f t="shared" si="274"/>
        <v>12635179.199999999</v>
      </c>
      <c r="I212" s="7">
        <f t="shared" si="274"/>
        <v>97590261.239999995</v>
      </c>
      <c r="J212" s="7">
        <f t="shared" si="274"/>
        <v>22771462.650000002</v>
      </c>
      <c r="K212" s="7">
        <f t="shared" si="274"/>
        <v>3897280.79</v>
      </c>
      <c r="L212" s="7">
        <f t="shared" si="274"/>
        <v>25255064.199999999</v>
      </c>
      <c r="M212" s="7">
        <f t="shared" si="274"/>
        <v>13798224.430000002</v>
      </c>
      <c r="N212" s="7">
        <f t="shared" si="274"/>
        <v>555729448.97000003</v>
      </c>
      <c r="O212" s="7">
        <f t="shared" si="274"/>
        <v>138888647.13000003</v>
      </c>
      <c r="P212" s="7">
        <f t="shared" si="274"/>
        <v>4657169.2700000005</v>
      </c>
      <c r="Q212" s="7">
        <f t="shared" si="274"/>
        <v>437869310.34000003</v>
      </c>
      <c r="R212" s="7">
        <f t="shared" si="274"/>
        <v>54928039.439999998</v>
      </c>
      <c r="S212" s="7">
        <f t="shared" si="274"/>
        <v>17942785.880000003</v>
      </c>
      <c r="T212" s="7">
        <f t="shared" si="274"/>
        <v>2943687.01</v>
      </c>
      <c r="U212" s="7">
        <f t="shared" si="274"/>
        <v>1161026.06</v>
      </c>
      <c r="V212" s="7">
        <f t="shared" si="274"/>
        <v>3898314.15</v>
      </c>
      <c r="W212" s="7">
        <f t="shared" si="274"/>
        <v>2521154.48</v>
      </c>
      <c r="X212" s="7">
        <f t="shared" si="274"/>
        <v>1053709.52</v>
      </c>
      <c r="Y212" s="7">
        <f t="shared" si="274"/>
        <v>8527844.4699999988</v>
      </c>
      <c r="Z212" s="7">
        <f t="shared" si="274"/>
        <v>3467319.42</v>
      </c>
      <c r="AA212" s="7">
        <f t="shared" si="274"/>
        <v>328573242.16000003</v>
      </c>
      <c r="AB212" s="7">
        <f t="shared" si="274"/>
        <v>297342600.47999996</v>
      </c>
      <c r="AC212" s="7">
        <f t="shared" si="274"/>
        <v>10378758.530000001</v>
      </c>
      <c r="AD212" s="7">
        <f t="shared" si="274"/>
        <v>14404236.93</v>
      </c>
      <c r="AE212" s="7">
        <f t="shared" si="274"/>
        <v>1885729.9500000002</v>
      </c>
      <c r="AF212" s="7">
        <f t="shared" si="274"/>
        <v>3157619.93</v>
      </c>
      <c r="AG212" s="7">
        <f t="shared" si="274"/>
        <v>7501624.5700000003</v>
      </c>
      <c r="AH212" s="7">
        <f t="shared" si="274"/>
        <v>10953895.670000002</v>
      </c>
      <c r="AI212" s="7">
        <f t="shared" si="274"/>
        <v>4733925.58</v>
      </c>
      <c r="AJ212" s="7">
        <f t="shared" si="274"/>
        <v>2947547.7100000004</v>
      </c>
      <c r="AK212" s="7">
        <f t="shared" si="274"/>
        <v>3282580.21</v>
      </c>
      <c r="AL212" s="7">
        <f t="shared" si="274"/>
        <v>4081272.91</v>
      </c>
      <c r="AM212" s="7">
        <f t="shared" si="274"/>
        <v>4973442.96</v>
      </c>
      <c r="AN212" s="7">
        <f t="shared" si="274"/>
        <v>4549623.99</v>
      </c>
      <c r="AO212" s="7">
        <f t="shared" si="274"/>
        <v>46728695.710000001</v>
      </c>
      <c r="AP212" s="7">
        <f t="shared" si="274"/>
        <v>947068759.66999996</v>
      </c>
      <c r="AQ212" s="7">
        <f t="shared" si="274"/>
        <v>3997957.9</v>
      </c>
      <c r="AR212" s="7">
        <f t="shared" si="274"/>
        <v>662597804.73000002</v>
      </c>
      <c r="AS212" s="7">
        <f t="shared" si="274"/>
        <v>75670276.670000002</v>
      </c>
      <c r="AT212" s="7">
        <f t="shared" si="274"/>
        <v>25063553.359999999</v>
      </c>
      <c r="AU212" s="7">
        <f t="shared" si="274"/>
        <v>4324477.92</v>
      </c>
      <c r="AV212" s="7">
        <f t="shared" si="274"/>
        <v>4880124.9899999993</v>
      </c>
      <c r="AW212" s="7">
        <f t="shared" si="274"/>
        <v>3990253.5900000003</v>
      </c>
      <c r="AX212" s="7">
        <f t="shared" si="274"/>
        <v>1510392.6600000001</v>
      </c>
      <c r="AY212" s="7">
        <f t="shared" si="274"/>
        <v>5567430.5099999998</v>
      </c>
      <c r="AZ212" s="7">
        <f t="shared" si="274"/>
        <v>134111470.34999999</v>
      </c>
      <c r="BA212" s="7">
        <f t="shared" si="274"/>
        <v>93851673.290000007</v>
      </c>
      <c r="BB212" s="7">
        <f t="shared" si="274"/>
        <v>80558669.510000005</v>
      </c>
      <c r="BC212" s="7">
        <f t="shared" si="274"/>
        <v>276549932.70000005</v>
      </c>
      <c r="BD212" s="7">
        <f t="shared" si="274"/>
        <v>36319057.990000002</v>
      </c>
      <c r="BE212" s="7">
        <f t="shared" si="274"/>
        <v>14192406.91</v>
      </c>
      <c r="BF212" s="7">
        <f t="shared" si="274"/>
        <v>259599090.84999999</v>
      </c>
      <c r="BG212" s="7">
        <f t="shared" si="274"/>
        <v>10936799.289999999</v>
      </c>
      <c r="BH212" s="7">
        <f t="shared" si="274"/>
        <v>7245269.8500000006</v>
      </c>
      <c r="BI212" s="7">
        <f t="shared" si="274"/>
        <v>4247900.2399999993</v>
      </c>
      <c r="BJ212" s="7">
        <f t="shared" si="274"/>
        <v>64150821.420000002</v>
      </c>
      <c r="BK212" s="7">
        <f t="shared" si="274"/>
        <v>301342749.76999998</v>
      </c>
      <c r="BL212" s="7">
        <f t="shared" si="274"/>
        <v>2559061.8200000003</v>
      </c>
      <c r="BM212" s="7">
        <f t="shared" si="274"/>
        <v>4528040</v>
      </c>
      <c r="BN212" s="7">
        <f t="shared" si="274"/>
        <v>34113711.859999999</v>
      </c>
      <c r="BO212" s="7">
        <f t="shared" si="274"/>
        <v>13966299.559999999</v>
      </c>
      <c r="BP212" s="7">
        <f t="shared" ref="BP212:EA212" si="275">BP209+BP210+BP211</f>
        <v>3306415.31</v>
      </c>
      <c r="BQ212" s="7">
        <f t="shared" si="275"/>
        <v>66617655.550000004</v>
      </c>
      <c r="BR212" s="7">
        <f t="shared" si="275"/>
        <v>47296320.710000001</v>
      </c>
      <c r="BS212" s="7">
        <f t="shared" si="275"/>
        <v>13120565.890000001</v>
      </c>
      <c r="BT212" s="7">
        <f t="shared" si="275"/>
        <v>5378349.8799999999</v>
      </c>
      <c r="BU212" s="7">
        <f t="shared" si="275"/>
        <v>5435949.5199999996</v>
      </c>
      <c r="BV212" s="7">
        <f t="shared" si="275"/>
        <v>13433689.51</v>
      </c>
      <c r="BW212" s="7">
        <f t="shared" si="275"/>
        <v>21172071.449999999</v>
      </c>
      <c r="BX212" s="7">
        <f t="shared" si="275"/>
        <v>1764603.94</v>
      </c>
      <c r="BY212" s="7">
        <f t="shared" si="275"/>
        <v>6028101.6099999994</v>
      </c>
      <c r="BZ212" s="7">
        <f t="shared" si="275"/>
        <v>3478356.5500000003</v>
      </c>
      <c r="CA212" s="7">
        <f t="shared" si="275"/>
        <v>3089312.25</v>
      </c>
      <c r="CB212" s="7">
        <f t="shared" si="275"/>
        <v>803965681.27999997</v>
      </c>
      <c r="CC212" s="7">
        <f t="shared" si="275"/>
        <v>3198837.9099999997</v>
      </c>
      <c r="CD212" s="7">
        <f t="shared" si="275"/>
        <v>3382615.27</v>
      </c>
      <c r="CE212" s="7">
        <f t="shared" si="275"/>
        <v>2781008.4799999995</v>
      </c>
      <c r="CF212" s="7">
        <f t="shared" si="275"/>
        <v>2371098.61</v>
      </c>
      <c r="CG212" s="7">
        <f t="shared" si="275"/>
        <v>3383601.22</v>
      </c>
      <c r="CH212" s="7">
        <f t="shared" si="275"/>
        <v>2175034.67</v>
      </c>
      <c r="CI212" s="7">
        <f t="shared" si="275"/>
        <v>7969812.6699999999</v>
      </c>
      <c r="CJ212" s="7">
        <f t="shared" si="275"/>
        <v>10713924.859999999</v>
      </c>
      <c r="CK212" s="7">
        <f t="shared" si="275"/>
        <v>62311105.909999996</v>
      </c>
      <c r="CL212" s="7">
        <f t="shared" si="275"/>
        <v>14787952.98</v>
      </c>
      <c r="CM212" s="7">
        <f t="shared" si="275"/>
        <v>9263462.7400000002</v>
      </c>
      <c r="CN212" s="7">
        <f t="shared" si="275"/>
        <v>328860612.81999999</v>
      </c>
      <c r="CO212" s="7">
        <f t="shared" si="275"/>
        <v>149724380.16999999</v>
      </c>
      <c r="CP212" s="7">
        <f t="shared" si="275"/>
        <v>11470103.039999999</v>
      </c>
      <c r="CQ212" s="7">
        <f t="shared" si="275"/>
        <v>9821092.620000001</v>
      </c>
      <c r="CR212" s="7">
        <f t="shared" si="275"/>
        <v>3784717.03</v>
      </c>
      <c r="CS212" s="7">
        <f t="shared" si="275"/>
        <v>4388958.38</v>
      </c>
      <c r="CT212" s="7">
        <f t="shared" si="275"/>
        <v>2171867.46</v>
      </c>
      <c r="CU212" s="7">
        <f t="shared" si="275"/>
        <v>4598394.5199999996</v>
      </c>
      <c r="CV212" s="7">
        <f t="shared" si="275"/>
        <v>994814.69</v>
      </c>
      <c r="CW212" s="7">
        <f t="shared" si="275"/>
        <v>3316565.9</v>
      </c>
      <c r="CX212" s="7">
        <f t="shared" si="275"/>
        <v>5530842.25</v>
      </c>
      <c r="CY212" s="7">
        <f t="shared" si="275"/>
        <v>1086825.22</v>
      </c>
      <c r="CZ212" s="7">
        <f t="shared" si="275"/>
        <v>20417159.280000001</v>
      </c>
      <c r="DA212" s="7">
        <f t="shared" si="275"/>
        <v>3384655.91</v>
      </c>
      <c r="DB212" s="7">
        <f t="shared" si="275"/>
        <v>4377984.3099999996</v>
      </c>
      <c r="DC212" s="7">
        <f t="shared" si="275"/>
        <v>3094005.14</v>
      </c>
      <c r="DD212" s="7">
        <f t="shared" si="275"/>
        <v>2868424.6599999997</v>
      </c>
      <c r="DE212" s="7">
        <f t="shared" si="275"/>
        <v>4366211.42</v>
      </c>
      <c r="DF212" s="7">
        <f t="shared" si="275"/>
        <v>214679807.03</v>
      </c>
      <c r="DG212" s="7">
        <f t="shared" si="275"/>
        <v>1886302.43</v>
      </c>
      <c r="DH212" s="7">
        <f t="shared" si="275"/>
        <v>19960166.600000001</v>
      </c>
      <c r="DI212" s="7">
        <f t="shared" si="275"/>
        <v>26467359.569999997</v>
      </c>
      <c r="DJ212" s="7">
        <f t="shared" si="275"/>
        <v>7389477.3100000005</v>
      </c>
      <c r="DK212" s="7">
        <f t="shared" si="275"/>
        <v>5622909.3799999999</v>
      </c>
      <c r="DL212" s="7">
        <f t="shared" si="275"/>
        <v>61400646.770000003</v>
      </c>
      <c r="DM212" s="7">
        <f t="shared" si="275"/>
        <v>4196156.5199999996</v>
      </c>
      <c r="DN212" s="7">
        <f t="shared" si="275"/>
        <v>14838689.049999999</v>
      </c>
      <c r="DO212" s="7">
        <f t="shared" si="275"/>
        <v>34948061.129999995</v>
      </c>
      <c r="DP212" s="7">
        <f t="shared" si="275"/>
        <v>3652046.91</v>
      </c>
      <c r="DQ212" s="7">
        <f t="shared" si="275"/>
        <v>9405775.4199999999</v>
      </c>
      <c r="DR212" s="7">
        <f t="shared" si="275"/>
        <v>15517499.059999999</v>
      </c>
      <c r="DS212" s="7">
        <f t="shared" si="275"/>
        <v>8202594.7799999993</v>
      </c>
      <c r="DT212" s="7">
        <f t="shared" si="275"/>
        <v>3280236.02</v>
      </c>
      <c r="DU212" s="7">
        <f t="shared" si="275"/>
        <v>4742034.13</v>
      </c>
      <c r="DV212" s="7">
        <f t="shared" si="275"/>
        <v>3607923.39</v>
      </c>
      <c r="DW212" s="7">
        <f t="shared" si="275"/>
        <v>4426256.4000000004</v>
      </c>
      <c r="DX212" s="7">
        <f t="shared" si="275"/>
        <v>3382090.5</v>
      </c>
      <c r="DY212" s="7">
        <f t="shared" si="275"/>
        <v>4758515.7600000007</v>
      </c>
      <c r="DZ212" s="7">
        <f t="shared" si="275"/>
        <v>8744421.1100000013</v>
      </c>
      <c r="EA212" s="7">
        <f t="shared" si="275"/>
        <v>6745283.8499999996</v>
      </c>
      <c r="EB212" s="7">
        <f t="shared" ref="EB212:FX212" si="276">EB209+EB210+EB211</f>
        <v>6733888.1500000004</v>
      </c>
      <c r="EC212" s="7">
        <f t="shared" si="276"/>
        <v>4054256.3899999997</v>
      </c>
      <c r="ED212" s="7">
        <f t="shared" si="276"/>
        <v>21956312.750000004</v>
      </c>
      <c r="EE212" s="7">
        <f t="shared" si="276"/>
        <v>3445903.88</v>
      </c>
      <c r="EF212" s="7">
        <f t="shared" si="276"/>
        <v>15923414.42</v>
      </c>
      <c r="EG212" s="7">
        <f t="shared" si="276"/>
        <v>3785964.2399999998</v>
      </c>
      <c r="EH212" s="7">
        <f t="shared" si="276"/>
        <v>3676420.7100000004</v>
      </c>
      <c r="EI212" s="7">
        <f t="shared" si="276"/>
        <v>159482481.22000003</v>
      </c>
      <c r="EJ212" s="7">
        <f t="shared" si="276"/>
        <v>104187672.04000001</v>
      </c>
      <c r="EK212" s="7">
        <f t="shared" si="276"/>
        <v>7508312.1000000006</v>
      </c>
      <c r="EL212" s="7">
        <f t="shared" si="276"/>
        <v>5286262.41</v>
      </c>
      <c r="EM212" s="7">
        <f t="shared" si="276"/>
        <v>5026687.9700000007</v>
      </c>
      <c r="EN212" s="7">
        <f t="shared" si="276"/>
        <v>11268723.220000001</v>
      </c>
      <c r="EO212" s="7">
        <f t="shared" si="276"/>
        <v>4464695.580000001</v>
      </c>
      <c r="EP212" s="7">
        <f t="shared" si="276"/>
        <v>5535012.25</v>
      </c>
      <c r="EQ212" s="7">
        <f t="shared" si="276"/>
        <v>28850047.27</v>
      </c>
      <c r="ER212" s="7">
        <f t="shared" si="276"/>
        <v>4711762.1399999997</v>
      </c>
      <c r="ES212" s="7">
        <f t="shared" si="276"/>
        <v>3029305.03</v>
      </c>
      <c r="ET212" s="7">
        <f t="shared" si="276"/>
        <v>3735646.0900000003</v>
      </c>
      <c r="EU212" s="7">
        <f t="shared" si="276"/>
        <v>7247759.0999999996</v>
      </c>
      <c r="EV212" s="7">
        <f t="shared" si="276"/>
        <v>1793911.5099999998</v>
      </c>
      <c r="EW212" s="7">
        <f t="shared" si="276"/>
        <v>12550062.299999999</v>
      </c>
      <c r="EX212" s="7">
        <f t="shared" si="276"/>
        <v>3326083.08</v>
      </c>
      <c r="EY212" s="7">
        <f t="shared" si="276"/>
        <v>6326280.0999999996</v>
      </c>
      <c r="EZ212" s="7">
        <f t="shared" si="276"/>
        <v>2476511.9899999998</v>
      </c>
      <c r="FA212" s="7">
        <f t="shared" si="276"/>
        <v>39565980.210000001</v>
      </c>
      <c r="FB212" s="7">
        <f t="shared" si="276"/>
        <v>4481534.7699999996</v>
      </c>
      <c r="FC212" s="7">
        <f t="shared" si="276"/>
        <v>21931255.919999998</v>
      </c>
      <c r="FD212" s="7">
        <f t="shared" si="276"/>
        <v>5325246.78</v>
      </c>
      <c r="FE212" s="7">
        <f t="shared" si="276"/>
        <v>1819270.44</v>
      </c>
      <c r="FF212" s="7">
        <f t="shared" si="276"/>
        <v>3490490.4299999997</v>
      </c>
      <c r="FG212" s="7">
        <f t="shared" si="276"/>
        <v>2509105.9000000004</v>
      </c>
      <c r="FH212" s="7">
        <f t="shared" si="276"/>
        <v>1599978.17</v>
      </c>
      <c r="FI212" s="7">
        <f t="shared" si="276"/>
        <v>19093659.34</v>
      </c>
      <c r="FJ212" s="7">
        <f t="shared" si="276"/>
        <v>20919607.800000001</v>
      </c>
      <c r="FK212" s="7">
        <f t="shared" si="276"/>
        <v>27371383.920000002</v>
      </c>
      <c r="FL212" s="7">
        <f t="shared" si="276"/>
        <v>81122869.059999987</v>
      </c>
      <c r="FM212" s="7">
        <f t="shared" si="276"/>
        <v>38076320.809999995</v>
      </c>
      <c r="FN212" s="7">
        <f t="shared" si="276"/>
        <v>237907132.87</v>
      </c>
      <c r="FO212" s="7">
        <f t="shared" si="276"/>
        <v>12024206.549999999</v>
      </c>
      <c r="FP212" s="7">
        <f t="shared" si="276"/>
        <v>25771675.829999998</v>
      </c>
      <c r="FQ212" s="7">
        <f t="shared" si="276"/>
        <v>10961367.58</v>
      </c>
      <c r="FR212" s="7">
        <f t="shared" si="276"/>
        <v>3193354.66</v>
      </c>
      <c r="FS212" s="7">
        <f t="shared" si="276"/>
        <v>3268144.8699999996</v>
      </c>
      <c r="FT212" s="7">
        <f t="shared" si="276"/>
        <v>1330939.6600000001</v>
      </c>
      <c r="FU212" s="7">
        <f t="shared" si="276"/>
        <v>10010630.5</v>
      </c>
      <c r="FV212" s="7">
        <f t="shared" si="276"/>
        <v>8076351</v>
      </c>
      <c r="FW212" s="7">
        <f t="shared" si="276"/>
        <v>3179506.4800000004</v>
      </c>
      <c r="FX212" s="7">
        <f t="shared" si="276"/>
        <v>1417195.71</v>
      </c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</row>
    <row r="213" spans="1:195" x14ac:dyDescent="0.2">
      <c r="A213" s="6" t="s">
        <v>745</v>
      </c>
      <c r="B213" s="7" t="s">
        <v>746</v>
      </c>
      <c r="C213" s="7">
        <f t="shared" ref="C213:BN213" si="277">C204</f>
        <v>66752983.759999998</v>
      </c>
      <c r="D213" s="7">
        <f t="shared" si="277"/>
        <v>410076710.98000002</v>
      </c>
      <c r="E213" s="7">
        <f t="shared" si="277"/>
        <v>62287731.5</v>
      </c>
      <c r="F213" s="7">
        <f t="shared" si="277"/>
        <v>235107548.46000001</v>
      </c>
      <c r="G213" s="7">
        <f t="shared" si="277"/>
        <v>13403650.35</v>
      </c>
      <c r="H213" s="7">
        <f t="shared" si="277"/>
        <v>11628040.49</v>
      </c>
      <c r="I213" s="7">
        <f t="shared" si="277"/>
        <v>88244827.239999995</v>
      </c>
      <c r="J213" s="7">
        <f t="shared" si="277"/>
        <v>22131822.059999999</v>
      </c>
      <c r="K213" s="7">
        <f t="shared" si="277"/>
        <v>2626707.75</v>
      </c>
      <c r="L213" s="7">
        <f t="shared" si="277"/>
        <v>22930590.829999998</v>
      </c>
      <c r="M213" s="7">
        <f t="shared" si="277"/>
        <v>10889064.390000001</v>
      </c>
      <c r="N213" s="7">
        <f t="shared" si="277"/>
        <v>527409308.88999999</v>
      </c>
      <c r="O213" s="7">
        <f t="shared" si="277"/>
        <v>137873857.00999999</v>
      </c>
      <c r="P213" s="7">
        <f t="shared" si="277"/>
        <v>3180181.68</v>
      </c>
      <c r="Q213" s="7">
        <f t="shared" si="277"/>
        <v>383103586.52999997</v>
      </c>
      <c r="R213" s="7">
        <f t="shared" si="277"/>
        <v>52236704.619999997</v>
      </c>
      <c r="S213" s="7">
        <f t="shared" si="277"/>
        <v>16789837.920000002</v>
      </c>
      <c r="T213" s="7">
        <f t="shared" si="277"/>
        <v>1644113.16</v>
      </c>
      <c r="U213" s="7">
        <f t="shared" si="277"/>
        <v>535126.73</v>
      </c>
      <c r="V213" s="7">
        <f t="shared" si="277"/>
        <v>2700096.56</v>
      </c>
      <c r="W213" s="7">
        <f t="shared" si="277"/>
        <v>1351577.21</v>
      </c>
      <c r="X213" s="7">
        <f t="shared" si="277"/>
        <v>509644.5</v>
      </c>
      <c r="Y213" s="7">
        <f t="shared" si="277"/>
        <v>7800795.3899999997</v>
      </c>
      <c r="Z213" s="7">
        <f t="shared" si="277"/>
        <v>2281168.7799999998</v>
      </c>
      <c r="AA213" s="7">
        <f t="shared" si="277"/>
        <v>317572317.48000002</v>
      </c>
      <c r="AB213" s="7">
        <f t="shared" si="277"/>
        <v>284381950.97000003</v>
      </c>
      <c r="AC213" s="7">
        <f t="shared" si="277"/>
        <v>9661840.4299999997</v>
      </c>
      <c r="AD213" s="7">
        <f t="shared" si="277"/>
        <v>14017262.33</v>
      </c>
      <c r="AE213" s="7">
        <f t="shared" si="277"/>
        <v>962208.82</v>
      </c>
      <c r="AF213" s="7">
        <f t="shared" si="277"/>
        <v>1804141.53</v>
      </c>
      <c r="AG213" s="7">
        <f t="shared" si="277"/>
        <v>6462292.2599999998</v>
      </c>
      <c r="AH213" s="7">
        <f t="shared" si="277"/>
        <v>10260163.07</v>
      </c>
      <c r="AI213" s="7">
        <f t="shared" si="277"/>
        <v>3730597.74</v>
      </c>
      <c r="AJ213" s="7">
        <f t="shared" si="277"/>
        <v>1544222.84</v>
      </c>
      <c r="AK213" s="7">
        <f t="shared" si="277"/>
        <v>1835739.49</v>
      </c>
      <c r="AL213" s="7">
        <f t="shared" si="277"/>
        <v>2772466.08</v>
      </c>
      <c r="AM213" s="7">
        <f t="shared" si="277"/>
        <v>3957899.19</v>
      </c>
      <c r="AN213" s="7">
        <f t="shared" si="277"/>
        <v>3373846.59</v>
      </c>
      <c r="AO213" s="7">
        <f t="shared" si="277"/>
        <v>45744022.32</v>
      </c>
      <c r="AP213" s="7">
        <f t="shared" si="277"/>
        <v>862861007.84000003</v>
      </c>
      <c r="AQ213" s="7">
        <f t="shared" si="277"/>
        <v>2526926.94</v>
      </c>
      <c r="AR213" s="7">
        <f t="shared" si="277"/>
        <v>654518461.98000002</v>
      </c>
      <c r="AS213" s="7">
        <f t="shared" si="277"/>
        <v>68425199.099999994</v>
      </c>
      <c r="AT213" s="7">
        <f t="shared" si="277"/>
        <v>24320117.600000001</v>
      </c>
      <c r="AU213" s="7">
        <f t="shared" si="277"/>
        <v>2864202.09</v>
      </c>
      <c r="AV213" s="7">
        <f t="shared" si="277"/>
        <v>3394232.37</v>
      </c>
      <c r="AW213" s="7">
        <f t="shared" si="277"/>
        <v>2556376.81</v>
      </c>
      <c r="AX213" s="7">
        <f t="shared" si="277"/>
        <v>715540.88</v>
      </c>
      <c r="AY213" s="7">
        <f t="shared" si="277"/>
        <v>4382942.7</v>
      </c>
      <c r="AZ213" s="7">
        <f t="shared" si="277"/>
        <v>128620111.18000001</v>
      </c>
      <c r="BA213" s="7">
        <f t="shared" si="277"/>
        <v>95049061.319999993</v>
      </c>
      <c r="BB213" s="7">
        <f t="shared" si="277"/>
        <v>80041698.879999995</v>
      </c>
      <c r="BC213" s="7">
        <f t="shared" si="277"/>
        <v>265178419.59999999</v>
      </c>
      <c r="BD213" s="7">
        <f t="shared" si="277"/>
        <v>36857490.240000002</v>
      </c>
      <c r="BE213" s="7">
        <f t="shared" si="277"/>
        <v>13382245.279999999</v>
      </c>
      <c r="BF213" s="7">
        <f t="shared" si="277"/>
        <v>261272402.69</v>
      </c>
      <c r="BG213" s="7">
        <f t="shared" si="277"/>
        <v>9549718.6400000006</v>
      </c>
      <c r="BH213" s="7">
        <f t="shared" si="277"/>
        <v>6268812.6600000001</v>
      </c>
      <c r="BI213" s="7">
        <f t="shared" si="277"/>
        <v>2757176.75</v>
      </c>
      <c r="BJ213" s="7">
        <f t="shared" si="277"/>
        <v>64488814.490000002</v>
      </c>
      <c r="BK213" s="7">
        <f t="shared" si="277"/>
        <v>294271220.75</v>
      </c>
      <c r="BL213" s="7">
        <f t="shared" si="277"/>
        <v>1304454.05</v>
      </c>
      <c r="BM213" s="7">
        <f t="shared" si="277"/>
        <v>3228416.79</v>
      </c>
      <c r="BN213" s="7">
        <f t="shared" si="277"/>
        <v>33904871.119999997</v>
      </c>
      <c r="BO213" s="7">
        <f t="shared" ref="BO213:DZ213" si="278">BO204</f>
        <v>13361859.5</v>
      </c>
      <c r="BP213" s="7">
        <f t="shared" si="278"/>
        <v>1879568.92</v>
      </c>
      <c r="BQ213" s="7">
        <f t="shared" si="278"/>
        <v>60554940.200000003</v>
      </c>
      <c r="BR213" s="7">
        <f t="shared" si="278"/>
        <v>46234949.039999999</v>
      </c>
      <c r="BS213" s="7">
        <f t="shared" si="278"/>
        <v>11574026.6</v>
      </c>
      <c r="BT213" s="7">
        <f t="shared" si="278"/>
        <v>4139332.63</v>
      </c>
      <c r="BU213" s="7">
        <f t="shared" si="278"/>
        <v>4108753.96</v>
      </c>
      <c r="BV213" s="7">
        <f t="shared" si="278"/>
        <v>12753343.970000001</v>
      </c>
      <c r="BW213" s="7">
        <f t="shared" si="278"/>
        <v>20376606.399999999</v>
      </c>
      <c r="BX213" s="7">
        <f t="shared" si="278"/>
        <v>795045.42</v>
      </c>
      <c r="BY213" s="7">
        <f t="shared" si="278"/>
        <v>4833468.4400000004</v>
      </c>
      <c r="BZ213" s="7">
        <f t="shared" si="278"/>
        <v>2214915</v>
      </c>
      <c r="CA213" s="7">
        <f t="shared" si="278"/>
        <v>1680807.56</v>
      </c>
      <c r="CB213" s="7">
        <f t="shared" si="278"/>
        <v>781424374.02999997</v>
      </c>
      <c r="CC213" s="7">
        <f t="shared" si="278"/>
        <v>1946841.99</v>
      </c>
      <c r="CD213" s="7">
        <f t="shared" si="278"/>
        <v>2355576.88</v>
      </c>
      <c r="CE213" s="7">
        <f t="shared" si="278"/>
        <v>1565627.9</v>
      </c>
      <c r="CF213" s="7">
        <f t="shared" si="278"/>
        <v>1301632.05</v>
      </c>
      <c r="CG213" s="7">
        <f t="shared" si="278"/>
        <v>2065079.51</v>
      </c>
      <c r="CH213" s="7">
        <f t="shared" si="278"/>
        <v>1090639.23</v>
      </c>
      <c r="CI213" s="7">
        <f t="shared" si="278"/>
        <v>7226759.0099999998</v>
      </c>
      <c r="CJ213" s="7">
        <f t="shared" si="278"/>
        <v>9479387.6999999993</v>
      </c>
      <c r="CK213" s="7">
        <f t="shared" si="278"/>
        <v>59881770.75</v>
      </c>
      <c r="CL213" s="7">
        <f t="shared" si="278"/>
        <v>13455153.92</v>
      </c>
      <c r="CM213" s="7">
        <f t="shared" si="278"/>
        <v>7578363.1500000004</v>
      </c>
      <c r="CN213" s="7">
        <f t="shared" si="278"/>
        <v>333257683.69999999</v>
      </c>
      <c r="CO213" s="7">
        <f t="shared" si="278"/>
        <v>150776286.75</v>
      </c>
      <c r="CP213" s="7">
        <f t="shared" si="278"/>
        <v>10326063.050000001</v>
      </c>
      <c r="CQ213" s="7">
        <f t="shared" si="278"/>
        <v>8312301.7999999998</v>
      </c>
      <c r="CR213" s="7">
        <f t="shared" si="278"/>
        <v>2466679.38</v>
      </c>
      <c r="CS213" s="7">
        <f t="shared" si="278"/>
        <v>3267840.53</v>
      </c>
      <c r="CT213" s="7">
        <f t="shared" si="278"/>
        <v>1078407.76</v>
      </c>
      <c r="CU213" s="7">
        <f t="shared" si="278"/>
        <v>4399343.7300000004</v>
      </c>
      <c r="CV213" s="7">
        <f t="shared" si="278"/>
        <v>509644.5</v>
      </c>
      <c r="CW213" s="7">
        <f t="shared" si="278"/>
        <v>1967227.77</v>
      </c>
      <c r="CX213" s="7">
        <f t="shared" si="278"/>
        <v>4742751.72</v>
      </c>
      <c r="CY213" s="7">
        <f t="shared" si="278"/>
        <v>509644.5</v>
      </c>
      <c r="CZ213" s="7">
        <f t="shared" si="278"/>
        <v>19624371.120000001</v>
      </c>
      <c r="DA213" s="7">
        <f t="shared" si="278"/>
        <v>2049790.18</v>
      </c>
      <c r="DB213" s="7">
        <f t="shared" si="278"/>
        <v>3220953.24</v>
      </c>
      <c r="DC213" s="7">
        <f t="shared" si="278"/>
        <v>1763369.97</v>
      </c>
      <c r="DD213" s="7">
        <f t="shared" si="278"/>
        <v>1547280.7</v>
      </c>
      <c r="DE213" s="7">
        <f t="shared" si="278"/>
        <v>3238281.15</v>
      </c>
      <c r="DF213" s="7">
        <f t="shared" si="278"/>
        <v>220535305.49000001</v>
      </c>
      <c r="DG213" s="7">
        <f t="shared" si="278"/>
        <v>896974.32</v>
      </c>
      <c r="DH213" s="7">
        <f t="shared" si="278"/>
        <v>19850653.280000001</v>
      </c>
      <c r="DI213" s="7">
        <f t="shared" si="278"/>
        <v>25684718.129999999</v>
      </c>
      <c r="DJ213" s="7">
        <f t="shared" si="278"/>
        <v>6533642.4900000002</v>
      </c>
      <c r="DK213" s="7">
        <f t="shared" si="278"/>
        <v>4761098.92</v>
      </c>
      <c r="DL213" s="7">
        <f t="shared" si="278"/>
        <v>58464378.460000001</v>
      </c>
      <c r="DM213" s="7">
        <f t="shared" si="278"/>
        <v>2492161.61</v>
      </c>
      <c r="DN213" s="7">
        <f t="shared" si="278"/>
        <v>13371033.1</v>
      </c>
      <c r="DO213" s="7">
        <f t="shared" si="278"/>
        <v>32708984.010000002</v>
      </c>
      <c r="DP213" s="7">
        <f t="shared" si="278"/>
        <v>2130314.0099999998</v>
      </c>
      <c r="DQ213" s="7">
        <f t="shared" si="278"/>
        <v>8505966.7100000009</v>
      </c>
      <c r="DR213" s="7">
        <f t="shared" si="278"/>
        <v>13969355.75</v>
      </c>
      <c r="DS213" s="7">
        <f t="shared" si="278"/>
        <v>6918933.7300000004</v>
      </c>
      <c r="DT213" s="7">
        <f t="shared" si="278"/>
        <v>1763369.97</v>
      </c>
      <c r="DU213" s="7">
        <f t="shared" si="278"/>
        <v>3639881.02</v>
      </c>
      <c r="DV213" s="7">
        <f t="shared" si="278"/>
        <v>2201664.2400000002</v>
      </c>
      <c r="DW213" s="7">
        <f t="shared" si="278"/>
        <v>3204644.62</v>
      </c>
      <c r="DX213" s="7">
        <f t="shared" si="278"/>
        <v>1708328.36</v>
      </c>
      <c r="DY213" s="7">
        <f t="shared" si="278"/>
        <v>3215856.8</v>
      </c>
      <c r="DZ213" s="7">
        <f t="shared" si="278"/>
        <v>7610011.6699999999</v>
      </c>
      <c r="EA213" s="7">
        <f t="shared" ref="EA213:FX213" si="279">EA204</f>
        <v>5673362.5700000003</v>
      </c>
      <c r="EB213" s="7">
        <f t="shared" si="279"/>
        <v>5853776.7300000004</v>
      </c>
      <c r="EC213" s="7">
        <f t="shared" si="279"/>
        <v>3105773.58</v>
      </c>
      <c r="ED213" s="7">
        <f t="shared" si="279"/>
        <v>16197521.5</v>
      </c>
      <c r="EE213" s="7">
        <f t="shared" si="279"/>
        <v>2069156.67</v>
      </c>
      <c r="EF213" s="7">
        <f t="shared" si="279"/>
        <v>14759296.289999999</v>
      </c>
      <c r="EG213" s="7">
        <f t="shared" si="279"/>
        <v>2619572.73</v>
      </c>
      <c r="EH213" s="7">
        <f t="shared" si="279"/>
        <v>2555357.52</v>
      </c>
      <c r="EI213" s="7">
        <f t="shared" si="279"/>
        <v>148083316.78</v>
      </c>
      <c r="EJ213" s="7">
        <f t="shared" si="279"/>
        <v>104697971.13</v>
      </c>
      <c r="EK213" s="7">
        <f t="shared" si="279"/>
        <v>6867969.2800000003</v>
      </c>
      <c r="EL213" s="7">
        <f t="shared" si="279"/>
        <v>4725423.8</v>
      </c>
      <c r="EM213" s="7">
        <f t="shared" si="279"/>
        <v>4058808.8</v>
      </c>
      <c r="EN213" s="7">
        <f t="shared" si="279"/>
        <v>10436003</v>
      </c>
      <c r="EO213" s="7">
        <f t="shared" si="279"/>
        <v>3384039.48</v>
      </c>
      <c r="EP213" s="7">
        <f t="shared" si="279"/>
        <v>4326881.8099999996</v>
      </c>
      <c r="EQ213" s="7">
        <f t="shared" si="279"/>
        <v>27694082.129999999</v>
      </c>
      <c r="ER213" s="7">
        <f t="shared" si="279"/>
        <v>3216193.75</v>
      </c>
      <c r="ES213" s="7">
        <f t="shared" si="279"/>
        <v>1768466.42</v>
      </c>
      <c r="ET213" s="7">
        <f t="shared" si="279"/>
        <v>1967227.77</v>
      </c>
      <c r="EU213" s="7">
        <f t="shared" si="279"/>
        <v>5927165.54</v>
      </c>
      <c r="EV213" s="7">
        <f t="shared" si="279"/>
        <v>802180.44</v>
      </c>
      <c r="EW213" s="7">
        <f t="shared" si="279"/>
        <v>8924894.4800000004</v>
      </c>
      <c r="EX213" s="7">
        <f t="shared" si="279"/>
        <v>1763369.97</v>
      </c>
      <c r="EY213" s="7">
        <f t="shared" si="279"/>
        <v>5829760</v>
      </c>
      <c r="EZ213" s="7">
        <f t="shared" si="279"/>
        <v>1290419.8700000001</v>
      </c>
      <c r="FA213" s="7">
        <f t="shared" si="279"/>
        <v>35646895.009999998</v>
      </c>
      <c r="FB213" s="7">
        <f t="shared" si="279"/>
        <v>3197509.59</v>
      </c>
      <c r="FC213" s="7">
        <f t="shared" si="279"/>
        <v>21581406</v>
      </c>
      <c r="FD213" s="7">
        <f t="shared" si="279"/>
        <v>4331978.25</v>
      </c>
      <c r="FE213" s="7">
        <f t="shared" si="279"/>
        <v>870472.81</v>
      </c>
      <c r="FF213" s="7">
        <f t="shared" si="279"/>
        <v>2040616.58</v>
      </c>
      <c r="FG213" s="7">
        <f t="shared" si="279"/>
        <v>1286342.72</v>
      </c>
      <c r="FH213" s="7">
        <f t="shared" si="279"/>
        <v>754273.86</v>
      </c>
      <c r="FI213" s="7">
        <f t="shared" si="279"/>
        <v>18202799.920000002</v>
      </c>
      <c r="FJ213" s="7">
        <f t="shared" si="279"/>
        <v>20846498.629999999</v>
      </c>
      <c r="FK213" s="7">
        <f t="shared" si="279"/>
        <v>26539227.690000001</v>
      </c>
      <c r="FL213" s="7">
        <f t="shared" si="279"/>
        <v>84049551.650000006</v>
      </c>
      <c r="FM213" s="7">
        <f t="shared" si="279"/>
        <v>39021440.789999999</v>
      </c>
      <c r="FN213" s="7">
        <f t="shared" si="279"/>
        <v>224612250.69</v>
      </c>
      <c r="FO213" s="7">
        <f t="shared" si="279"/>
        <v>11235622.65</v>
      </c>
      <c r="FP213" s="7">
        <f t="shared" si="279"/>
        <v>24116377.739999998</v>
      </c>
      <c r="FQ213" s="7">
        <f t="shared" si="279"/>
        <v>10215314.359999999</v>
      </c>
      <c r="FR213" s="7">
        <f t="shared" si="279"/>
        <v>1782736.46</v>
      </c>
      <c r="FS213" s="7">
        <f t="shared" si="279"/>
        <v>1951938.44</v>
      </c>
      <c r="FT213" s="7">
        <f t="shared" si="279"/>
        <v>612592.68999999994</v>
      </c>
      <c r="FU213" s="7">
        <f t="shared" si="279"/>
        <v>8500870.2599999998</v>
      </c>
      <c r="FV213" s="7">
        <f t="shared" si="279"/>
        <v>7109540.7800000003</v>
      </c>
      <c r="FW213" s="7">
        <f t="shared" si="279"/>
        <v>1722598.41</v>
      </c>
      <c r="FX213" s="7">
        <f t="shared" si="279"/>
        <v>623804.87</v>
      </c>
      <c r="FY213" s="7"/>
      <c r="FZ213" s="7">
        <f>SUM(C213:FX213)</f>
        <v>8730871245.5700016</v>
      </c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</row>
    <row r="214" spans="1:195" x14ac:dyDescent="0.2">
      <c r="A214" s="6" t="s">
        <v>747</v>
      </c>
      <c r="B214" s="7" t="s">
        <v>748</v>
      </c>
      <c r="C214" s="7">
        <f t="shared" ref="C214:BN214" si="280">IF(C188&gt;0,C188,999999999.99)</f>
        <v>172958529.24000001</v>
      </c>
      <c r="D214" s="7">
        <f t="shared" si="280"/>
        <v>2804929009.4200001</v>
      </c>
      <c r="E214" s="7">
        <f t="shared" si="280"/>
        <v>165274328.99000001</v>
      </c>
      <c r="F214" s="7">
        <f t="shared" si="280"/>
        <v>999999999.99000001</v>
      </c>
      <c r="G214" s="7">
        <f t="shared" si="280"/>
        <v>999999999.99000001</v>
      </c>
      <c r="H214" s="7">
        <f t="shared" si="280"/>
        <v>999999999.99000001</v>
      </c>
      <c r="I214" s="7">
        <f t="shared" si="280"/>
        <v>274328294.11000001</v>
      </c>
      <c r="J214" s="7">
        <f t="shared" si="280"/>
        <v>33077571.600000001</v>
      </c>
      <c r="K214" s="7">
        <f t="shared" si="280"/>
        <v>999999999.99000001</v>
      </c>
      <c r="L214" s="7">
        <f t="shared" si="280"/>
        <v>36855242.670000002</v>
      </c>
      <c r="M214" s="7">
        <f t="shared" si="280"/>
        <v>16036387.289999999</v>
      </c>
      <c r="N214" s="7">
        <f t="shared" si="280"/>
        <v>999999999.99000001</v>
      </c>
      <c r="O214" s="7">
        <f t="shared" si="280"/>
        <v>999999999.99000001</v>
      </c>
      <c r="P214" s="7">
        <f t="shared" si="280"/>
        <v>999999999.99000001</v>
      </c>
      <c r="Q214" s="7">
        <f t="shared" si="280"/>
        <v>3903660498.6999998</v>
      </c>
      <c r="R214" s="7">
        <f t="shared" si="280"/>
        <v>56608219.82</v>
      </c>
      <c r="S214" s="7">
        <f t="shared" si="280"/>
        <v>23511854.969999999</v>
      </c>
      <c r="T214" s="7">
        <f t="shared" si="280"/>
        <v>999999999.99000001</v>
      </c>
      <c r="U214" s="7">
        <f t="shared" si="280"/>
        <v>999999999.99000001</v>
      </c>
      <c r="V214" s="7">
        <f t="shared" si="280"/>
        <v>999999999.99000001</v>
      </c>
      <c r="W214" s="7">
        <f t="shared" si="280"/>
        <v>999999999.99000001</v>
      </c>
      <c r="X214" s="7">
        <f t="shared" si="280"/>
        <v>999999999.99000001</v>
      </c>
      <c r="Y214" s="7">
        <f t="shared" si="280"/>
        <v>8647273.4399999995</v>
      </c>
      <c r="Z214" s="7">
        <f t="shared" si="280"/>
        <v>999999999.99000001</v>
      </c>
      <c r="AA214" s="7">
        <f t="shared" si="280"/>
        <v>999999999.99000001</v>
      </c>
      <c r="AB214" s="7">
        <f t="shared" si="280"/>
        <v>999999999.99000001</v>
      </c>
      <c r="AC214" s="7">
        <f t="shared" si="280"/>
        <v>999999999.99000001</v>
      </c>
      <c r="AD214" s="7">
        <f t="shared" si="280"/>
        <v>999999999.99000001</v>
      </c>
      <c r="AE214" s="7">
        <f t="shared" si="280"/>
        <v>999999999.99000001</v>
      </c>
      <c r="AF214" s="7">
        <f t="shared" si="280"/>
        <v>999999999.99000001</v>
      </c>
      <c r="AG214" s="7">
        <f t="shared" si="280"/>
        <v>999999999.99000001</v>
      </c>
      <c r="AH214" s="7">
        <f t="shared" si="280"/>
        <v>12864338.720000001</v>
      </c>
      <c r="AI214" s="7">
        <f t="shared" si="280"/>
        <v>999999999.99000001</v>
      </c>
      <c r="AJ214" s="7">
        <f t="shared" si="280"/>
        <v>999999999.99000001</v>
      </c>
      <c r="AK214" s="7">
        <f t="shared" si="280"/>
        <v>999999999.99000001</v>
      </c>
      <c r="AL214" s="7">
        <f t="shared" si="280"/>
        <v>999999999.99000001</v>
      </c>
      <c r="AM214" s="7">
        <f t="shared" si="280"/>
        <v>999999999.99000001</v>
      </c>
      <c r="AN214" s="7">
        <f t="shared" si="280"/>
        <v>999999999.99000001</v>
      </c>
      <c r="AO214" s="7">
        <f t="shared" si="280"/>
        <v>83276320.939999998</v>
      </c>
      <c r="AP214" s="7">
        <f t="shared" si="280"/>
        <v>14870503606.389999</v>
      </c>
      <c r="AQ214" s="7">
        <f t="shared" si="280"/>
        <v>999999999.99000001</v>
      </c>
      <c r="AR214" s="7">
        <f t="shared" si="280"/>
        <v>999999999.99000001</v>
      </c>
      <c r="AS214" s="7">
        <f t="shared" si="280"/>
        <v>999999999.99000001</v>
      </c>
      <c r="AT214" s="7">
        <f t="shared" si="280"/>
        <v>999999999.99000001</v>
      </c>
      <c r="AU214" s="7">
        <f t="shared" si="280"/>
        <v>999999999.99000001</v>
      </c>
      <c r="AV214" s="7">
        <f t="shared" si="280"/>
        <v>999999999.99000001</v>
      </c>
      <c r="AW214" s="7">
        <f t="shared" si="280"/>
        <v>999999999.99000001</v>
      </c>
      <c r="AX214" s="7">
        <f t="shared" si="280"/>
        <v>999999999.99000001</v>
      </c>
      <c r="AY214" s="7">
        <f t="shared" si="280"/>
        <v>999999999.99000001</v>
      </c>
      <c r="AZ214" s="7">
        <f t="shared" si="280"/>
        <v>420792674.06999999</v>
      </c>
      <c r="BA214" s="7">
        <f t="shared" si="280"/>
        <v>999999999.99000001</v>
      </c>
      <c r="BB214" s="7">
        <f t="shared" si="280"/>
        <v>175568159.66</v>
      </c>
      <c r="BC214" s="7">
        <f t="shared" si="280"/>
        <v>1437151489.5</v>
      </c>
      <c r="BD214" s="7">
        <f t="shared" si="280"/>
        <v>999999999.99000001</v>
      </c>
      <c r="BE214" s="7">
        <f t="shared" si="280"/>
        <v>999999999.99000001</v>
      </c>
      <c r="BF214" s="7">
        <f t="shared" si="280"/>
        <v>999999999.99000001</v>
      </c>
      <c r="BG214" s="7">
        <f t="shared" si="280"/>
        <v>12572941.289999999</v>
      </c>
      <c r="BH214" s="7">
        <f t="shared" si="280"/>
        <v>999999999.99000001</v>
      </c>
      <c r="BI214" s="7">
        <f t="shared" si="280"/>
        <v>999999999.99000001</v>
      </c>
      <c r="BJ214" s="7">
        <f t="shared" si="280"/>
        <v>999999999.99000001</v>
      </c>
      <c r="BK214" s="7">
        <f t="shared" si="280"/>
        <v>999999999.99000001</v>
      </c>
      <c r="BL214" s="7">
        <f t="shared" si="280"/>
        <v>999999999.99000001</v>
      </c>
      <c r="BM214" s="7">
        <f t="shared" si="280"/>
        <v>999999999.99000001</v>
      </c>
      <c r="BN214" s="7">
        <f t="shared" si="280"/>
        <v>56141291.420000002</v>
      </c>
      <c r="BO214" s="7">
        <f t="shared" ref="BO214:DZ214" si="281">IF(BO188&gt;0,BO188,999999999.99)</f>
        <v>17284547.73</v>
      </c>
      <c r="BP214" s="7">
        <f t="shared" si="281"/>
        <v>999999999.99000001</v>
      </c>
      <c r="BQ214" s="7">
        <f t="shared" si="281"/>
        <v>999999999.99000001</v>
      </c>
      <c r="BR214" s="7">
        <f t="shared" si="281"/>
        <v>999999999.99000001</v>
      </c>
      <c r="BS214" s="7">
        <f t="shared" si="281"/>
        <v>15773932.83</v>
      </c>
      <c r="BT214" s="7">
        <f t="shared" si="281"/>
        <v>999999999.99000001</v>
      </c>
      <c r="BU214" s="7">
        <f t="shared" si="281"/>
        <v>999999999.99000001</v>
      </c>
      <c r="BV214" s="7">
        <f t="shared" si="281"/>
        <v>999999999.99000001</v>
      </c>
      <c r="BW214" s="7">
        <f t="shared" si="281"/>
        <v>999999999.99000001</v>
      </c>
      <c r="BX214" s="7">
        <f t="shared" si="281"/>
        <v>999999999.99000001</v>
      </c>
      <c r="BY214" s="7">
        <f t="shared" si="281"/>
        <v>5576082.3999999994</v>
      </c>
      <c r="BZ214" s="7">
        <f t="shared" si="281"/>
        <v>999999999.99000001</v>
      </c>
      <c r="CA214" s="7">
        <f t="shared" si="281"/>
        <v>999999999.99000001</v>
      </c>
      <c r="CB214" s="7">
        <f t="shared" si="281"/>
        <v>999999999.99000001</v>
      </c>
      <c r="CC214" s="7">
        <f t="shared" si="281"/>
        <v>999999999.99000001</v>
      </c>
      <c r="CD214" s="7">
        <f t="shared" si="281"/>
        <v>999999999.99000001</v>
      </c>
      <c r="CE214" s="7">
        <f t="shared" si="281"/>
        <v>999999999.99000001</v>
      </c>
      <c r="CF214" s="7">
        <f t="shared" si="281"/>
        <v>999999999.99000001</v>
      </c>
      <c r="CG214" s="7">
        <f t="shared" si="281"/>
        <v>999999999.99000001</v>
      </c>
      <c r="CH214" s="7">
        <f t="shared" si="281"/>
        <v>999999999.99000001</v>
      </c>
      <c r="CI214" s="7">
        <f t="shared" si="281"/>
        <v>8512377.6099999994</v>
      </c>
      <c r="CJ214" s="7">
        <f t="shared" si="281"/>
        <v>12253048.1</v>
      </c>
      <c r="CK214" s="7">
        <f t="shared" si="281"/>
        <v>999999999.99000001</v>
      </c>
      <c r="CL214" s="7">
        <f t="shared" si="281"/>
        <v>999999999.99000001</v>
      </c>
      <c r="CM214" s="7">
        <f t="shared" si="281"/>
        <v>9861151.0700000003</v>
      </c>
      <c r="CN214" s="7">
        <f t="shared" si="281"/>
        <v>999999999.99000001</v>
      </c>
      <c r="CO214" s="7">
        <f t="shared" si="281"/>
        <v>999999999.99000001</v>
      </c>
      <c r="CP214" s="7">
        <f t="shared" si="281"/>
        <v>999999999.99000001</v>
      </c>
      <c r="CQ214" s="7">
        <f t="shared" si="281"/>
        <v>10762185.869999999</v>
      </c>
      <c r="CR214" s="7">
        <f t="shared" si="281"/>
        <v>999999999.99000001</v>
      </c>
      <c r="CS214" s="7">
        <f t="shared" si="281"/>
        <v>999999999.99000001</v>
      </c>
      <c r="CT214" s="7">
        <f t="shared" si="281"/>
        <v>999999999.99000001</v>
      </c>
      <c r="CU214" s="7">
        <f t="shared" si="281"/>
        <v>999999999.99000001</v>
      </c>
      <c r="CV214" s="7">
        <f t="shared" si="281"/>
        <v>999999999.99000001</v>
      </c>
      <c r="CW214" s="7">
        <f t="shared" si="281"/>
        <v>999999999.99000001</v>
      </c>
      <c r="CX214" s="7">
        <f t="shared" si="281"/>
        <v>5533023.3499999996</v>
      </c>
      <c r="CY214" s="7">
        <f t="shared" si="281"/>
        <v>999999999.99000001</v>
      </c>
      <c r="CZ214" s="7">
        <f t="shared" si="281"/>
        <v>28017852.100000001</v>
      </c>
      <c r="DA214" s="7">
        <f t="shared" si="281"/>
        <v>999999999.99000001</v>
      </c>
      <c r="DB214" s="7">
        <f t="shared" si="281"/>
        <v>999999999.99000001</v>
      </c>
      <c r="DC214" s="7">
        <f t="shared" si="281"/>
        <v>999999999.99000001</v>
      </c>
      <c r="DD214" s="7">
        <f t="shared" si="281"/>
        <v>999999999.99000001</v>
      </c>
      <c r="DE214" s="7">
        <f t="shared" si="281"/>
        <v>999999999.99000001</v>
      </c>
      <c r="DF214" s="7">
        <f t="shared" si="281"/>
        <v>849407647.51999998</v>
      </c>
      <c r="DG214" s="7">
        <f t="shared" si="281"/>
        <v>999999999.99000001</v>
      </c>
      <c r="DH214" s="7">
        <f t="shared" si="281"/>
        <v>26942645.5</v>
      </c>
      <c r="DI214" s="7">
        <f t="shared" si="281"/>
        <v>40513282.619999997</v>
      </c>
      <c r="DJ214" s="7">
        <f t="shared" si="281"/>
        <v>7762019.1399999997</v>
      </c>
      <c r="DK214" s="7">
        <f t="shared" si="281"/>
        <v>5610247.3899999997</v>
      </c>
      <c r="DL214" s="7">
        <f t="shared" si="281"/>
        <v>124978541.48</v>
      </c>
      <c r="DM214" s="7">
        <f t="shared" si="281"/>
        <v>999999999.99000001</v>
      </c>
      <c r="DN214" s="7">
        <f t="shared" si="281"/>
        <v>18503745.989999998</v>
      </c>
      <c r="DO214" s="7">
        <f t="shared" si="281"/>
        <v>58590708.439999998</v>
      </c>
      <c r="DP214" s="7">
        <f t="shared" si="281"/>
        <v>999999999.99000001</v>
      </c>
      <c r="DQ214" s="7">
        <f t="shared" si="281"/>
        <v>999999999.99000001</v>
      </c>
      <c r="DR214" s="7">
        <f t="shared" si="281"/>
        <v>19616721.91</v>
      </c>
      <c r="DS214" s="7">
        <f t="shared" si="281"/>
        <v>8537701.8200000003</v>
      </c>
      <c r="DT214" s="7">
        <f t="shared" si="281"/>
        <v>999999999.99000001</v>
      </c>
      <c r="DU214" s="7">
        <f t="shared" si="281"/>
        <v>999999999.99000001</v>
      </c>
      <c r="DV214" s="7">
        <f t="shared" si="281"/>
        <v>999999999.99000001</v>
      </c>
      <c r="DW214" s="7">
        <f t="shared" si="281"/>
        <v>999999999.99000001</v>
      </c>
      <c r="DX214" s="7">
        <f t="shared" si="281"/>
        <v>999999999.99000001</v>
      </c>
      <c r="DY214" s="7">
        <f t="shared" si="281"/>
        <v>999999999.99000001</v>
      </c>
      <c r="DZ214" s="7">
        <f t="shared" si="281"/>
        <v>999999999.99000001</v>
      </c>
      <c r="EA214" s="7">
        <f t="shared" ref="EA214:FX214" si="282">IF(EA188&gt;0,EA188,999999999.99)</f>
        <v>999999999.99000001</v>
      </c>
      <c r="EB214" s="7">
        <f t="shared" si="282"/>
        <v>6914819.6900000004</v>
      </c>
      <c r="EC214" s="7">
        <f t="shared" si="282"/>
        <v>999999999.99000001</v>
      </c>
      <c r="ED214" s="7">
        <f t="shared" si="282"/>
        <v>999999999.99000001</v>
      </c>
      <c r="EE214" s="7">
        <f t="shared" si="282"/>
        <v>999999999.99000001</v>
      </c>
      <c r="EF214" s="7">
        <f t="shared" si="282"/>
        <v>20412050.719999999</v>
      </c>
      <c r="EG214" s="7">
        <f t="shared" si="282"/>
        <v>999999999.99000001</v>
      </c>
      <c r="EH214" s="7">
        <f t="shared" si="282"/>
        <v>999999999.99000001</v>
      </c>
      <c r="EI214" s="7">
        <f t="shared" si="282"/>
        <v>667967579.94000006</v>
      </c>
      <c r="EJ214" s="7">
        <f t="shared" si="282"/>
        <v>272034219.42000002</v>
      </c>
      <c r="EK214" s="7">
        <f t="shared" si="282"/>
        <v>999999999.99000001</v>
      </c>
      <c r="EL214" s="7">
        <f t="shared" si="282"/>
        <v>999999999.99000001</v>
      </c>
      <c r="EM214" s="7">
        <f t="shared" si="282"/>
        <v>999999999.99000001</v>
      </c>
      <c r="EN214" s="7">
        <f t="shared" si="282"/>
        <v>13056406.76</v>
      </c>
      <c r="EO214" s="7">
        <f t="shared" si="282"/>
        <v>999999999.99000001</v>
      </c>
      <c r="EP214" s="7">
        <f t="shared" si="282"/>
        <v>999999999.99000001</v>
      </c>
      <c r="EQ214" s="7">
        <f t="shared" si="282"/>
        <v>999999999.99000001</v>
      </c>
      <c r="ER214" s="7">
        <f t="shared" si="282"/>
        <v>999999999.99000001</v>
      </c>
      <c r="ES214" s="7">
        <f t="shared" si="282"/>
        <v>999999999.99000001</v>
      </c>
      <c r="ET214" s="7">
        <f t="shared" si="282"/>
        <v>999999999.99000001</v>
      </c>
      <c r="EU214" s="7">
        <f t="shared" si="282"/>
        <v>7168527.8700000001</v>
      </c>
      <c r="EV214" s="7">
        <f t="shared" si="282"/>
        <v>999999999.99000001</v>
      </c>
      <c r="EW214" s="7">
        <f t="shared" si="282"/>
        <v>999999999.99000001</v>
      </c>
      <c r="EX214" s="7">
        <f t="shared" si="282"/>
        <v>999999999.99000001</v>
      </c>
      <c r="EY214" s="7">
        <f t="shared" si="282"/>
        <v>6188442.71</v>
      </c>
      <c r="EZ214" s="7">
        <f t="shared" si="282"/>
        <v>999999999.99000001</v>
      </c>
      <c r="FA214" s="7">
        <f t="shared" si="282"/>
        <v>999999999.99000001</v>
      </c>
      <c r="FB214" s="7">
        <f t="shared" si="282"/>
        <v>999999999.99000001</v>
      </c>
      <c r="FC214" s="7">
        <f t="shared" si="282"/>
        <v>999999999.99000001</v>
      </c>
      <c r="FD214" s="7">
        <f t="shared" si="282"/>
        <v>999999999.99000001</v>
      </c>
      <c r="FE214" s="7">
        <f t="shared" si="282"/>
        <v>999999999.99000001</v>
      </c>
      <c r="FF214" s="7">
        <f t="shared" si="282"/>
        <v>999999999.99000001</v>
      </c>
      <c r="FG214" s="7">
        <f t="shared" si="282"/>
        <v>999999999.99000001</v>
      </c>
      <c r="FH214" s="7">
        <f t="shared" si="282"/>
        <v>999999999.99000001</v>
      </c>
      <c r="FI214" s="7">
        <f t="shared" si="282"/>
        <v>25164119.25</v>
      </c>
      <c r="FJ214" s="7">
        <f t="shared" si="282"/>
        <v>999999999.99000001</v>
      </c>
      <c r="FK214" s="7">
        <f t="shared" si="282"/>
        <v>40539540</v>
      </c>
      <c r="FL214" s="7">
        <f t="shared" si="282"/>
        <v>999999999.99000001</v>
      </c>
      <c r="FM214" s="7">
        <f t="shared" si="282"/>
        <v>999999999.99000001</v>
      </c>
      <c r="FN214" s="7">
        <f t="shared" si="282"/>
        <v>1255586307.7</v>
      </c>
      <c r="FO214" s="7">
        <f t="shared" si="282"/>
        <v>999999999.99000001</v>
      </c>
      <c r="FP214" s="7">
        <f t="shared" si="282"/>
        <v>38197178.159999996</v>
      </c>
      <c r="FQ214" s="7">
        <f t="shared" si="282"/>
        <v>999999999.99000001</v>
      </c>
      <c r="FR214" s="7">
        <f t="shared" si="282"/>
        <v>999999999.99000001</v>
      </c>
      <c r="FS214" s="7">
        <f t="shared" si="282"/>
        <v>999999999.99000001</v>
      </c>
      <c r="FT214" s="7">
        <f t="shared" si="282"/>
        <v>999999999.99000001</v>
      </c>
      <c r="FU214" s="7">
        <f t="shared" si="282"/>
        <v>11129691</v>
      </c>
      <c r="FV214" s="7">
        <f t="shared" si="282"/>
        <v>8633403.9700000007</v>
      </c>
      <c r="FW214" s="7">
        <f t="shared" si="282"/>
        <v>999999999.99000001</v>
      </c>
      <c r="FX214" s="7">
        <f t="shared" si="282"/>
        <v>999999999.99000001</v>
      </c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</row>
    <row r="215" spans="1:195" x14ac:dyDescent="0.2">
      <c r="A215" s="7"/>
      <c r="B215" s="7" t="s">
        <v>749</v>
      </c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</row>
    <row r="216" spans="1:195" x14ac:dyDescent="0.2">
      <c r="A216" s="7"/>
      <c r="B216" s="7" t="s">
        <v>750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</row>
    <row r="217" spans="1:195" x14ac:dyDescent="0.2">
      <c r="A217" s="6" t="s">
        <v>751</v>
      </c>
      <c r="B217" s="7" t="s">
        <v>752</v>
      </c>
      <c r="C217" s="7">
        <f t="shared" ref="C217:BN217" si="283">MIN(C214,MAX(C212,C213))</f>
        <v>73698347.109999999</v>
      </c>
      <c r="D217" s="7">
        <f t="shared" si="283"/>
        <v>428726738.31999999</v>
      </c>
      <c r="E217" s="7">
        <f t="shared" si="283"/>
        <v>70408109.950000003</v>
      </c>
      <c r="F217" s="7">
        <f t="shared" si="283"/>
        <v>242026466.53000003</v>
      </c>
      <c r="G217" s="7">
        <f t="shared" si="283"/>
        <v>14621610.439999999</v>
      </c>
      <c r="H217" s="7">
        <f t="shared" si="283"/>
        <v>12635179.199999999</v>
      </c>
      <c r="I217" s="7">
        <f t="shared" si="283"/>
        <v>97590261.239999995</v>
      </c>
      <c r="J217" s="7">
        <f t="shared" si="283"/>
        <v>22771462.650000002</v>
      </c>
      <c r="K217" s="7">
        <f t="shared" si="283"/>
        <v>3897280.79</v>
      </c>
      <c r="L217" s="7">
        <f t="shared" si="283"/>
        <v>25255064.199999999</v>
      </c>
      <c r="M217" s="7">
        <f t="shared" si="283"/>
        <v>13798224.430000002</v>
      </c>
      <c r="N217" s="7">
        <f t="shared" si="283"/>
        <v>555729448.97000003</v>
      </c>
      <c r="O217" s="7">
        <f t="shared" si="283"/>
        <v>138888647.13000003</v>
      </c>
      <c r="P217" s="7">
        <f t="shared" si="283"/>
        <v>4657169.2700000005</v>
      </c>
      <c r="Q217" s="7">
        <f t="shared" si="283"/>
        <v>437869310.34000003</v>
      </c>
      <c r="R217" s="7">
        <f t="shared" si="283"/>
        <v>54928039.439999998</v>
      </c>
      <c r="S217" s="7">
        <f t="shared" si="283"/>
        <v>17942785.880000003</v>
      </c>
      <c r="T217" s="7">
        <f t="shared" si="283"/>
        <v>2943687.01</v>
      </c>
      <c r="U217" s="7">
        <f t="shared" si="283"/>
        <v>1161026.06</v>
      </c>
      <c r="V217" s="7">
        <f t="shared" si="283"/>
        <v>3898314.15</v>
      </c>
      <c r="W217" s="7">
        <f t="shared" si="283"/>
        <v>2521154.48</v>
      </c>
      <c r="X217" s="7">
        <f t="shared" si="283"/>
        <v>1053709.52</v>
      </c>
      <c r="Y217" s="7">
        <f t="shared" si="283"/>
        <v>8527844.4699999988</v>
      </c>
      <c r="Z217" s="7">
        <f t="shared" si="283"/>
        <v>3467319.42</v>
      </c>
      <c r="AA217" s="7">
        <f t="shared" si="283"/>
        <v>328573242.16000003</v>
      </c>
      <c r="AB217" s="7">
        <f t="shared" si="283"/>
        <v>297342600.47999996</v>
      </c>
      <c r="AC217" s="7">
        <f t="shared" si="283"/>
        <v>10378758.530000001</v>
      </c>
      <c r="AD217" s="7">
        <f t="shared" si="283"/>
        <v>14404236.93</v>
      </c>
      <c r="AE217" s="7">
        <f t="shared" si="283"/>
        <v>1885729.9500000002</v>
      </c>
      <c r="AF217" s="7">
        <f t="shared" si="283"/>
        <v>3157619.93</v>
      </c>
      <c r="AG217" s="7">
        <f t="shared" si="283"/>
        <v>7501624.5700000003</v>
      </c>
      <c r="AH217" s="7">
        <f t="shared" si="283"/>
        <v>10953895.670000002</v>
      </c>
      <c r="AI217" s="7">
        <f t="shared" si="283"/>
        <v>4733925.58</v>
      </c>
      <c r="AJ217" s="7">
        <f t="shared" si="283"/>
        <v>2947547.7100000004</v>
      </c>
      <c r="AK217" s="7">
        <f t="shared" si="283"/>
        <v>3282580.21</v>
      </c>
      <c r="AL217" s="7">
        <f t="shared" si="283"/>
        <v>4081272.91</v>
      </c>
      <c r="AM217" s="7">
        <f t="shared" si="283"/>
        <v>4973442.96</v>
      </c>
      <c r="AN217" s="7">
        <f t="shared" si="283"/>
        <v>4549623.99</v>
      </c>
      <c r="AO217" s="7">
        <f t="shared" si="283"/>
        <v>46728695.710000001</v>
      </c>
      <c r="AP217" s="7">
        <f t="shared" si="283"/>
        <v>947068759.66999996</v>
      </c>
      <c r="AQ217" s="7">
        <f t="shared" si="283"/>
        <v>3997957.9</v>
      </c>
      <c r="AR217" s="7">
        <f t="shared" si="283"/>
        <v>662597804.73000002</v>
      </c>
      <c r="AS217" s="7">
        <f t="shared" si="283"/>
        <v>75670276.670000002</v>
      </c>
      <c r="AT217" s="7">
        <f t="shared" si="283"/>
        <v>25063553.359999999</v>
      </c>
      <c r="AU217" s="7">
        <f t="shared" si="283"/>
        <v>4324477.92</v>
      </c>
      <c r="AV217" s="7">
        <f t="shared" si="283"/>
        <v>4880124.9899999993</v>
      </c>
      <c r="AW217" s="7">
        <f t="shared" si="283"/>
        <v>3990253.5900000003</v>
      </c>
      <c r="AX217" s="7">
        <f t="shared" si="283"/>
        <v>1510392.6600000001</v>
      </c>
      <c r="AY217" s="7">
        <f t="shared" si="283"/>
        <v>5567430.5099999998</v>
      </c>
      <c r="AZ217" s="7">
        <f t="shared" si="283"/>
        <v>134111470.34999999</v>
      </c>
      <c r="BA217" s="7">
        <f t="shared" si="283"/>
        <v>95049061.319999993</v>
      </c>
      <c r="BB217" s="7">
        <f t="shared" si="283"/>
        <v>80558669.510000005</v>
      </c>
      <c r="BC217" s="7">
        <f t="shared" si="283"/>
        <v>276549932.70000005</v>
      </c>
      <c r="BD217" s="7">
        <f t="shared" si="283"/>
        <v>36857490.240000002</v>
      </c>
      <c r="BE217" s="7">
        <f t="shared" si="283"/>
        <v>14192406.91</v>
      </c>
      <c r="BF217" s="7">
        <f t="shared" si="283"/>
        <v>261272402.69</v>
      </c>
      <c r="BG217" s="7">
        <f t="shared" si="283"/>
        <v>10936799.289999999</v>
      </c>
      <c r="BH217" s="7">
        <f t="shared" si="283"/>
        <v>7245269.8500000006</v>
      </c>
      <c r="BI217" s="7">
        <f t="shared" si="283"/>
        <v>4247900.2399999993</v>
      </c>
      <c r="BJ217" s="7">
        <f t="shared" si="283"/>
        <v>64488814.490000002</v>
      </c>
      <c r="BK217" s="7">
        <f t="shared" si="283"/>
        <v>301342749.76999998</v>
      </c>
      <c r="BL217" s="7">
        <f t="shared" si="283"/>
        <v>2559061.8200000003</v>
      </c>
      <c r="BM217" s="7">
        <f t="shared" si="283"/>
        <v>4528040</v>
      </c>
      <c r="BN217" s="7">
        <f t="shared" si="283"/>
        <v>34113711.859999999</v>
      </c>
      <c r="BO217" s="7">
        <f t="shared" ref="BO217:DZ217" si="284">MIN(BO214,MAX(BO212,BO213))</f>
        <v>13966299.559999999</v>
      </c>
      <c r="BP217" s="7">
        <f t="shared" si="284"/>
        <v>3306415.31</v>
      </c>
      <c r="BQ217" s="7">
        <f t="shared" si="284"/>
        <v>66617655.550000004</v>
      </c>
      <c r="BR217" s="7">
        <f t="shared" si="284"/>
        <v>47296320.710000001</v>
      </c>
      <c r="BS217" s="7">
        <f t="shared" si="284"/>
        <v>13120565.890000001</v>
      </c>
      <c r="BT217" s="7">
        <f t="shared" si="284"/>
        <v>5378349.8799999999</v>
      </c>
      <c r="BU217" s="7">
        <f t="shared" si="284"/>
        <v>5435949.5199999996</v>
      </c>
      <c r="BV217" s="7">
        <f t="shared" si="284"/>
        <v>13433689.51</v>
      </c>
      <c r="BW217" s="7">
        <f t="shared" si="284"/>
        <v>21172071.449999999</v>
      </c>
      <c r="BX217" s="7">
        <f t="shared" si="284"/>
        <v>1764603.94</v>
      </c>
      <c r="BY217" s="7">
        <f t="shared" si="284"/>
        <v>5576082.3999999994</v>
      </c>
      <c r="BZ217" s="7">
        <f t="shared" si="284"/>
        <v>3478356.5500000003</v>
      </c>
      <c r="CA217" s="7">
        <f t="shared" si="284"/>
        <v>3089312.25</v>
      </c>
      <c r="CB217" s="7">
        <f t="shared" si="284"/>
        <v>803965681.27999997</v>
      </c>
      <c r="CC217" s="7">
        <f t="shared" si="284"/>
        <v>3198837.9099999997</v>
      </c>
      <c r="CD217" s="7">
        <f t="shared" si="284"/>
        <v>3382615.27</v>
      </c>
      <c r="CE217" s="7">
        <f t="shared" si="284"/>
        <v>2781008.4799999995</v>
      </c>
      <c r="CF217" s="7">
        <f t="shared" si="284"/>
        <v>2371098.61</v>
      </c>
      <c r="CG217" s="7">
        <f t="shared" si="284"/>
        <v>3383601.22</v>
      </c>
      <c r="CH217" s="7">
        <f t="shared" si="284"/>
        <v>2175034.67</v>
      </c>
      <c r="CI217" s="7">
        <f t="shared" si="284"/>
        <v>7969812.6699999999</v>
      </c>
      <c r="CJ217" s="7">
        <f t="shared" si="284"/>
        <v>10713924.859999999</v>
      </c>
      <c r="CK217" s="7">
        <f t="shared" si="284"/>
        <v>62311105.909999996</v>
      </c>
      <c r="CL217" s="7">
        <f t="shared" si="284"/>
        <v>14787952.98</v>
      </c>
      <c r="CM217" s="7">
        <f t="shared" si="284"/>
        <v>9263462.7400000002</v>
      </c>
      <c r="CN217" s="7">
        <f t="shared" si="284"/>
        <v>333257683.69999999</v>
      </c>
      <c r="CO217" s="7">
        <f t="shared" si="284"/>
        <v>150776286.75</v>
      </c>
      <c r="CP217" s="7">
        <f t="shared" si="284"/>
        <v>11470103.039999999</v>
      </c>
      <c r="CQ217" s="7">
        <f t="shared" si="284"/>
        <v>9821092.620000001</v>
      </c>
      <c r="CR217" s="7">
        <f t="shared" si="284"/>
        <v>3784717.03</v>
      </c>
      <c r="CS217" s="7">
        <f t="shared" si="284"/>
        <v>4388958.38</v>
      </c>
      <c r="CT217" s="7">
        <f t="shared" si="284"/>
        <v>2171867.46</v>
      </c>
      <c r="CU217" s="7">
        <f t="shared" si="284"/>
        <v>4598394.5199999996</v>
      </c>
      <c r="CV217" s="7">
        <f t="shared" si="284"/>
        <v>994814.69</v>
      </c>
      <c r="CW217" s="7">
        <f t="shared" si="284"/>
        <v>3316565.9</v>
      </c>
      <c r="CX217" s="7">
        <f t="shared" si="284"/>
        <v>5530842.25</v>
      </c>
      <c r="CY217" s="7">
        <f t="shared" si="284"/>
        <v>1086825.22</v>
      </c>
      <c r="CZ217" s="7">
        <f t="shared" si="284"/>
        <v>20417159.280000001</v>
      </c>
      <c r="DA217" s="7">
        <f t="shared" si="284"/>
        <v>3384655.91</v>
      </c>
      <c r="DB217" s="7">
        <f t="shared" si="284"/>
        <v>4377984.3099999996</v>
      </c>
      <c r="DC217" s="7">
        <f t="shared" si="284"/>
        <v>3094005.14</v>
      </c>
      <c r="DD217" s="7">
        <f t="shared" si="284"/>
        <v>2868424.6599999997</v>
      </c>
      <c r="DE217" s="7">
        <f t="shared" si="284"/>
        <v>4366211.42</v>
      </c>
      <c r="DF217" s="7">
        <f t="shared" si="284"/>
        <v>220535305.49000001</v>
      </c>
      <c r="DG217" s="7">
        <f t="shared" si="284"/>
        <v>1886302.43</v>
      </c>
      <c r="DH217" s="7">
        <f t="shared" si="284"/>
        <v>19960166.600000001</v>
      </c>
      <c r="DI217" s="7">
        <f t="shared" si="284"/>
        <v>26467359.569999997</v>
      </c>
      <c r="DJ217" s="7">
        <f t="shared" si="284"/>
        <v>7389477.3100000005</v>
      </c>
      <c r="DK217" s="7">
        <f t="shared" si="284"/>
        <v>5610247.3899999997</v>
      </c>
      <c r="DL217" s="7">
        <f t="shared" si="284"/>
        <v>61400646.770000003</v>
      </c>
      <c r="DM217" s="7">
        <f t="shared" si="284"/>
        <v>4196156.5199999996</v>
      </c>
      <c r="DN217" s="7">
        <f t="shared" si="284"/>
        <v>14838689.049999999</v>
      </c>
      <c r="DO217" s="7">
        <f t="shared" si="284"/>
        <v>34948061.129999995</v>
      </c>
      <c r="DP217" s="7">
        <f t="shared" si="284"/>
        <v>3652046.91</v>
      </c>
      <c r="DQ217" s="7">
        <f t="shared" si="284"/>
        <v>9405775.4199999999</v>
      </c>
      <c r="DR217" s="7">
        <f t="shared" si="284"/>
        <v>15517499.059999999</v>
      </c>
      <c r="DS217" s="7">
        <f t="shared" si="284"/>
        <v>8202594.7799999993</v>
      </c>
      <c r="DT217" s="7">
        <f t="shared" si="284"/>
        <v>3280236.02</v>
      </c>
      <c r="DU217" s="7">
        <f t="shared" si="284"/>
        <v>4742034.13</v>
      </c>
      <c r="DV217" s="7">
        <f t="shared" si="284"/>
        <v>3607923.39</v>
      </c>
      <c r="DW217" s="7">
        <f t="shared" si="284"/>
        <v>4426256.4000000004</v>
      </c>
      <c r="DX217" s="7">
        <f t="shared" si="284"/>
        <v>3382090.5</v>
      </c>
      <c r="DY217" s="7">
        <f t="shared" si="284"/>
        <v>4758515.7600000007</v>
      </c>
      <c r="DZ217" s="7">
        <f t="shared" si="284"/>
        <v>8744421.1100000013</v>
      </c>
      <c r="EA217" s="7">
        <f t="shared" ref="EA217:FX217" si="285">MIN(EA214,MAX(EA212,EA213))</f>
        <v>6745283.8499999996</v>
      </c>
      <c r="EB217" s="7">
        <f t="shared" si="285"/>
        <v>6733888.1500000004</v>
      </c>
      <c r="EC217" s="7">
        <f t="shared" si="285"/>
        <v>4054256.3899999997</v>
      </c>
      <c r="ED217" s="7">
        <f t="shared" si="285"/>
        <v>21956312.750000004</v>
      </c>
      <c r="EE217" s="7">
        <f t="shared" si="285"/>
        <v>3445903.88</v>
      </c>
      <c r="EF217" s="7">
        <f t="shared" si="285"/>
        <v>15923414.42</v>
      </c>
      <c r="EG217" s="7">
        <f t="shared" si="285"/>
        <v>3785964.2399999998</v>
      </c>
      <c r="EH217" s="7">
        <f t="shared" si="285"/>
        <v>3676420.7100000004</v>
      </c>
      <c r="EI217" s="7">
        <f t="shared" si="285"/>
        <v>159482481.22000003</v>
      </c>
      <c r="EJ217" s="7">
        <f t="shared" si="285"/>
        <v>104697971.13</v>
      </c>
      <c r="EK217" s="7">
        <f t="shared" si="285"/>
        <v>7508312.1000000006</v>
      </c>
      <c r="EL217" s="7">
        <f t="shared" si="285"/>
        <v>5286262.41</v>
      </c>
      <c r="EM217" s="7">
        <f t="shared" si="285"/>
        <v>5026687.9700000007</v>
      </c>
      <c r="EN217" s="7">
        <f t="shared" si="285"/>
        <v>11268723.220000001</v>
      </c>
      <c r="EO217" s="7">
        <f t="shared" si="285"/>
        <v>4464695.580000001</v>
      </c>
      <c r="EP217" s="7">
        <f t="shared" si="285"/>
        <v>5535012.25</v>
      </c>
      <c r="EQ217" s="7">
        <f t="shared" si="285"/>
        <v>28850047.27</v>
      </c>
      <c r="ER217" s="7">
        <f t="shared" si="285"/>
        <v>4711762.1399999997</v>
      </c>
      <c r="ES217" s="7">
        <f t="shared" si="285"/>
        <v>3029305.03</v>
      </c>
      <c r="ET217" s="7">
        <f t="shared" si="285"/>
        <v>3735646.0900000003</v>
      </c>
      <c r="EU217" s="7">
        <f t="shared" si="285"/>
        <v>7168527.8700000001</v>
      </c>
      <c r="EV217" s="7">
        <f t="shared" si="285"/>
        <v>1793911.5099999998</v>
      </c>
      <c r="EW217" s="7">
        <f t="shared" si="285"/>
        <v>12550062.299999999</v>
      </c>
      <c r="EX217" s="7">
        <f t="shared" si="285"/>
        <v>3326083.08</v>
      </c>
      <c r="EY217" s="7">
        <f t="shared" si="285"/>
        <v>6188442.71</v>
      </c>
      <c r="EZ217" s="7">
        <f t="shared" si="285"/>
        <v>2476511.9899999998</v>
      </c>
      <c r="FA217" s="7">
        <f t="shared" si="285"/>
        <v>39565980.210000001</v>
      </c>
      <c r="FB217" s="7">
        <f t="shared" si="285"/>
        <v>4481534.7699999996</v>
      </c>
      <c r="FC217" s="7">
        <f t="shared" si="285"/>
        <v>21931255.919999998</v>
      </c>
      <c r="FD217" s="7">
        <f t="shared" si="285"/>
        <v>5325246.78</v>
      </c>
      <c r="FE217" s="7">
        <f t="shared" si="285"/>
        <v>1819270.44</v>
      </c>
      <c r="FF217" s="7">
        <f t="shared" si="285"/>
        <v>3490490.4299999997</v>
      </c>
      <c r="FG217" s="7">
        <f t="shared" si="285"/>
        <v>2509105.9000000004</v>
      </c>
      <c r="FH217" s="7">
        <f t="shared" si="285"/>
        <v>1599978.17</v>
      </c>
      <c r="FI217" s="7">
        <f t="shared" si="285"/>
        <v>19093659.34</v>
      </c>
      <c r="FJ217" s="7">
        <f t="shared" si="285"/>
        <v>20919607.800000001</v>
      </c>
      <c r="FK217" s="7">
        <f t="shared" si="285"/>
        <v>27371383.920000002</v>
      </c>
      <c r="FL217" s="7">
        <f t="shared" si="285"/>
        <v>84049551.650000006</v>
      </c>
      <c r="FM217" s="7">
        <f t="shared" si="285"/>
        <v>39021440.789999999</v>
      </c>
      <c r="FN217" s="7">
        <f t="shared" si="285"/>
        <v>237907132.87</v>
      </c>
      <c r="FO217" s="7">
        <f t="shared" si="285"/>
        <v>12024206.549999999</v>
      </c>
      <c r="FP217" s="7">
        <f t="shared" si="285"/>
        <v>25771675.829999998</v>
      </c>
      <c r="FQ217" s="7">
        <f t="shared" si="285"/>
        <v>10961367.58</v>
      </c>
      <c r="FR217" s="7">
        <f t="shared" si="285"/>
        <v>3193354.66</v>
      </c>
      <c r="FS217" s="7">
        <f t="shared" si="285"/>
        <v>3268144.8699999996</v>
      </c>
      <c r="FT217" s="7">
        <f t="shared" si="285"/>
        <v>1330939.6600000001</v>
      </c>
      <c r="FU217" s="7">
        <f t="shared" si="285"/>
        <v>10010630.5</v>
      </c>
      <c r="FV217" s="7">
        <f t="shared" si="285"/>
        <v>8076351</v>
      </c>
      <c r="FW217" s="7">
        <f t="shared" si="285"/>
        <v>3179506.4800000004</v>
      </c>
      <c r="FX217" s="7">
        <f t="shared" si="285"/>
        <v>1417195.71</v>
      </c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</row>
    <row r="218" spans="1:195" x14ac:dyDescent="0.2">
      <c r="A218" s="7"/>
      <c r="B218" s="7" t="s">
        <v>753</v>
      </c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</row>
    <row r="219" spans="1:195" x14ac:dyDescent="0.2">
      <c r="A219" s="93" t="s">
        <v>754</v>
      </c>
      <c r="B219" s="94" t="s">
        <v>755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0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7">
        <v>0</v>
      </c>
      <c r="AJ219" s="7">
        <v>0</v>
      </c>
      <c r="AK219" s="7">
        <v>0</v>
      </c>
      <c r="AL219" s="7">
        <v>0</v>
      </c>
      <c r="AM219" s="7">
        <v>0</v>
      </c>
      <c r="AN219" s="7">
        <v>0</v>
      </c>
      <c r="AO219" s="7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0</v>
      </c>
      <c r="AX219" s="7">
        <v>0</v>
      </c>
      <c r="AY219" s="7">
        <v>0</v>
      </c>
      <c r="AZ219" s="7">
        <v>0</v>
      </c>
      <c r="BA219" s="7">
        <v>0</v>
      </c>
      <c r="BB219" s="7">
        <v>0</v>
      </c>
      <c r="BC219" s="7">
        <v>0</v>
      </c>
      <c r="BD219" s="7">
        <v>0</v>
      </c>
      <c r="BE219" s="7">
        <v>0</v>
      </c>
      <c r="BF219" s="7">
        <v>0</v>
      </c>
      <c r="BG219" s="7">
        <v>0</v>
      </c>
      <c r="BH219" s="7">
        <v>0</v>
      </c>
      <c r="BI219" s="7">
        <v>0</v>
      </c>
      <c r="BJ219" s="7">
        <v>0</v>
      </c>
      <c r="BK219" s="7">
        <v>0</v>
      </c>
      <c r="BL219" s="7">
        <v>0</v>
      </c>
      <c r="BM219" s="7">
        <v>0</v>
      </c>
      <c r="BN219" s="7">
        <v>0</v>
      </c>
      <c r="BO219" s="7">
        <v>0</v>
      </c>
      <c r="BP219" s="7">
        <v>0</v>
      </c>
      <c r="BQ219" s="7">
        <v>0</v>
      </c>
      <c r="BR219" s="7">
        <v>0</v>
      </c>
      <c r="BS219" s="7">
        <v>0</v>
      </c>
      <c r="BT219" s="7">
        <v>0</v>
      </c>
      <c r="BU219" s="7">
        <v>0</v>
      </c>
      <c r="BV219" s="7">
        <v>0</v>
      </c>
      <c r="BW219" s="7">
        <v>0</v>
      </c>
      <c r="BX219" s="7">
        <v>0</v>
      </c>
      <c r="BY219" s="7">
        <v>0</v>
      </c>
      <c r="BZ219" s="7">
        <v>0</v>
      </c>
      <c r="CA219" s="7">
        <v>0</v>
      </c>
      <c r="CB219" s="7">
        <v>0</v>
      </c>
      <c r="CC219" s="7">
        <v>0</v>
      </c>
      <c r="CD219" s="7">
        <v>0</v>
      </c>
      <c r="CE219" s="7">
        <v>0</v>
      </c>
      <c r="CF219" s="7">
        <v>0</v>
      </c>
      <c r="CG219" s="7">
        <v>0</v>
      </c>
      <c r="CH219" s="7">
        <v>0</v>
      </c>
      <c r="CI219" s="7">
        <v>0</v>
      </c>
      <c r="CJ219" s="7">
        <v>0</v>
      </c>
      <c r="CK219" s="7">
        <v>0</v>
      </c>
      <c r="CL219" s="7">
        <v>0</v>
      </c>
      <c r="CM219" s="7">
        <v>0</v>
      </c>
      <c r="CN219" s="7">
        <v>0</v>
      </c>
      <c r="CO219" s="7">
        <v>0</v>
      </c>
      <c r="CP219" s="7">
        <v>0</v>
      </c>
      <c r="CQ219" s="7">
        <v>0</v>
      </c>
      <c r="CR219" s="7">
        <v>0</v>
      </c>
      <c r="CS219" s="7">
        <v>0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7">
        <v>0</v>
      </c>
      <c r="DA219" s="7">
        <v>0</v>
      </c>
      <c r="DB219" s="7">
        <v>0</v>
      </c>
      <c r="DC219" s="7">
        <v>0</v>
      </c>
      <c r="DD219" s="7">
        <v>0</v>
      </c>
      <c r="DE219" s="7">
        <v>0</v>
      </c>
      <c r="DF219" s="7">
        <v>0</v>
      </c>
      <c r="DG219" s="7">
        <v>0</v>
      </c>
      <c r="DH219" s="7">
        <v>0</v>
      </c>
      <c r="DI219" s="7">
        <v>0</v>
      </c>
      <c r="DJ219" s="7">
        <v>0</v>
      </c>
      <c r="DK219" s="7">
        <v>0</v>
      </c>
      <c r="DL219" s="7">
        <v>0</v>
      </c>
      <c r="DM219" s="7">
        <v>0</v>
      </c>
      <c r="DN219" s="7">
        <v>0</v>
      </c>
      <c r="DO219" s="7">
        <v>0</v>
      </c>
      <c r="DP219" s="7">
        <v>0</v>
      </c>
      <c r="DQ219" s="7">
        <v>0</v>
      </c>
      <c r="DR219" s="7">
        <v>0</v>
      </c>
      <c r="DS219" s="7">
        <v>0</v>
      </c>
      <c r="DT219" s="7">
        <v>0</v>
      </c>
      <c r="DU219" s="7">
        <v>0</v>
      </c>
      <c r="DV219" s="7">
        <v>0</v>
      </c>
      <c r="DW219" s="7">
        <v>0</v>
      </c>
      <c r="DX219" s="7">
        <v>0</v>
      </c>
      <c r="DY219" s="7">
        <v>0</v>
      </c>
      <c r="DZ219" s="7">
        <v>0</v>
      </c>
      <c r="EA219" s="7">
        <v>0</v>
      </c>
      <c r="EB219" s="7">
        <v>0</v>
      </c>
      <c r="EC219" s="7">
        <v>0</v>
      </c>
      <c r="ED219" s="7">
        <v>0</v>
      </c>
      <c r="EE219" s="7">
        <v>0</v>
      </c>
      <c r="EF219" s="7">
        <v>0</v>
      </c>
      <c r="EG219" s="7">
        <v>0</v>
      </c>
      <c r="EH219" s="7">
        <v>0</v>
      </c>
      <c r="EI219" s="7">
        <v>0</v>
      </c>
      <c r="EJ219" s="7">
        <v>0</v>
      </c>
      <c r="EK219" s="7">
        <v>0</v>
      </c>
      <c r="EL219" s="7">
        <v>0</v>
      </c>
      <c r="EM219" s="7">
        <v>0</v>
      </c>
      <c r="EN219" s="7">
        <v>0</v>
      </c>
      <c r="EO219" s="7">
        <v>0</v>
      </c>
      <c r="EP219" s="7">
        <v>0</v>
      </c>
      <c r="EQ219" s="7">
        <v>0</v>
      </c>
      <c r="ER219" s="7">
        <v>0</v>
      </c>
      <c r="ES219" s="7">
        <v>0</v>
      </c>
      <c r="ET219" s="7">
        <v>0</v>
      </c>
      <c r="EU219" s="7">
        <v>0</v>
      </c>
      <c r="EV219" s="7">
        <v>0</v>
      </c>
      <c r="EW219" s="7">
        <v>0</v>
      </c>
      <c r="EX219" s="7">
        <v>0</v>
      </c>
      <c r="EY219" s="7">
        <v>0</v>
      </c>
      <c r="EZ219" s="7">
        <v>0</v>
      </c>
      <c r="FA219" s="7">
        <v>0</v>
      </c>
      <c r="FB219" s="7">
        <v>0</v>
      </c>
      <c r="FC219" s="7">
        <v>0</v>
      </c>
      <c r="FD219" s="7">
        <v>0</v>
      </c>
      <c r="FE219" s="7">
        <v>0</v>
      </c>
      <c r="FF219" s="7">
        <v>0</v>
      </c>
      <c r="FG219" s="7">
        <v>0</v>
      </c>
      <c r="FH219" s="7">
        <v>0</v>
      </c>
      <c r="FI219" s="7">
        <v>0</v>
      </c>
      <c r="FJ219" s="7">
        <v>0</v>
      </c>
      <c r="FK219" s="7">
        <v>0</v>
      </c>
      <c r="FL219" s="7">
        <v>0</v>
      </c>
      <c r="FM219" s="7">
        <v>0</v>
      </c>
      <c r="FN219" s="7">
        <v>0</v>
      </c>
      <c r="FO219" s="7">
        <v>0</v>
      </c>
      <c r="FP219" s="7">
        <v>0</v>
      </c>
      <c r="FQ219" s="7">
        <v>0</v>
      </c>
      <c r="FR219" s="7">
        <v>0</v>
      </c>
      <c r="FS219" s="7">
        <v>0</v>
      </c>
      <c r="FT219" s="7">
        <v>0</v>
      </c>
      <c r="FU219" s="7">
        <v>0</v>
      </c>
      <c r="FV219" s="7">
        <v>0</v>
      </c>
      <c r="FW219" s="7">
        <v>0</v>
      </c>
      <c r="FX219" s="7">
        <v>0</v>
      </c>
      <c r="FY219" s="7"/>
      <c r="FZ219" s="7">
        <f>SUM(C219:FX219)</f>
        <v>0</v>
      </c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</row>
    <row r="220" spans="1:195" x14ac:dyDescent="0.2">
      <c r="A220" s="94"/>
      <c r="B220" s="94" t="s">
        <v>756</v>
      </c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</row>
    <row r="221" spans="1:195" x14ac:dyDescent="0.2">
      <c r="A221" s="6" t="s">
        <v>757</v>
      </c>
      <c r="B221" s="7" t="s">
        <v>758</v>
      </c>
      <c r="C221" s="7">
        <f t="shared" ref="C221:BN221" si="286">+C196</f>
        <v>69715570.409999996</v>
      </c>
      <c r="D221" s="7">
        <f t="shared" si="286"/>
        <v>426839768.25999999</v>
      </c>
      <c r="E221" s="7">
        <f t="shared" si="286"/>
        <v>69030123.439999998</v>
      </c>
      <c r="F221" s="7">
        <f t="shared" si="286"/>
        <v>223090394.90000001</v>
      </c>
      <c r="G221" s="7">
        <f t="shared" si="286"/>
        <v>15269376.460000001</v>
      </c>
      <c r="H221" s="7">
        <f t="shared" si="286"/>
        <v>12595683.01</v>
      </c>
      <c r="I221" s="7">
        <f t="shared" si="286"/>
        <v>98274749.5</v>
      </c>
      <c r="J221" s="7">
        <f t="shared" si="286"/>
        <v>22655957.949999999</v>
      </c>
      <c r="K221" s="7">
        <f t="shared" si="286"/>
        <v>3885192.36</v>
      </c>
      <c r="L221" s="7">
        <f t="shared" si="286"/>
        <v>25048557.789999999</v>
      </c>
      <c r="M221" s="7">
        <f t="shared" si="286"/>
        <v>13722116.130000001</v>
      </c>
      <c r="N221" s="7">
        <f t="shared" si="286"/>
        <v>554823064.13999999</v>
      </c>
      <c r="O221" s="7">
        <f t="shared" si="286"/>
        <v>138651604.62</v>
      </c>
      <c r="P221" s="7">
        <f t="shared" si="286"/>
        <v>4555084.4800000004</v>
      </c>
      <c r="Q221" s="7">
        <f t="shared" si="286"/>
        <v>432762816.41000003</v>
      </c>
      <c r="R221" s="7">
        <f t="shared" si="286"/>
        <v>49749825.689999998</v>
      </c>
      <c r="S221" s="7">
        <f t="shared" si="286"/>
        <v>18008613.460000001</v>
      </c>
      <c r="T221" s="7">
        <f t="shared" si="286"/>
        <v>2692888.88</v>
      </c>
      <c r="U221" s="7">
        <f t="shared" si="286"/>
        <v>1263911.96</v>
      </c>
      <c r="V221" s="7">
        <f t="shared" si="286"/>
        <v>3728844.61</v>
      </c>
      <c r="W221" s="7">
        <f t="shared" si="286"/>
        <v>2697854.08</v>
      </c>
      <c r="X221" s="7">
        <f t="shared" si="286"/>
        <v>1077564.68</v>
      </c>
      <c r="Y221" s="7">
        <f t="shared" si="286"/>
        <v>8509892.7699999996</v>
      </c>
      <c r="Z221" s="7">
        <f t="shared" si="286"/>
        <v>3289746.6</v>
      </c>
      <c r="AA221" s="7">
        <f t="shared" si="286"/>
        <v>327702703.48000002</v>
      </c>
      <c r="AB221" s="7">
        <f t="shared" si="286"/>
        <v>297721625.19</v>
      </c>
      <c r="AC221" s="7">
        <f t="shared" si="286"/>
        <v>10488351.43</v>
      </c>
      <c r="AD221" s="7">
        <f t="shared" si="286"/>
        <v>14494782.17</v>
      </c>
      <c r="AE221" s="7">
        <f t="shared" si="286"/>
        <v>1868385.89</v>
      </c>
      <c r="AF221" s="7">
        <f t="shared" si="286"/>
        <v>3216643.4</v>
      </c>
      <c r="AG221" s="7">
        <f t="shared" si="286"/>
        <v>7549714.0700000003</v>
      </c>
      <c r="AH221" s="7">
        <f t="shared" si="286"/>
        <v>10860411.98</v>
      </c>
      <c r="AI221" s="7">
        <f t="shared" si="286"/>
        <v>4662625.49</v>
      </c>
      <c r="AJ221" s="7">
        <f t="shared" si="286"/>
        <v>2869883.98</v>
      </c>
      <c r="AK221" s="7">
        <f t="shared" si="286"/>
        <v>3142068.36</v>
      </c>
      <c r="AL221" s="7">
        <f t="shared" si="286"/>
        <v>3824432.9</v>
      </c>
      <c r="AM221" s="7">
        <f t="shared" si="286"/>
        <v>4817171.18</v>
      </c>
      <c r="AN221" s="7">
        <f t="shared" si="286"/>
        <v>4583056.43</v>
      </c>
      <c r="AO221" s="7">
        <f t="shared" si="286"/>
        <v>45407553.649999999</v>
      </c>
      <c r="AP221" s="7">
        <f t="shared" si="286"/>
        <v>942514700.00999999</v>
      </c>
      <c r="AQ221" s="7">
        <f t="shared" si="286"/>
        <v>3906258.85</v>
      </c>
      <c r="AR221" s="7">
        <f t="shared" si="286"/>
        <v>664640075.13</v>
      </c>
      <c r="AS221" s="7">
        <f t="shared" si="286"/>
        <v>75455132.079999998</v>
      </c>
      <c r="AT221" s="7">
        <f t="shared" si="286"/>
        <v>25371480.100000001</v>
      </c>
      <c r="AU221" s="7">
        <f t="shared" si="286"/>
        <v>4130948.01</v>
      </c>
      <c r="AV221" s="7">
        <f t="shared" si="286"/>
        <v>4574112.7699999996</v>
      </c>
      <c r="AW221" s="7">
        <f t="shared" si="286"/>
        <v>4001373.28</v>
      </c>
      <c r="AX221" s="7">
        <f t="shared" si="286"/>
        <v>1814074.16</v>
      </c>
      <c r="AY221" s="7">
        <f t="shared" si="286"/>
        <v>5525314.1799999997</v>
      </c>
      <c r="AZ221" s="7">
        <f t="shared" si="286"/>
        <v>137463009.27000001</v>
      </c>
      <c r="BA221" s="7">
        <f t="shared" si="286"/>
        <v>94309014.609999999</v>
      </c>
      <c r="BB221" s="7">
        <f t="shared" si="286"/>
        <v>80749189.319999993</v>
      </c>
      <c r="BC221" s="7">
        <f t="shared" si="286"/>
        <v>278440108.92000002</v>
      </c>
      <c r="BD221" s="7">
        <f t="shared" si="286"/>
        <v>36400884.189999998</v>
      </c>
      <c r="BE221" s="7">
        <f t="shared" si="286"/>
        <v>14400937.199999999</v>
      </c>
      <c r="BF221" s="7">
        <f t="shared" si="286"/>
        <v>260884743.58000001</v>
      </c>
      <c r="BG221" s="7">
        <f t="shared" si="286"/>
        <v>10777265.68</v>
      </c>
      <c r="BH221" s="7">
        <f t="shared" si="286"/>
        <v>7269252.5899999999</v>
      </c>
      <c r="BI221" s="7">
        <f t="shared" si="286"/>
        <v>4189751.68</v>
      </c>
      <c r="BJ221" s="7">
        <f t="shared" si="286"/>
        <v>64772889.920000002</v>
      </c>
      <c r="BK221" s="7">
        <f t="shared" si="286"/>
        <v>318516378.41000003</v>
      </c>
      <c r="BL221" s="7">
        <f t="shared" si="286"/>
        <v>2625889.31</v>
      </c>
      <c r="BM221" s="7">
        <f t="shared" si="286"/>
        <v>4342108.8499999996</v>
      </c>
      <c r="BN221" s="7">
        <f t="shared" si="286"/>
        <v>33796135.520000003</v>
      </c>
      <c r="BO221" s="7">
        <f t="shared" ref="BO221:DZ221" si="287">+BO196</f>
        <v>13992956.789999999</v>
      </c>
      <c r="BP221" s="7">
        <f t="shared" si="287"/>
        <v>3329574.92</v>
      </c>
      <c r="BQ221" s="7">
        <f t="shared" si="287"/>
        <v>66888920.960000001</v>
      </c>
      <c r="BR221" s="7">
        <f t="shared" si="287"/>
        <v>47077650.939999998</v>
      </c>
      <c r="BS221" s="7">
        <f t="shared" si="287"/>
        <v>13682731.550000001</v>
      </c>
      <c r="BT221" s="7">
        <f t="shared" si="287"/>
        <v>5323243.83</v>
      </c>
      <c r="BU221" s="7">
        <f t="shared" si="287"/>
        <v>5332008.75</v>
      </c>
      <c r="BV221" s="7">
        <f t="shared" si="287"/>
        <v>13580137.5</v>
      </c>
      <c r="BW221" s="7">
        <f t="shared" si="287"/>
        <v>21157672.449999999</v>
      </c>
      <c r="BX221" s="7">
        <f t="shared" si="287"/>
        <v>1781006.35</v>
      </c>
      <c r="BY221" s="7">
        <f t="shared" si="287"/>
        <v>5744265.3200000003</v>
      </c>
      <c r="BZ221" s="7">
        <f t="shared" si="287"/>
        <v>3187557.81</v>
      </c>
      <c r="CA221" s="7">
        <f t="shared" si="287"/>
        <v>2884533.19</v>
      </c>
      <c r="CB221" s="7">
        <f t="shared" si="287"/>
        <v>810017555.55999994</v>
      </c>
      <c r="CC221" s="7">
        <f t="shared" si="287"/>
        <v>3148897.41</v>
      </c>
      <c r="CD221" s="7">
        <f t="shared" si="287"/>
        <v>1693561.02</v>
      </c>
      <c r="CE221" s="7">
        <f t="shared" si="287"/>
        <v>2451608.1</v>
      </c>
      <c r="CF221" s="7">
        <f t="shared" si="287"/>
        <v>2529457.02</v>
      </c>
      <c r="CG221" s="7">
        <f t="shared" si="287"/>
        <v>3364175.93</v>
      </c>
      <c r="CH221" s="7">
        <f t="shared" si="287"/>
        <v>2170721.92</v>
      </c>
      <c r="CI221" s="7">
        <f t="shared" si="287"/>
        <v>7831645.7599999998</v>
      </c>
      <c r="CJ221" s="7">
        <f t="shared" si="287"/>
        <v>10672118.92</v>
      </c>
      <c r="CK221" s="7">
        <f t="shared" si="287"/>
        <v>61178794.07</v>
      </c>
      <c r="CL221" s="7">
        <f t="shared" si="287"/>
        <v>14788531.210000001</v>
      </c>
      <c r="CM221" s="7">
        <f t="shared" si="287"/>
        <v>8820479.9900000002</v>
      </c>
      <c r="CN221" s="7">
        <f t="shared" si="287"/>
        <v>328246765.98000002</v>
      </c>
      <c r="CO221" s="7">
        <f t="shared" si="287"/>
        <v>150769927.69999999</v>
      </c>
      <c r="CP221" s="7">
        <f t="shared" si="287"/>
        <v>11349672.279999999</v>
      </c>
      <c r="CQ221" s="7">
        <f t="shared" si="287"/>
        <v>9547210.1500000004</v>
      </c>
      <c r="CR221" s="7">
        <f t="shared" si="287"/>
        <v>3595396.33</v>
      </c>
      <c r="CS221" s="7">
        <f t="shared" si="287"/>
        <v>4304495.91</v>
      </c>
      <c r="CT221" s="7">
        <f t="shared" si="287"/>
        <v>2017524.9</v>
      </c>
      <c r="CU221" s="7">
        <f t="shared" si="287"/>
        <v>4848871.2699999996</v>
      </c>
      <c r="CV221" s="7">
        <f t="shared" si="287"/>
        <v>1002099.32</v>
      </c>
      <c r="CW221" s="7">
        <f t="shared" si="287"/>
        <v>3256744.74</v>
      </c>
      <c r="CX221" s="7">
        <f t="shared" si="287"/>
        <v>5329842.3</v>
      </c>
      <c r="CY221" s="7">
        <f t="shared" si="287"/>
        <v>1094022.03</v>
      </c>
      <c r="CZ221" s="7">
        <f t="shared" si="287"/>
        <v>20137484.129999999</v>
      </c>
      <c r="DA221" s="7">
        <f t="shared" si="287"/>
        <v>3259213.27</v>
      </c>
      <c r="DB221" s="7">
        <f t="shared" si="287"/>
        <v>4331913.29</v>
      </c>
      <c r="DC221" s="7">
        <f t="shared" si="287"/>
        <v>2935252.65</v>
      </c>
      <c r="DD221" s="7">
        <f t="shared" si="287"/>
        <v>2977656.98</v>
      </c>
      <c r="DE221" s="7">
        <f t="shared" si="287"/>
        <v>4196140.6500000004</v>
      </c>
      <c r="DF221" s="7">
        <f t="shared" si="287"/>
        <v>220486236.77000001</v>
      </c>
      <c r="DG221" s="7">
        <f t="shared" si="287"/>
        <v>1833420.58</v>
      </c>
      <c r="DH221" s="7">
        <f t="shared" si="287"/>
        <v>19800421.16</v>
      </c>
      <c r="DI221" s="7">
        <f t="shared" si="287"/>
        <v>26298688.210000001</v>
      </c>
      <c r="DJ221" s="7">
        <f t="shared" si="287"/>
        <v>7475382.9900000002</v>
      </c>
      <c r="DK221" s="7">
        <f t="shared" si="287"/>
        <v>5482832.8899999997</v>
      </c>
      <c r="DL221" s="7">
        <f t="shared" si="287"/>
        <v>62103276.32</v>
      </c>
      <c r="DM221" s="7">
        <f t="shared" si="287"/>
        <v>4265938.97</v>
      </c>
      <c r="DN221" s="7">
        <f t="shared" si="287"/>
        <v>15273950.08</v>
      </c>
      <c r="DO221" s="7">
        <f t="shared" si="287"/>
        <v>34133872.130000003</v>
      </c>
      <c r="DP221" s="7">
        <f t="shared" si="287"/>
        <v>3537541.92</v>
      </c>
      <c r="DQ221" s="7">
        <f t="shared" si="287"/>
        <v>9687583.2799999993</v>
      </c>
      <c r="DR221" s="7">
        <f t="shared" si="287"/>
        <v>15500144.09</v>
      </c>
      <c r="DS221" s="7">
        <f t="shared" si="287"/>
        <v>8419304.8200000003</v>
      </c>
      <c r="DT221" s="7">
        <f t="shared" si="287"/>
        <v>3272461.88</v>
      </c>
      <c r="DU221" s="7">
        <f t="shared" si="287"/>
        <v>4754485.2</v>
      </c>
      <c r="DV221" s="7">
        <f t="shared" si="287"/>
        <v>3452655.48</v>
      </c>
      <c r="DW221" s="7">
        <f t="shared" si="287"/>
        <v>4383089.1399999997</v>
      </c>
      <c r="DX221" s="7">
        <f t="shared" si="287"/>
        <v>3482271.6</v>
      </c>
      <c r="DY221" s="7">
        <f t="shared" si="287"/>
        <v>4686974.32</v>
      </c>
      <c r="DZ221" s="7">
        <f t="shared" si="287"/>
        <v>8784227.0999999996</v>
      </c>
      <c r="EA221" s="7">
        <f t="shared" ref="EA221:FX221" si="288">+EA196</f>
        <v>6663711.5999999996</v>
      </c>
      <c r="EB221" s="7">
        <f t="shared" si="288"/>
        <v>6687364.6600000001</v>
      </c>
      <c r="EC221" s="7">
        <f t="shared" si="288"/>
        <v>4127011.9</v>
      </c>
      <c r="ED221" s="7">
        <f t="shared" si="288"/>
        <v>22232696.670000002</v>
      </c>
      <c r="EE221" s="7">
        <f t="shared" si="288"/>
        <v>3296808.08</v>
      </c>
      <c r="EF221" s="7">
        <f t="shared" si="288"/>
        <v>15901245.539999999</v>
      </c>
      <c r="EG221" s="7">
        <f t="shared" si="288"/>
        <v>3651746.8</v>
      </c>
      <c r="EH221" s="7">
        <f t="shared" si="288"/>
        <v>3652915.39</v>
      </c>
      <c r="EI221" s="7">
        <f t="shared" si="288"/>
        <v>158461521.24000001</v>
      </c>
      <c r="EJ221" s="7">
        <f t="shared" si="288"/>
        <v>101179857.11</v>
      </c>
      <c r="EK221" s="7">
        <f t="shared" si="288"/>
        <v>7481138.1699999999</v>
      </c>
      <c r="EL221" s="7">
        <f t="shared" si="288"/>
        <v>5291501.28</v>
      </c>
      <c r="EM221" s="7">
        <f t="shared" si="288"/>
        <v>4912129.8600000003</v>
      </c>
      <c r="EN221" s="7">
        <f t="shared" si="288"/>
        <v>11426894.970000001</v>
      </c>
      <c r="EO221" s="7">
        <f t="shared" si="288"/>
        <v>4332423.45</v>
      </c>
      <c r="EP221" s="7">
        <f t="shared" si="288"/>
        <v>5360368.4800000004</v>
      </c>
      <c r="EQ221" s="7">
        <f t="shared" si="288"/>
        <v>28605397.32</v>
      </c>
      <c r="ER221" s="7">
        <f t="shared" si="288"/>
        <v>4507517.9000000004</v>
      </c>
      <c r="ES221" s="7">
        <f t="shared" si="288"/>
        <v>2785437.42</v>
      </c>
      <c r="ET221" s="7">
        <f t="shared" si="288"/>
        <v>3779606.95</v>
      </c>
      <c r="EU221" s="7">
        <f t="shared" si="288"/>
        <v>7345162.7800000003</v>
      </c>
      <c r="EV221" s="7">
        <f t="shared" si="288"/>
        <v>1742885.59</v>
      </c>
      <c r="EW221" s="7">
        <f t="shared" si="288"/>
        <v>12504389.289999999</v>
      </c>
      <c r="EX221" s="7">
        <f t="shared" si="288"/>
        <v>3433252.5</v>
      </c>
      <c r="EY221" s="7">
        <f t="shared" si="288"/>
        <v>7930457.8600000003</v>
      </c>
      <c r="EZ221" s="7">
        <f t="shared" si="288"/>
        <v>2476266.2799999998</v>
      </c>
      <c r="FA221" s="7">
        <f t="shared" si="288"/>
        <v>39218106.859999999</v>
      </c>
      <c r="FB221" s="7">
        <f t="shared" si="288"/>
        <v>4490260.04</v>
      </c>
      <c r="FC221" s="7">
        <f t="shared" si="288"/>
        <v>19109056.43</v>
      </c>
      <c r="FD221" s="7">
        <f t="shared" si="288"/>
        <v>5096510.38</v>
      </c>
      <c r="FE221" s="7">
        <f t="shared" si="288"/>
        <v>1894697.85</v>
      </c>
      <c r="FF221" s="7">
        <f t="shared" si="288"/>
        <v>3432472.82</v>
      </c>
      <c r="FG221" s="7">
        <f t="shared" si="288"/>
        <v>2456748.63</v>
      </c>
      <c r="FH221" s="7">
        <f t="shared" si="288"/>
        <v>1505219.93</v>
      </c>
      <c r="FI221" s="7">
        <f t="shared" si="288"/>
        <v>19004863.82</v>
      </c>
      <c r="FJ221" s="7">
        <f t="shared" si="288"/>
        <v>21038627.390000001</v>
      </c>
      <c r="FK221" s="7">
        <f t="shared" si="288"/>
        <v>26487246.780000001</v>
      </c>
      <c r="FL221" s="7">
        <f t="shared" si="288"/>
        <v>87867800</v>
      </c>
      <c r="FM221" s="7">
        <f t="shared" si="288"/>
        <v>39652282.579999998</v>
      </c>
      <c r="FN221" s="7">
        <f t="shared" si="288"/>
        <v>240819173.63999999</v>
      </c>
      <c r="FO221" s="7">
        <f t="shared" si="288"/>
        <v>11941367.75</v>
      </c>
      <c r="FP221" s="7">
        <f t="shared" si="288"/>
        <v>25878025.41</v>
      </c>
      <c r="FQ221" s="7">
        <f t="shared" si="288"/>
        <v>10765396.43</v>
      </c>
      <c r="FR221" s="7">
        <f t="shared" si="288"/>
        <v>3181486.18</v>
      </c>
      <c r="FS221" s="7">
        <f t="shared" si="288"/>
        <v>3286082.28</v>
      </c>
      <c r="FT221" s="7">
        <f t="shared" si="288"/>
        <v>1371995.44</v>
      </c>
      <c r="FU221" s="7">
        <f t="shared" si="288"/>
        <v>10053310.800000001</v>
      </c>
      <c r="FV221" s="7">
        <f t="shared" si="288"/>
        <v>8174071.4299999997</v>
      </c>
      <c r="FW221" s="7">
        <f t="shared" si="288"/>
        <v>3134660.72</v>
      </c>
      <c r="FX221" s="7">
        <f t="shared" si="288"/>
        <v>1370399.22</v>
      </c>
      <c r="FY221" s="7"/>
      <c r="FZ221" s="7">
        <f>SUM(C221:FX221)</f>
        <v>9219964011.7900028</v>
      </c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</row>
    <row r="222" spans="1:195" x14ac:dyDescent="0.2">
      <c r="A222" s="93" t="s">
        <v>759</v>
      </c>
      <c r="B222" s="94" t="s">
        <v>732</v>
      </c>
      <c r="C222" s="7">
        <f t="shared" ref="C222:BN222" si="289">MIN(C217,C221)</f>
        <v>69715570.409999996</v>
      </c>
      <c r="D222" s="7">
        <f t="shared" si="289"/>
        <v>426839768.25999999</v>
      </c>
      <c r="E222" s="7">
        <f t="shared" si="289"/>
        <v>69030123.439999998</v>
      </c>
      <c r="F222" s="7">
        <f t="shared" si="289"/>
        <v>223090394.90000001</v>
      </c>
      <c r="G222" s="7">
        <f t="shared" si="289"/>
        <v>14621610.439999999</v>
      </c>
      <c r="H222" s="7">
        <f t="shared" si="289"/>
        <v>12595683.01</v>
      </c>
      <c r="I222" s="7">
        <f t="shared" si="289"/>
        <v>97590261.239999995</v>
      </c>
      <c r="J222" s="7">
        <f t="shared" si="289"/>
        <v>22655957.949999999</v>
      </c>
      <c r="K222" s="7">
        <f t="shared" si="289"/>
        <v>3885192.36</v>
      </c>
      <c r="L222" s="7">
        <f t="shared" si="289"/>
        <v>25048557.789999999</v>
      </c>
      <c r="M222" s="7">
        <f t="shared" si="289"/>
        <v>13722116.130000001</v>
      </c>
      <c r="N222" s="7">
        <f t="shared" si="289"/>
        <v>554823064.13999999</v>
      </c>
      <c r="O222" s="7">
        <f t="shared" si="289"/>
        <v>138651604.62</v>
      </c>
      <c r="P222" s="7">
        <f t="shared" si="289"/>
        <v>4555084.4800000004</v>
      </c>
      <c r="Q222" s="7">
        <f t="shared" si="289"/>
        <v>432762816.41000003</v>
      </c>
      <c r="R222" s="7">
        <f t="shared" si="289"/>
        <v>49749825.689999998</v>
      </c>
      <c r="S222" s="7">
        <f t="shared" si="289"/>
        <v>17942785.880000003</v>
      </c>
      <c r="T222" s="7">
        <f t="shared" si="289"/>
        <v>2692888.88</v>
      </c>
      <c r="U222" s="7">
        <f t="shared" si="289"/>
        <v>1161026.06</v>
      </c>
      <c r="V222" s="7">
        <f t="shared" si="289"/>
        <v>3728844.61</v>
      </c>
      <c r="W222" s="7">
        <f t="shared" si="289"/>
        <v>2521154.48</v>
      </c>
      <c r="X222" s="7">
        <f t="shared" si="289"/>
        <v>1053709.52</v>
      </c>
      <c r="Y222" s="7">
        <f t="shared" si="289"/>
        <v>8509892.7699999996</v>
      </c>
      <c r="Z222" s="7">
        <f t="shared" si="289"/>
        <v>3289746.6</v>
      </c>
      <c r="AA222" s="7">
        <f t="shared" si="289"/>
        <v>327702703.48000002</v>
      </c>
      <c r="AB222" s="7">
        <f t="shared" si="289"/>
        <v>297342600.47999996</v>
      </c>
      <c r="AC222" s="7">
        <f t="shared" si="289"/>
        <v>10378758.530000001</v>
      </c>
      <c r="AD222" s="7">
        <f t="shared" si="289"/>
        <v>14404236.93</v>
      </c>
      <c r="AE222" s="7">
        <f t="shared" si="289"/>
        <v>1868385.89</v>
      </c>
      <c r="AF222" s="7">
        <f t="shared" si="289"/>
        <v>3157619.93</v>
      </c>
      <c r="AG222" s="7">
        <f t="shared" si="289"/>
        <v>7501624.5700000003</v>
      </c>
      <c r="AH222" s="7">
        <f t="shared" si="289"/>
        <v>10860411.98</v>
      </c>
      <c r="AI222" s="7">
        <f t="shared" si="289"/>
        <v>4662625.49</v>
      </c>
      <c r="AJ222" s="7">
        <f t="shared" si="289"/>
        <v>2869883.98</v>
      </c>
      <c r="AK222" s="7">
        <f t="shared" si="289"/>
        <v>3142068.36</v>
      </c>
      <c r="AL222" s="7">
        <f t="shared" si="289"/>
        <v>3824432.9</v>
      </c>
      <c r="AM222" s="7">
        <f t="shared" si="289"/>
        <v>4817171.18</v>
      </c>
      <c r="AN222" s="7">
        <f t="shared" si="289"/>
        <v>4549623.99</v>
      </c>
      <c r="AO222" s="7">
        <f t="shared" si="289"/>
        <v>45407553.649999999</v>
      </c>
      <c r="AP222" s="7">
        <f t="shared" si="289"/>
        <v>942514700.00999999</v>
      </c>
      <c r="AQ222" s="7">
        <f t="shared" si="289"/>
        <v>3906258.85</v>
      </c>
      <c r="AR222" s="7">
        <f t="shared" si="289"/>
        <v>662597804.73000002</v>
      </c>
      <c r="AS222" s="7">
        <f t="shared" si="289"/>
        <v>75455132.079999998</v>
      </c>
      <c r="AT222" s="7">
        <f t="shared" si="289"/>
        <v>25063553.359999999</v>
      </c>
      <c r="AU222" s="7">
        <f t="shared" si="289"/>
        <v>4130948.01</v>
      </c>
      <c r="AV222" s="7">
        <f t="shared" si="289"/>
        <v>4574112.7699999996</v>
      </c>
      <c r="AW222" s="7">
        <f t="shared" si="289"/>
        <v>3990253.5900000003</v>
      </c>
      <c r="AX222" s="7">
        <f t="shared" si="289"/>
        <v>1510392.6600000001</v>
      </c>
      <c r="AY222" s="7">
        <f t="shared" si="289"/>
        <v>5525314.1799999997</v>
      </c>
      <c r="AZ222" s="7">
        <f t="shared" si="289"/>
        <v>134111470.34999999</v>
      </c>
      <c r="BA222" s="7">
        <f t="shared" si="289"/>
        <v>94309014.609999999</v>
      </c>
      <c r="BB222" s="7">
        <f t="shared" si="289"/>
        <v>80558669.510000005</v>
      </c>
      <c r="BC222" s="7">
        <f t="shared" si="289"/>
        <v>276549932.70000005</v>
      </c>
      <c r="BD222" s="7">
        <f t="shared" si="289"/>
        <v>36400884.189999998</v>
      </c>
      <c r="BE222" s="7">
        <f t="shared" si="289"/>
        <v>14192406.91</v>
      </c>
      <c r="BF222" s="7">
        <f t="shared" si="289"/>
        <v>260884743.58000001</v>
      </c>
      <c r="BG222" s="7">
        <f t="shared" si="289"/>
        <v>10777265.68</v>
      </c>
      <c r="BH222" s="7">
        <f t="shared" si="289"/>
        <v>7245269.8500000006</v>
      </c>
      <c r="BI222" s="7">
        <f t="shared" si="289"/>
        <v>4189751.68</v>
      </c>
      <c r="BJ222" s="7">
        <f t="shared" si="289"/>
        <v>64488814.490000002</v>
      </c>
      <c r="BK222" s="7">
        <f t="shared" si="289"/>
        <v>301342749.76999998</v>
      </c>
      <c r="BL222" s="7">
        <f t="shared" si="289"/>
        <v>2559061.8200000003</v>
      </c>
      <c r="BM222" s="7">
        <f t="shared" si="289"/>
        <v>4342108.8499999996</v>
      </c>
      <c r="BN222" s="7">
        <f t="shared" si="289"/>
        <v>33796135.520000003</v>
      </c>
      <c r="BO222" s="7">
        <f t="shared" ref="BO222:DZ222" si="290">MIN(BO217,BO221)</f>
        <v>13966299.559999999</v>
      </c>
      <c r="BP222" s="7">
        <f t="shared" si="290"/>
        <v>3306415.31</v>
      </c>
      <c r="BQ222" s="7">
        <f t="shared" si="290"/>
        <v>66617655.550000004</v>
      </c>
      <c r="BR222" s="7">
        <f t="shared" si="290"/>
        <v>47077650.939999998</v>
      </c>
      <c r="BS222" s="7">
        <f t="shared" si="290"/>
        <v>13120565.890000001</v>
      </c>
      <c r="BT222" s="7">
        <f t="shared" si="290"/>
        <v>5323243.83</v>
      </c>
      <c r="BU222" s="7">
        <f t="shared" si="290"/>
        <v>5332008.75</v>
      </c>
      <c r="BV222" s="7">
        <f t="shared" si="290"/>
        <v>13433689.51</v>
      </c>
      <c r="BW222" s="7">
        <f t="shared" si="290"/>
        <v>21157672.449999999</v>
      </c>
      <c r="BX222" s="7">
        <f t="shared" si="290"/>
        <v>1764603.94</v>
      </c>
      <c r="BY222" s="7">
        <f t="shared" si="290"/>
        <v>5576082.3999999994</v>
      </c>
      <c r="BZ222" s="7">
        <f t="shared" si="290"/>
        <v>3187557.81</v>
      </c>
      <c r="CA222" s="7">
        <f t="shared" si="290"/>
        <v>2884533.19</v>
      </c>
      <c r="CB222" s="7">
        <f t="shared" si="290"/>
        <v>803965681.27999997</v>
      </c>
      <c r="CC222" s="7">
        <f t="shared" si="290"/>
        <v>3148897.41</v>
      </c>
      <c r="CD222" s="7">
        <f t="shared" si="290"/>
        <v>1693561.02</v>
      </c>
      <c r="CE222" s="7">
        <f t="shared" si="290"/>
        <v>2451608.1</v>
      </c>
      <c r="CF222" s="7">
        <f t="shared" si="290"/>
        <v>2371098.61</v>
      </c>
      <c r="CG222" s="7">
        <f t="shared" si="290"/>
        <v>3364175.93</v>
      </c>
      <c r="CH222" s="7">
        <f t="shared" si="290"/>
        <v>2170721.92</v>
      </c>
      <c r="CI222" s="7">
        <f t="shared" si="290"/>
        <v>7831645.7599999998</v>
      </c>
      <c r="CJ222" s="7">
        <f t="shared" si="290"/>
        <v>10672118.92</v>
      </c>
      <c r="CK222" s="7">
        <f t="shared" si="290"/>
        <v>61178794.07</v>
      </c>
      <c r="CL222" s="7">
        <f t="shared" si="290"/>
        <v>14787952.98</v>
      </c>
      <c r="CM222" s="7">
        <f t="shared" si="290"/>
        <v>8820479.9900000002</v>
      </c>
      <c r="CN222" s="7">
        <f t="shared" si="290"/>
        <v>328246765.98000002</v>
      </c>
      <c r="CO222" s="7">
        <f t="shared" si="290"/>
        <v>150769927.69999999</v>
      </c>
      <c r="CP222" s="7">
        <f t="shared" si="290"/>
        <v>11349672.279999999</v>
      </c>
      <c r="CQ222" s="7">
        <f t="shared" si="290"/>
        <v>9547210.1500000004</v>
      </c>
      <c r="CR222" s="7">
        <f t="shared" si="290"/>
        <v>3595396.33</v>
      </c>
      <c r="CS222" s="7">
        <f t="shared" si="290"/>
        <v>4304495.91</v>
      </c>
      <c r="CT222" s="7">
        <f t="shared" si="290"/>
        <v>2017524.9</v>
      </c>
      <c r="CU222" s="7">
        <f t="shared" si="290"/>
        <v>4598394.5199999996</v>
      </c>
      <c r="CV222" s="7">
        <f t="shared" si="290"/>
        <v>994814.69</v>
      </c>
      <c r="CW222" s="7">
        <f t="shared" si="290"/>
        <v>3256744.74</v>
      </c>
      <c r="CX222" s="7">
        <f t="shared" si="290"/>
        <v>5329842.3</v>
      </c>
      <c r="CY222" s="7">
        <f t="shared" si="290"/>
        <v>1086825.22</v>
      </c>
      <c r="CZ222" s="7">
        <f t="shared" si="290"/>
        <v>20137484.129999999</v>
      </c>
      <c r="DA222" s="7">
        <f t="shared" si="290"/>
        <v>3259213.27</v>
      </c>
      <c r="DB222" s="7">
        <f t="shared" si="290"/>
        <v>4331913.29</v>
      </c>
      <c r="DC222" s="7">
        <f t="shared" si="290"/>
        <v>2935252.65</v>
      </c>
      <c r="DD222" s="7">
        <f t="shared" si="290"/>
        <v>2868424.6599999997</v>
      </c>
      <c r="DE222" s="7">
        <f t="shared" si="290"/>
        <v>4196140.6500000004</v>
      </c>
      <c r="DF222" s="7">
        <f t="shared" si="290"/>
        <v>220486236.77000001</v>
      </c>
      <c r="DG222" s="7">
        <f t="shared" si="290"/>
        <v>1833420.58</v>
      </c>
      <c r="DH222" s="7">
        <f t="shared" si="290"/>
        <v>19800421.16</v>
      </c>
      <c r="DI222" s="7">
        <f t="shared" si="290"/>
        <v>26298688.210000001</v>
      </c>
      <c r="DJ222" s="7">
        <f t="shared" si="290"/>
        <v>7389477.3100000005</v>
      </c>
      <c r="DK222" s="7">
        <f t="shared" si="290"/>
        <v>5482832.8899999997</v>
      </c>
      <c r="DL222" s="7">
        <f t="shared" si="290"/>
        <v>61400646.770000003</v>
      </c>
      <c r="DM222" s="7">
        <f t="shared" si="290"/>
        <v>4196156.5199999996</v>
      </c>
      <c r="DN222" s="7">
        <f t="shared" si="290"/>
        <v>14838689.049999999</v>
      </c>
      <c r="DO222" s="7">
        <f t="shared" si="290"/>
        <v>34133872.130000003</v>
      </c>
      <c r="DP222" s="7">
        <f t="shared" si="290"/>
        <v>3537541.92</v>
      </c>
      <c r="DQ222" s="7">
        <f t="shared" si="290"/>
        <v>9405775.4199999999</v>
      </c>
      <c r="DR222" s="7">
        <f t="shared" si="290"/>
        <v>15500144.09</v>
      </c>
      <c r="DS222" s="7">
        <f t="shared" si="290"/>
        <v>8202594.7799999993</v>
      </c>
      <c r="DT222" s="7">
        <f t="shared" si="290"/>
        <v>3272461.88</v>
      </c>
      <c r="DU222" s="7">
        <f t="shared" si="290"/>
        <v>4742034.13</v>
      </c>
      <c r="DV222" s="7">
        <f t="shared" si="290"/>
        <v>3452655.48</v>
      </c>
      <c r="DW222" s="7">
        <f t="shared" si="290"/>
        <v>4383089.1399999997</v>
      </c>
      <c r="DX222" s="7">
        <f t="shared" si="290"/>
        <v>3382090.5</v>
      </c>
      <c r="DY222" s="7">
        <f t="shared" si="290"/>
        <v>4686974.32</v>
      </c>
      <c r="DZ222" s="7">
        <f t="shared" si="290"/>
        <v>8744421.1100000013</v>
      </c>
      <c r="EA222" s="7">
        <f t="shared" ref="EA222:FX222" si="291">MIN(EA217,EA221)</f>
        <v>6663711.5999999996</v>
      </c>
      <c r="EB222" s="7">
        <f t="shared" si="291"/>
        <v>6687364.6600000001</v>
      </c>
      <c r="EC222" s="7">
        <f t="shared" si="291"/>
        <v>4054256.3899999997</v>
      </c>
      <c r="ED222" s="7">
        <f t="shared" si="291"/>
        <v>21956312.750000004</v>
      </c>
      <c r="EE222" s="7">
        <f t="shared" si="291"/>
        <v>3296808.08</v>
      </c>
      <c r="EF222" s="7">
        <f t="shared" si="291"/>
        <v>15901245.539999999</v>
      </c>
      <c r="EG222" s="7">
        <f t="shared" si="291"/>
        <v>3651746.8</v>
      </c>
      <c r="EH222" s="7">
        <f t="shared" si="291"/>
        <v>3652915.39</v>
      </c>
      <c r="EI222" s="7">
        <f t="shared" si="291"/>
        <v>158461521.24000001</v>
      </c>
      <c r="EJ222" s="7">
        <f t="shared" si="291"/>
        <v>101179857.11</v>
      </c>
      <c r="EK222" s="7">
        <f t="shared" si="291"/>
        <v>7481138.1699999999</v>
      </c>
      <c r="EL222" s="7">
        <f t="shared" si="291"/>
        <v>5286262.41</v>
      </c>
      <c r="EM222" s="7">
        <f t="shared" si="291"/>
        <v>4912129.8600000003</v>
      </c>
      <c r="EN222" s="7">
        <f t="shared" si="291"/>
        <v>11268723.220000001</v>
      </c>
      <c r="EO222" s="7">
        <f t="shared" si="291"/>
        <v>4332423.45</v>
      </c>
      <c r="EP222" s="7">
        <f t="shared" si="291"/>
        <v>5360368.4800000004</v>
      </c>
      <c r="EQ222" s="7">
        <f t="shared" si="291"/>
        <v>28605397.32</v>
      </c>
      <c r="ER222" s="7">
        <f t="shared" si="291"/>
        <v>4507517.9000000004</v>
      </c>
      <c r="ES222" s="7">
        <f t="shared" si="291"/>
        <v>2785437.42</v>
      </c>
      <c r="ET222" s="7">
        <f t="shared" si="291"/>
        <v>3735646.0900000003</v>
      </c>
      <c r="EU222" s="7">
        <f t="shared" si="291"/>
        <v>7168527.8700000001</v>
      </c>
      <c r="EV222" s="7">
        <f t="shared" si="291"/>
        <v>1742885.59</v>
      </c>
      <c r="EW222" s="7">
        <f t="shared" si="291"/>
        <v>12504389.289999999</v>
      </c>
      <c r="EX222" s="7">
        <f t="shared" si="291"/>
        <v>3326083.08</v>
      </c>
      <c r="EY222" s="7">
        <f t="shared" si="291"/>
        <v>6188442.71</v>
      </c>
      <c r="EZ222" s="7">
        <f t="shared" si="291"/>
        <v>2476266.2799999998</v>
      </c>
      <c r="FA222" s="7">
        <f t="shared" si="291"/>
        <v>39218106.859999999</v>
      </c>
      <c r="FB222" s="7">
        <f t="shared" si="291"/>
        <v>4481534.7699999996</v>
      </c>
      <c r="FC222" s="7">
        <f t="shared" si="291"/>
        <v>19109056.43</v>
      </c>
      <c r="FD222" s="7">
        <f t="shared" si="291"/>
        <v>5096510.38</v>
      </c>
      <c r="FE222" s="7">
        <f t="shared" si="291"/>
        <v>1819270.44</v>
      </c>
      <c r="FF222" s="7">
        <f t="shared" si="291"/>
        <v>3432472.82</v>
      </c>
      <c r="FG222" s="7">
        <f t="shared" si="291"/>
        <v>2456748.63</v>
      </c>
      <c r="FH222" s="7">
        <f t="shared" si="291"/>
        <v>1505219.93</v>
      </c>
      <c r="FI222" s="7">
        <f t="shared" si="291"/>
        <v>19004863.82</v>
      </c>
      <c r="FJ222" s="7">
        <f t="shared" si="291"/>
        <v>20919607.800000001</v>
      </c>
      <c r="FK222" s="7">
        <f t="shared" si="291"/>
        <v>26487246.780000001</v>
      </c>
      <c r="FL222" s="7">
        <f t="shared" si="291"/>
        <v>84049551.650000006</v>
      </c>
      <c r="FM222" s="7">
        <f t="shared" si="291"/>
        <v>39021440.789999999</v>
      </c>
      <c r="FN222" s="7">
        <f t="shared" si="291"/>
        <v>237907132.87</v>
      </c>
      <c r="FO222" s="7">
        <f t="shared" si="291"/>
        <v>11941367.75</v>
      </c>
      <c r="FP222" s="7">
        <f t="shared" si="291"/>
        <v>25771675.829999998</v>
      </c>
      <c r="FQ222" s="7">
        <f t="shared" si="291"/>
        <v>10765396.43</v>
      </c>
      <c r="FR222" s="7">
        <f t="shared" si="291"/>
        <v>3181486.18</v>
      </c>
      <c r="FS222" s="7">
        <f t="shared" si="291"/>
        <v>3268144.8699999996</v>
      </c>
      <c r="FT222" s="7">
        <f t="shared" si="291"/>
        <v>1330939.6600000001</v>
      </c>
      <c r="FU222" s="7">
        <f t="shared" si="291"/>
        <v>10010630.5</v>
      </c>
      <c r="FV222" s="7">
        <f t="shared" si="291"/>
        <v>8076351</v>
      </c>
      <c r="FW222" s="7">
        <f t="shared" si="291"/>
        <v>3134660.72</v>
      </c>
      <c r="FX222" s="7">
        <f t="shared" si="291"/>
        <v>1370399.22</v>
      </c>
      <c r="FY222" s="7"/>
      <c r="FZ222" s="7">
        <f>SUM(C222:FX222)</f>
        <v>9171492308.6400013</v>
      </c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</row>
    <row r="223" spans="1:195" x14ac:dyDescent="0.2">
      <c r="A223" s="7"/>
      <c r="B223" s="7" t="s">
        <v>760</v>
      </c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</row>
    <row r="224" spans="1:195" x14ac:dyDescent="0.2">
      <c r="A224" s="6" t="s">
        <v>761</v>
      </c>
      <c r="B224" s="7" t="s">
        <v>762</v>
      </c>
      <c r="C224" s="7">
        <f t="shared" ref="C224:BN224" si="292">ROUND(C222/C98,2)</f>
        <v>10631.1</v>
      </c>
      <c r="D224" s="7">
        <f t="shared" si="292"/>
        <v>10603.06</v>
      </c>
      <c r="E224" s="7">
        <f t="shared" si="292"/>
        <v>11296.23</v>
      </c>
      <c r="F224" s="7">
        <f t="shared" si="292"/>
        <v>9639.65</v>
      </c>
      <c r="G224" s="7">
        <f t="shared" si="292"/>
        <v>11119.1</v>
      </c>
      <c r="H224" s="7">
        <f t="shared" si="292"/>
        <v>11039.16</v>
      </c>
      <c r="I224" s="7">
        <f t="shared" si="292"/>
        <v>11272.21</v>
      </c>
      <c r="J224" s="7">
        <f t="shared" si="292"/>
        <v>10434.280000000001</v>
      </c>
      <c r="K224" s="7">
        <f t="shared" si="292"/>
        <v>15076.42</v>
      </c>
      <c r="L224" s="7">
        <f t="shared" si="292"/>
        <v>11132.69</v>
      </c>
      <c r="M224" s="7">
        <f t="shared" si="292"/>
        <v>12844.82</v>
      </c>
      <c r="N224" s="7">
        <f t="shared" si="292"/>
        <v>10722.61</v>
      </c>
      <c r="O224" s="7">
        <f t="shared" si="292"/>
        <v>10249.61</v>
      </c>
      <c r="P224" s="7">
        <f t="shared" si="292"/>
        <v>14599.63</v>
      </c>
      <c r="Q224" s="7">
        <f t="shared" si="292"/>
        <v>11511.39</v>
      </c>
      <c r="R224" s="7">
        <f t="shared" si="292"/>
        <v>9313.31</v>
      </c>
      <c r="S224" s="7">
        <f t="shared" si="292"/>
        <v>10892.24</v>
      </c>
      <c r="T224" s="7">
        <f t="shared" si="292"/>
        <v>16694.91</v>
      </c>
      <c r="U224" s="7">
        <f t="shared" si="292"/>
        <v>22114.78</v>
      </c>
      <c r="V224" s="7">
        <f t="shared" si="292"/>
        <v>14076.42</v>
      </c>
      <c r="W224" s="7">
        <f t="shared" si="292"/>
        <v>19013.23</v>
      </c>
      <c r="X224" s="7">
        <f t="shared" si="292"/>
        <v>21074.19</v>
      </c>
      <c r="Y224" s="7">
        <f t="shared" si="292"/>
        <v>10910.12</v>
      </c>
      <c r="Z224" s="7">
        <f t="shared" si="292"/>
        <v>14699.49</v>
      </c>
      <c r="AA224" s="7">
        <f t="shared" si="292"/>
        <v>10517.89</v>
      </c>
      <c r="AB224" s="7">
        <f t="shared" si="292"/>
        <v>10654.16</v>
      </c>
      <c r="AC224" s="7">
        <f t="shared" si="292"/>
        <v>10949.21</v>
      </c>
      <c r="AD224" s="7">
        <f t="shared" si="292"/>
        <v>10474.290000000001</v>
      </c>
      <c r="AE224" s="7">
        <f t="shared" si="292"/>
        <v>19792.22</v>
      </c>
      <c r="AF224" s="7">
        <f t="shared" si="292"/>
        <v>17839.66</v>
      </c>
      <c r="AG224" s="7">
        <f t="shared" si="292"/>
        <v>11832.22</v>
      </c>
      <c r="AH224" s="7">
        <f t="shared" si="292"/>
        <v>10789.2</v>
      </c>
      <c r="AI224" s="7">
        <f t="shared" si="292"/>
        <v>12739.41</v>
      </c>
      <c r="AJ224" s="7">
        <f t="shared" si="292"/>
        <v>18943.13</v>
      </c>
      <c r="AK224" s="7">
        <f t="shared" si="292"/>
        <v>17446.240000000002</v>
      </c>
      <c r="AL224" s="7">
        <f t="shared" si="292"/>
        <v>14060.42</v>
      </c>
      <c r="AM224" s="7">
        <f t="shared" si="292"/>
        <v>12405.8</v>
      </c>
      <c r="AN224" s="7">
        <f t="shared" si="292"/>
        <v>13745.09</v>
      </c>
      <c r="AO224" s="7">
        <f t="shared" si="292"/>
        <v>10107.41</v>
      </c>
      <c r="AP224" s="7">
        <f t="shared" si="292"/>
        <v>11128.98</v>
      </c>
      <c r="AQ224" s="7">
        <f t="shared" si="292"/>
        <v>15751.04</v>
      </c>
      <c r="AR224" s="7">
        <f t="shared" si="292"/>
        <v>10305.86</v>
      </c>
      <c r="AS224" s="7">
        <f t="shared" si="292"/>
        <v>11239.65</v>
      </c>
      <c r="AT224" s="7">
        <f t="shared" si="292"/>
        <v>10503.98</v>
      </c>
      <c r="AU224" s="7">
        <f t="shared" si="292"/>
        <v>14700.88</v>
      </c>
      <c r="AV224" s="7">
        <f t="shared" si="292"/>
        <v>13736.07</v>
      </c>
      <c r="AW224" s="7">
        <f t="shared" si="292"/>
        <v>15910.1</v>
      </c>
      <c r="AX224" s="7">
        <f t="shared" si="292"/>
        <v>21515.56</v>
      </c>
      <c r="AY224" s="7">
        <f t="shared" si="292"/>
        <v>12849.57</v>
      </c>
      <c r="AZ224" s="7">
        <f t="shared" si="292"/>
        <v>10623.45</v>
      </c>
      <c r="BA224" s="7">
        <f t="shared" si="292"/>
        <v>10102.41</v>
      </c>
      <c r="BB224" s="7">
        <f t="shared" si="292"/>
        <v>10258.459999999999</v>
      </c>
      <c r="BC224" s="7">
        <f t="shared" si="292"/>
        <v>10619.75</v>
      </c>
      <c r="BD224" s="7">
        <f t="shared" si="292"/>
        <v>10066.620000000001</v>
      </c>
      <c r="BE224" s="7">
        <f t="shared" si="292"/>
        <v>10809.97</v>
      </c>
      <c r="BF224" s="7">
        <f t="shared" si="292"/>
        <v>10158.31</v>
      </c>
      <c r="BG224" s="7">
        <f t="shared" si="292"/>
        <v>11503.11</v>
      </c>
      <c r="BH224" s="7">
        <f t="shared" si="292"/>
        <v>11761.8</v>
      </c>
      <c r="BI224" s="7">
        <f t="shared" si="292"/>
        <v>15488.92</v>
      </c>
      <c r="BJ224" s="7">
        <f t="shared" si="292"/>
        <v>10192.31</v>
      </c>
      <c r="BK224" s="7">
        <f t="shared" si="292"/>
        <v>10277.33</v>
      </c>
      <c r="BL224" s="7">
        <f t="shared" si="292"/>
        <v>19961.48</v>
      </c>
      <c r="BM224" s="7">
        <f t="shared" si="292"/>
        <v>13697.5</v>
      </c>
      <c r="BN224" s="7">
        <f t="shared" si="292"/>
        <v>10154.48</v>
      </c>
      <c r="BO224" s="7">
        <f t="shared" ref="BO224:DZ224" si="293">ROUND(BO222/BO98,2)</f>
        <v>10653.98</v>
      </c>
      <c r="BP224" s="7">
        <f t="shared" si="293"/>
        <v>17930.669999999998</v>
      </c>
      <c r="BQ224" s="7">
        <f t="shared" si="293"/>
        <v>11213.39</v>
      </c>
      <c r="BR224" s="7">
        <f t="shared" si="293"/>
        <v>10378.67</v>
      </c>
      <c r="BS224" s="7">
        <f t="shared" si="293"/>
        <v>11554.88</v>
      </c>
      <c r="BT224" s="7">
        <f t="shared" si="293"/>
        <v>13108.21</v>
      </c>
      <c r="BU224" s="7">
        <f t="shared" si="293"/>
        <v>13227.51</v>
      </c>
      <c r="BV224" s="7">
        <f t="shared" si="293"/>
        <v>10736.64</v>
      </c>
      <c r="BW224" s="7">
        <f t="shared" si="293"/>
        <v>10583.6</v>
      </c>
      <c r="BX224" s="7">
        <f t="shared" si="293"/>
        <v>22623.13</v>
      </c>
      <c r="BY224" s="7">
        <f t="shared" si="293"/>
        <v>11758.93</v>
      </c>
      <c r="BZ224" s="7">
        <f t="shared" si="293"/>
        <v>14668.93</v>
      </c>
      <c r="CA224" s="7">
        <f t="shared" si="293"/>
        <v>17492.62</v>
      </c>
      <c r="CB224" s="7">
        <f t="shared" si="293"/>
        <v>10481.19</v>
      </c>
      <c r="CC224" s="7">
        <f t="shared" si="293"/>
        <v>16486.37</v>
      </c>
      <c r="CD224" s="7">
        <f t="shared" si="293"/>
        <v>7328.26</v>
      </c>
      <c r="CE224" s="7">
        <f t="shared" si="293"/>
        <v>15960.99</v>
      </c>
      <c r="CF224" s="7">
        <f t="shared" si="293"/>
        <v>18567.73</v>
      </c>
      <c r="CG224" s="7">
        <f t="shared" si="293"/>
        <v>16605.009999999998</v>
      </c>
      <c r="CH224" s="7">
        <f t="shared" si="293"/>
        <v>20287.12</v>
      </c>
      <c r="CI224" s="7">
        <f t="shared" si="293"/>
        <v>11046.04</v>
      </c>
      <c r="CJ224" s="7">
        <f t="shared" si="293"/>
        <v>11475.4</v>
      </c>
      <c r="CK224" s="7">
        <f t="shared" si="293"/>
        <v>10338.27</v>
      </c>
      <c r="CL224" s="7">
        <f t="shared" si="293"/>
        <v>11197.06</v>
      </c>
      <c r="CM224" s="7">
        <f t="shared" si="293"/>
        <v>11844.34</v>
      </c>
      <c r="CN224" s="7">
        <f t="shared" si="293"/>
        <v>10029.780000000001</v>
      </c>
      <c r="CO224" s="7">
        <f t="shared" si="293"/>
        <v>10192.459999999999</v>
      </c>
      <c r="CP224" s="7">
        <f t="shared" si="293"/>
        <v>11199.6</v>
      </c>
      <c r="CQ224" s="7">
        <f t="shared" si="293"/>
        <v>11707.19</v>
      </c>
      <c r="CR224" s="7">
        <f t="shared" si="293"/>
        <v>14857.01</v>
      </c>
      <c r="CS224" s="7">
        <f t="shared" si="293"/>
        <v>13426.38</v>
      </c>
      <c r="CT224" s="7">
        <f t="shared" si="293"/>
        <v>19069.23</v>
      </c>
      <c r="CU224" s="7">
        <f t="shared" si="293"/>
        <v>10257.4</v>
      </c>
      <c r="CV224" s="7">
        <f t="shared" si="293"/>
        <v>19896.29</v>
      </c>
      <c r="CW224" s="7">
        <f t="shared" si="293"/>
        <v>16874.330000000002</v>
      </c>
      <c r="CX224" s="7">
        <f t="shared" si="293"/>
        <v>11454.64</v>
      </c>
      <c r="CY224" s="7">
        <f t="shared" si="293"/>
        <v>21736.5</v>
      </c>
      <c r="CZ224" s="7">
        <f t="shared" si="293"/>
        <v>10459.4</v>
      </c>
      <c r="DA224" s="7">
        <f t="shared" si="293"/>
        <v>16206.93</v>
      </c>
      <c r="DB224" s="7">
        <f t="shared" si="293"/>
        <v>13708.59</v>
      </c>
      <c r="DC224" s="7">
        <f t="shared" si="293"/>
        <v>16966.78</v>
      </c>
      <c r="DD224" s="7">
        <f t="shared" si="293"/>
        <v>18896.080000000002</v>
      </c>
      <c r="DE224" s="7">
        <f t="shared" si="293"/>
        <v>13207.87</v>
      </c>
      <c r="DF224" s="7">
        <f t="shared" si="293"/>
        <v>10189.959999999999</v>
      </c>
      <c r="DG224" s="7">
        <f t="shared" si="293"/>
        <v>20834.32</v>
      </c>
      <c r="DH224" s="7">
        <f t="shared" si="293"/>
        <v>10167.1</v>
      </c>
      <c r="DI224" s="7">
        <f t="shared" si="293"/>
        <v>10435.99</v>
      </c>
      <c r="DJ224" s="7">
        <f t="shared" si="293"/>
        <v>11528.05</v>
      </c>
      <c r="DK224" s="7">
        <f t="shared" si="293"/>
        <v>11738.03</v>
      </c>
      <c r="DL224" s="7">
        <f t="shared" si="293"/>
        <v>10704.81</v>
      </c>
      <c r="DM224" s="7">
        <f t="shared" si="293"/>
        <v>17162.189999999999</v>
      </c>
      <c r="DN224" s="7">
        <f t="shared" si="293"/>
        <v>11311.7</v>
      </c>
      <c r="DO224" s="7">
        <f t="shared" si="293"/>
        <v>10636.92</v>
      </c>
      <c r="DP224" s="7">
        <f t="shared" si="293"/>
        <v>16926.04</v>
      </c>
      <c r="DQ224" s="7">
        <f t="shared" si="293"/>
        <v>11271.15</v>
      </c>
      <c r="DR224" s="7">
        <f t="shared" si="293"/>
        <v>11309.85</v>
      </c>
      <c r="DS224" s="7">
        <f t="shared" si="293"/>
        <v>12083.96</v>
      </c>
      <c r="DT224" s="7">
        <f t="shared" si="293"/>
        <v>18915.96</v>
      </c>
      <c r="DU224" s="7">
        <f t="shared" si="293"/>
        <v>13279.29</v>
      </c>
      <c r="DV224" s="7">
        <f t="shared" si="293"/>
        <v>15984.52</v>
      </c>
      <c r="DW224" s="7">
        <f t="shared" si="293"/>
        <v>13941.12</v>
      </c>
      <c r="DX224" s="7">
        <f t="shared" si="293"/>
        <v>20179.54</v>
      </c>
      <c r="DY224" s="7">
        <f t="shared" si="293"/>
        <v>14855.7</v>
      </c>
      <c r="DZ224" s="7">
        <f t="shared" si="293"/>
        <v>11712.32</v>
      </c>
      <c r="EA224" s="7">
        <f t="shared" ref="EA224:FX224" si="294">ROUND(EA222/EA98,2)</f>
        <v>11972.17</v>
      </c>
      <c r="EB224" s="7">
        <f t="shared" si="294"/>
        <v>11644.38</v>
      </c>
      <c r="EC224" s="7">
        <f t="shared" si="294"/>
        <v>13305.73</v>
      </c>
      <c r="ED224" s="7">
        <f t="shared" si="294"/>
        <v>13816.82</v>
      </c>
      <c r="EE224" s="7">
        <f t="shared" si="294"/>
        <v>16240.43</v>
      </c>
      <c r="EF224" s="7">
        <f t="shared" si="294"/>
        <v>10980.01</v>
      </c>
      <c r="EG224" s="7">
        <f t="shared" si="294"/>
        <v>14209.13</v>
      </c>
      <c r="EH224" s="7">
        <f t="shared" si="294"/>
        <v>14570.86</v>
      </c>
      <c r="EI224" s="7">
        <f t="shared" si="294"/>
        <v>10907.09</v>
      </c>
      <c r="EJ224" s="7">
        <f t="shared" si="294"/>
        <v>9842.69</v>
      </c>
      <c r="EK224" s="7">
        <f t="shared" si="294"/>
        <v>11102.91</v>
      </c>
      <c r="EL224" s="7">
        <f t="shared" si="294"/>
        <v>11402.64</v>
      </c>
      <c r="EM224" s="7">
        <f t="shared" si="294"/>
        <v>12335.84</v>
      </c>
      <c r="EN224" s="7">
        <f t="shared" si="294"/>
        <v>10966.06</v>
      </c>
      <c r="EO224" s="7">
        <f t="shared" si="294"/>
        <v>13049.47</v>
      </c>
      <c r="EP224" s="7">
        <f t="shared" si="294"/>
        <v>12627.49</v>
      </c>
      <c r="EQ224" s="7">
        <f t="shared" si="294"/>
        <v>10528.3</v>
      </c>
      <c r="ER224" s="7">
        <f t="shared" si="294"/>
        <v>14282.38</v>
      </c>
      <c r="ES224" s="7">
        <f t="shared" si="294"/>
        <v>16054.39</v>
      </c>
      <c r="ET224" s="7">
        <f t="shared" si="294"/>
        <v>19355.68</v>
      </c>
      <c r="EU224" s="7">
        <f t="shared" si="294"/>
        <v>12327.65</v>
      </c>
      <c r="EV224" s="7">
        <f t="shared" si="294"/>
        <v>22145.94</v>
      </c>
      <c r="EW224" s="7">
        <f t="shared" si="294"/>
        <v>14280.94</v>
      </c>
      <c r="EX224" s="7">
        <f t="shared" si="294"/>
        <v>19225.91</v>
      </c>
      <c r="EY224" s="7">
        <f t="shared" si="294"/>
        <v>10519.2</v>
      </c>
      <c r="EZ224" s="7">
        <f t="shared" si="294"/>
        <v>19559.77</v>
      </c>
      <c r="FA224" s="7">
        <f t="shared" si="294"/>
        <v>11212.54</v>
      </c>
      <c r="FB224" s="7">
        <f t="shared" si="294"/>
        <v>14286.05</v>
      </c>
      <c r="FC224" s="7">
        <f t="shared" si="294"/>
        <v>9025.2000000000007</v>
      </c>
      <c r="FD224" s="7">
        <f t="shared" si="294"/>
        <v>11991.79</v>
      </c>
      <c r="FE224" s="7">
        <f t="shared" si="294"/>
        <v>21302.93</v>
      </c>
      <c r="FF224" s="7">
        <f t="shared" si="294"/>
        <v>17145.22</v>
      </c>
      <c r="FG224" s="7">
        <f t="shared" si="294"/>
        <v>19467.099999999999</v>
      </c>
      <c r="FH224" s="7">
        <f t="shared" si="294"/>
        <v>20340.810000000001</v>
      </c>
      <c r="FI224" s="7">
        <f t="shared" si="294"/>
        <v>10641.62</v>
      </c>
      <c r="FJ224" s="7">
        <f t="shared" si="294"/>
        <v>10228.64</v>
      </c>
      <c r="FK224" s="7">
        <f t="shared" si="294"/>
        <v>10172.93</v>
      </c>
      <c r="FL224" s="7">
        <f t="shared" si="294"/>
        <v>10192.89</v>
      </c>
      <c r="FM224" s="7">
        <f t="shared" si="294"/>
        <v>10192.89</v>
      </c>
      <c r="FN224" s="7">
        <f t="shared" si="294"/>
        <v>10788.61</v>
      </c>
      <c r="FO224" s="7">
        <f t="shared" si="294"/>
        <v>10833.14</v>
      </c>
      <c r="FP224" s="7">
        <f t="shared" si="294"/>
        <v>10892.51</v>
      </c>
      <c r="FQ224" s="7">
        <f t="shared" si="294"/>
        <v>10741.76</v>
      </c>
      <c r="FR224" s="7">
        <f t="shared" si="294"/>
        <v>18190.32</v>
      </c>
      <c r="FS224" s="7">
        <f t="shared" si="294"/>
        <v>17066.03</v>
      </c>
      <c r="FT224" s="7">
        <f t="shared" si="294"/>
        <v>22145.42</v>
      </c>
      <c r="FU224" s="7">
        <f t="shared" si="294"/>
        <v>12003.15</v>
      </c>
      <c r="FV224" s="7">
        <f t="shared" si="294"/>
        <v>11579</v>
      </c>
      <c r="FW224" s="7">
        <f t="shared" si="294"/>
        <v>18548.29</v>
      </c>
      <c r="FX224" s="7">
        <f t="shared" si="294"/>
        <v>22392.14</v>
      </c>
      <c r="FY224" s="7"/>
      <c r="FZ224" s="7">
        <f>FZ222/FZ98</f>
        <v>10692.177402974903</v>
      </c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</row>
    <row r="225" spans="1:195" x14ac:dyDescent="0.2">
      <c r="A225" s="7"/>
      <c r="B225" s="7" t="s">
        <v>763</v>
      </c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>
        <f>DK222-DK211</f>
        <v>5482832.8899999997</v>
      </c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</row>
    <row r="226" spans="1:195" x14ac:dyDescent="0.2">
      <c r="A226" s="6" t="s">
        <v>591</v>
      </c>
      <c r="B226" s="7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85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85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85"/>
      <c r="CG226" s="85"/>
      <c r="CH226" s="85"/>
      <c r="CI226" s="85"/>
      <c r="CJ226" s="85"/>
      <c r="CK226" s="85"/>
      <c r="CL226" s="85"/>
      <c r="CM226" s="85"/>
      <c r="CN226" s="85"/>
      <c r="CO226" s="85"/>
      <c r="CP226" s="85"/>
      <c r="CQ226" s="85"/>
      <c r="CR226" s="85"/>
      <c r="CS226" s="85"/>
      <c r="CT226" s="85"/>
      <c r="CU226" s="85"/>
      <c r="CV226" s="85"/>
      <c r="CW226" s="85"/>
      <c r="CX226" s="85"/>
      <c r="CY226" s="85"/>
      <c r="CZ226" s="85"/>
      <c r="DA226" s="85"/>
      <c r="DB226" s="85"/>
      <c r="DC226" s="85"/>
      <c r="DD226" s="85"/>
      <c r="DE226" s="85"/>
      <c r="DF226" s="85"/>
      <c r="DG226" s="85"/>
      <c r="DH226" s="85"/>
      <c r="DI226" s="85"/>
      <c r="DJ226" s="85"/>
      <c r="DK226" s="85"/>
      <c r="DL226" s="85"/>
      <c r="DM226" s="85"/>
      <c r="DN226" s="85"/>
      <c r="DO226" s="85"/>
      <c r="DP226" s="85"/>
      <c r="DQ226" s="85"/>
      <c r="DR226" s="85"/>
      <c r="DS226" s="85"/>
      <c r="DT226" s="85"/>
      <c r="DU226" s="85"/>
      <c r="DV226" s="85"/>
      <c r="DW226" s="85"/>
      <c r="DX226" s="85"/>
      <c r="DY226" s="85"/>
      <c r="DZ226" s="85"/>
      <c r="EA226" s="85"/>
      <c r="EB226" s="85"/>
      <c r="EC226" s="85"/>
      <c r="ED226" s="85"/>
      <c r="EE226" s="85"/>
      <c r="EF226" s="85"/>
      <c r="EG226" s="85"/>
      <c r="EH226" s="85"/>
      <c r="EI226" s="85"/>
      <c r="EJ226" s="85"/>
      <c r="EK226" s="85"/>
      <c r="EL226" s="85"/>
      <c r="EM226" s="85"/>
      <c r="EN226" s="85"/>
      <c r="EO226" s="85"/>
      <c r="EP226" s="85"/>
      <c r="EQ226" s="85"/>
      <c r="ER226" s="85"/>
      <c r="ES226" s="85"/>
      <c r="ET226" s="85"/>
      <c r="EU226" s="85"/>
      <c r="EV226" s="85"/>
      <c r="EW226" s="85"/>
      <c r="EX226" s="85"/>
      <c r="EY226" s="85"/>
      <c r="EZ226" s="85"/>
      <c r="FA226" s="85"/>
      <c r="FB226" s="85"/>
      <c r="FC226" s="85"/>
      <c r="FD226" s="85"/>
      <c r="FE226" s="85"/>
      <c r="FF226" s="85"/>
      <c r="FG226" s="85"/>
      <c r="FH226" s="85"/>
      <c r="FI226" s="85"/>
      <c r="FJ226" s="85"/>
      <c r="FK226" s="85"/>
      <c r="FL226" s="85"/>
      <c r="FM226" s="85"/>
      <c r="FN226" s="85"/>
      <c r="FO226" s="85"/>
      <c r="FP226" s="85"/>
      <c r="FQ226" s="85"/>
      <c r="FR226" s="85"/>
      <c r="FS226" s="85"/>
      <c r="FT226" s="85"/>
      <c r="FU226" s="85"/>
      <c r="FV226" s="85"/>
      <c r="FW226" s="85"/>
      <c r="FX226" s="85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</row>
    <row r="227" spans="1:195" ht="31.5" x14ac:dyDescent="0.25">
      <c r="A227" s="6" t="s">
        <v>591</v>
      </c>
      <c r="B227" s="95" t="s">
        <v>764</v>
      </c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</row>
    <row r="228" spans="1:195" x14ac:dyDescent="0.2">
      <c r="A228" s="6" t="s">
        <v>765</v>
      </c>
      <c r="B228" s="7" t="s">
        <v>766</v>
      </c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85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</row>
    <row r="229" spans="1:195" x14ac:dyDescent="0.2">
      <c r="A229" s="7"/>
      <c r="B229" s="7" t="s">
        <v>767</v>
      </c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>
        <f>SUM(C227:FX227)</f>
        <v>0</v>
      </c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</row>
    <row r="230" spans="1:195" x14ac:dyDescent="0.2">
      <c r="A230" s="93" t="s">
        <v>768</v>
      </c>
      <c r="B230" s="94" t="s">
        <v>769</v>
      </c>
      <c r="C230" s="7">
        <f t="shared" ref="C230:BN230" si="295">IF((AND(C$196=C$222,C$70&lt;&gt;888888888.88))=TRUE(),C217,0)</f>
        <v>73698347.109999999</v>
      </c>
      <c r="D230" s="7">
        <f t="shared" si="295"/>
        <v>428726738.31999999</v>
      </c>
      <c r="E230" s="7">
        <f t="shared" si="295"/>
        <v>70408109.950000003</v>
      </c>
      <c r="F230" s="7">
        <f t="shared" si="295"/>
        <v>242026466.53000003</v>
      </c>
      <c r="G230" s="7">
        <f t="shared" si="295"/>
        <v>0</v>
      </c>
      <c r="H230" s="7">
        <f t="shared" si="295"/>
        <v>12635179.199999999</v>
      </c>
      <c r="I230" s="7">
        <f t="shared" si="295"/>
        <v>0</v>
      </c>
      <c r="J230" s="7">
        <f t="shared" si="295"/>
        <v>22771462.650000002</v>
      </c>
      <c r="K230" s="7">
        <f t="shared" si="295"/>
        <v>3897280.79</v>
      </c>
      <c r="L230" s="7">
        <f t="shared" si="295"/>
        <v>25255064.199999999</v>
      </c>
      <c r="M230" s="7">
        <f t="shared" si="295"/>
        <v>13798224.430000002</v>
      </c>
      <c r="N230" s="7">
        <f t="shared" si="295"/>
        <v>555729448.97000003</v>
      </c>
      <c r="O230" s="7">
        <f t="shared" si="295"/>
        <v>138888647.13000003</v>
      </c>
      <c r="P230" s="7">
        <f t="shared" si="295"/>
        <v>4657169.2700000005</v>
      </c>
      <c r="Q230" s="7">
        <f t="shared" si="295"/>
        <v>437869310.34000003</v>
      </c>
      <c r="R230" s="7">
        <f t="shared" si="295"/>
        <v>54928039.439999998</v>
      </c>
      <c r="S230" s="7">
        <f t="shared" si="295"/>
        <v>0</v>
      </c>
      <c r="T230" s="7">
        <f t="shared" si="295"/>
        <v>2943687.01</v>
      </c>
      <c r="U230" s="7">
        <f t="shared" si="295"/>
        <v>0</v>
      </c>
      <c r="V230" s="7">
        <f t="shared" si="295"/>
        <v>3898314.15</v>
      </c>
      <c r="W230" s="7">
        <f t="shared" si="295"/>
        <v>0</v>
      </c>
      <c r="X230" s="7">
        <f t="shared" si="295"/>
        <v>0</v>
      </c>
      <c r="Y230" s="7">
        <f t="shared" si="295"/>
        <v>8527844.4699999988</v>
      </c>
      <c r="Z230" s="7">
        <f t="shared" si="295"/>
        <v>3467319.42</v>
      </c>
      <c r="AA230" s="7">
        <f t="shared" si="295"/>
        <v>328573242.16000003</v>
      </c>
      <c r="AB230" s="7">
        <f t="shared" si="295"/>
        <v>0</v>
      </c>
      <c r="AC230" s="7">
        <f t="shared" si="295"/>
        <v>0</v>
      </c>
      <c r="AD230" s="7">
        <f t="shared" si="295"/>
        <v>0</v>
      </c>
      <c r="AE230" s="7">
        <f t="shared" si="295"/>
        <v>1885729.9500000002</v>
      </c>
      <c r="AF230" s="7">
        <f t="shared" si="295"/>
        <v>0</v>
      </c>
      <c r="AG230" s="7">
        <f t="shared" si="295"/>
        <v>0</v>
      </c>
      <c r="AH230" s="7">
        <f t="shared" si="295"/>
        <v>10953895.670000002</v>
      </c>
      <c r="AI230" s="7">
        <f t="shared" si="295"/>
        <v>4733925.58</v>
      </c>
      <c r="AJ230" s="7">
        <f t="shared" si="295"/>
        <v>2947547.7100000004</v>
      </c>
      <c r="AK230" s="7">
        <f t="shared" si="295"/>
        <v>3282580.21</v>
      </c>
      <c r="AL230" s="7">
        <f t="shared" si="295"/>
        <v>4081272.91</v>
      </c>
      <c r="AM230" s="7">
        <f t="shared" si="295"/>
        <v>4973442.96</v>
      </c>
      <c r="AN230" s="7">
        <f t="shared" si="295"/>
        <v>0</v>
      </c>
      <c r="AO230" s="7">
        <f t="shared" si="295"/>
        <v>46728695.710000001</v>
      </c>
      <c r="AP230" s="7">
        <f t="shared" si="295"/>
        <v>947068759.66999996</v>
      </c>
      <c r="AQ230" s="7">
        <f t="shared" si="295"/>
        <v>3997957.9</v>
      </c>
      <c r="AR230" s="7">
        <f t="shared" si="295"/>
        <v>0</v>
      </c>
      <c r="AS230" s="7">
        <f t="shared" si="295"/>
        <v>75670276.670000002</v>
      </c>
      <c r="AT230" s="7">
        <f t="shared" si="295"/>
        <v>0</v>
      </c>
      <c r="AU230" s="7">
        <f t="shared" si="295"/>
        <v>4324477.92</v>
      </c>
      <c r="AV230" s="7">
        <f t="shared" si="295"/>
        <v>4880124.9899999993</v>
      </c>
      <c r="AW230" s="7">
        <f t="shared" si="295"/>
        <v>0</v>
      </c>
      <c r="AX230" s="7">
        <f t="shared" si="295"/>
        <v>0</v>
      </c>
      <c r="AY230" s="7">
        <f t="shared" si="295"/>
        <v>5567430.5099999998</v>
      </c>
      <c r="AZ230" s="7">
        <f t="shared" si="295"/>
        <v>0</v>
      </c>
      <c r="BA230" s="7">
        <f t="shared" si="295"/>
        <v>95049061.319999993</v>
      </c>
      <c r="BB230" s="7">
        <f t="shared" si="295"/>
        <v>0</v>
      </c>
      <c r="BC230" s="7">
        <f t="shared" si="295"/>
        <v>0</v>
      </c>
      <c r="BD230" s="7">
        <f t="shared" si="295"/>
        <v>36857490.240000002</v>
      </c>
      <c r="BE230" s="7">
        <f t="shared" si="295"/>
        <v>0</v>
      </c>
      <c r="BF230" s="7">
        <f t="shared" si="295"/>
        <v>261272402.69</v>
      </c>
      <c r="BG230" s="7">
        <f t="shared" si="295"/>
        <v>10936799.289999999</v>
      </c>
      <c r="BH230" s="7">
        <f t="shared" si="295"/>
        <v>0</v>
      </c>
      <c r="BI230" s="7">
        <f t="shared" si="295"/>
        <v>4247900.2399999993</v>
      </c>
      <c r="BJ230" s="7">
        <f t="shared" si="295"/>
        <v>0</v>
      </c>
      <c r="BK230" s="7">
        <f t="shared" si="295"/>
        <v>0</v>
      </c>
      <c r="BL230" s="7">
        <f t="shared" si="295"/>
        <v>0</v>
      </c>
      <c r="BM230" s="7">
        <f t="shared" si="295"/>
        <v>4528040</v>
      </c>
      <c r="BN230" s="7">
        <f t="shared" si="295"/>
        <v>34113711.859999999</v>
      </c>
      <c r="BO230" s="7">
        <f t="shared" ref="BO230:DZ230" si="296">IF((AND(BO$196=BO$222,BO$70&lt;&gt;888888888.88))=TRUE(),BO217,0)</f>
        <v>0</v>
      </c>
      <c r="BP230" s="7">
        <f t="shared" si="296"/>
        <v>0</v>
      </c>
      <c r="BQ230" s="7">
        <f t="shared" si="296"/>
        <v>0</v>
      </c>
      <c r="BR230" s="7">
        <f t="shared" si="296"/>
        <v>47296320.710000001</v>
      </c>
      <c r="BS230" s="7">
        <f t="shared" si="296"/>
        <v>0</v>
      </c>
      <c r="BT230" s="7">
        <f t="shared" si="296"/>
        <v>5378349.8799999999</v>
      </c>
      <c r="BU230" s="7">
        <f t="shared" si="296"/>
        <v>5435949.5199999996</v>
      </c>
      <c r="BV230" s="7">
        <f t="shared" si="296"/>
        <v>0</v>
      </c>
      <c r="BW230" s="7">
        <f t="shared" si="296"/>
        <v>21172071.449999999</v>
      </c>
      <c r="BX230" s="7">
        <f t="shared" si="296"/>
        <v>0</v>
      </c>
      <c r="BY230" s="7">
        <f t="shared" si="296"/>
        <v>0</v>
      </c>
      <c r="BZ230" s="7">
        <f t="shared" si="296"/>
        <v>3478356.5500000003</v>
      </c>
      <c r="CA230" s="7">
        <f t="shared" si="296"/>
        <v>3089312.25</v>
      </c>
      <c r="CB230" s="7">
        <f t="shared" si="296"/>
        <v>0</v>
      </c>
      <c r="CC230" s="7">
        <f t="shared" si="296"/>
        <v>3198837.9099999997</v>
      </c>
      <c r="CD230" s="7">
        <f t="shared" si="296"/>
        <v>3382615.27</v>
      </c>
      <c r="CE230" s="7">
        <f t="shared" si="296"/>
        <v>2781008.4799999995</v>
      </c>
      <c r="CF230" s="7">
        <f t="shared" si="296"/>
        <v>0</v>
      </c>
      <c r="CG230" s="7">
        <f t="shared" si="296"/>
        <v>3383601.22</v>
      </c>
      <c r="CH230" s="7">
        <f t="shared" si="296"/>
        <v>2175034.67</v>
      </c>
      <c r="CI230" s="7">
        <f t="shared" si="296"/>
        <v>7969812.6699999999</v>
      </c>
      <c r="CJ230" s="7">
        <f t="shared" si="296"/>
        <v>10713924.859999999</v>
      </c>
      <c r="CK230" s="7">
        <f t="shared" si="296"/>
        <v>62311105.909999996</v>
      </c>
      <c r="CL230" s="7">
        <f t="shared" si="296"/>
        <v>0</v>
      </c>
      <c r="CM230" s="7">
        <f t="shared" si="296"/>
        <v>9263462.7400000002</v>
      </c>
      <c r="CN230" s="7">
        <f t="shared" si="296"/>
        <v>333257683.69999999</v>
      </c>
      <c r="CO230" s="7">
        <f t="shared" si="296"/>
        <v>150776286.75</v>
      </c>
      <c r="CP230" s="7">
        <f t="shared" si="296"/>
        <v>11470103.039999999</v>
      </c>
      <c r="CQ230" s="7">
        <f t="shared" si="296"/>
        <v>9821092.620000001</v>
      </c>
      <c r="CR230" s="7">
        <f t="shared" si="296"/>
        <v>3784717.03</v>
      </c>
      <c r="CS230" s="7">
        <f t="shared" si="296"/>
        <v>4388958.38</v>
      </c>
      <c r="CT230" s="7">
        <f t="shared" si="296"/>
        <v>2171867.46</v>
      </c>
      <c r="CU230" s="7">
        <f t="shared" si="296"/>
        <v>0</v>
      </c>
      <c r="CV230" s="7">
        <f t="shared" si="296"/>
        <v>0</v>
      </c>
      <c r="CW230" s="7">
        <f t="shared" si="296"/>
        <v>3316565.9</v>
      </c>
      <c r="CX230" s="7">
        <f t="shared" si="296"/>
        <v>5530842.25</v>
      </c>
      <c r="CY230" s="7">
        <f t="shared" si="296"/>
        <v>0</v>
      </c>
      <c r="CZ230" s="7">
        <f t="shared" si="296"/>
        <v>20417159.280000001</v>
      </c>
      <c r="DA230" s="7">
        <f t="shared" si="296"/>
        <v>3384655.91</v>
      </c>
      <c r="DB230" s="7">
        <f t="shared" si="296"/>
        <v>4377984.3099999996</v>
      </c>
      <c r="DC230" s="7">
        <f t="shared" si="296"/>
        <v>3094005.14</v>
      </c>
      <c r="DD230" s="7">
        <f t="shared" si="296"/>
        <v>0</v>
      </c>
      <c r="DE230" s="7">
        <f t="shared" si="296"/>
        <v>4366211.42</v>
      </c>
      <c r="DF230" s="7">
        <f t="shared" si="296"/>
        <v>220535305.49000001</v>
      </c>
      <c r="DG230" s="7">
        <f t="shared" si="296"/>
        <v>1886302.43</v>
      </c>
      <c r="DH230" s="7">
        <f t="shared" si="296"/>
        <v>19960166.600000001</v>
      </c>
      <c r="DI230" s="7">
        <f t="shared" si="296"/>
        <v>26467359.569999997</v>
      </c>
      <c r="DJ230" s="7">
        <f t="shared" si="296"/>
        <v>0</v>
      </c>
      <c r="DK230" s="7">
        <f t="shared" si="296"/>
        <v>5610247.3899999997</v>
      </c>
      <c r="DL230" s="7">
        <f t="shared" si="296"/>
        <v>0</v>
      </c>
      <c r="DM230" s="7">
        <f t="shared" si="296"/>
        <v>0</v>
      </c>
      <c r="DN230" s="7">
        <f t="shared" si="296"/>
        <v>0</v>
      </c>
      <c r="DO230" s="7">
        <f t="shared" si="296"/>
        <v>34948061.129999995</v>
      </c>
      <c r="DP230" s="7">
        <f t="shared" si="296"/>
        <v>3652046.91</v>
      </c>
      <c r="DQ230" s="7">
        <f t="shared" si="296"/>
        <v>0</v>
      </c>
      <c r="DR230" s="7">
        <f t="shared" si="296"/>
        <v>15517499.059999999</v>
      </c>
      <c r="DS230" s="7">
        <f t="shared" si="296"/>
        <v>0</v>
      </c>
      <c r="DT230" s="7">
        <f t="shared" si="296"/>
        <v>3280236.02</v>
      </c>
      <c r="DU230" s="7">
        <f t="shared" si="296"/>
        <v>0</v>
      </c>
      <c r="DV230" s="7">
        <f t="shared" si="296"/>
        <v>3607923.39</v>
      </c>
      <c r="DW230" s="7">
        <f t="shared" si="296"/>
        <v>4426256.4000000004</v>
      </c>
      <c r="DX230" s="7">
        <f t="shared" si="296"/>
        <v>0</v>
      </c>
      <c r="DY230" s="7">
        <f t="shared" si="296"/>
        <v>4758515.7600000007</v>
      </c>
      <c r="DZ230" s="7">
        <f t="shared" si="296"/>
        <v>0</v>
      </c>
      <c r="EA230" s="7">
        <f t="shared" ref="EA230:FX230" si="297">IF((AND(EA$196=EA$222,EA$70&lt;&gt;888888888.88))=TRUE(),EA217,0)</f>
        <v>6745283.8499999996</v>
      </c>
      <c r="EB230" s="7">
        <f t="shared" si="297"/>
        <v>6733888.1500000004</v>
      </c>
      <c r="EC230" s="7">
        <f t="shared" si="297"/>
        <v>0</v>
      </c>
      <c r="ED230" s="7">
        <f t="shared" si="297"/>
        <v>0</v>
      </c>
      <c r="EE230" s="7">
        <f t="shared" si="297"/>
        <v>3445903.88</v>
      </c>
      <c r="EF230" s="7">
        <f t="shared" si="297"/>
        <v>15923414.42</v>
      </c>
      <c r="EG230" s="7">
        <f t="shared" si="297"/>
        <v>3785964.2399999998</v>
      </c>
      <c r="EH230" s="7">
        <f t="shared" si="297"/>
        <v>3676420.7100000004</v>
      </c>
      <c r="EI230" s="7">
        <f t="shared" si="297"/>
        <v>159482481.22000003</v>
      </c>
      <c r="EJ230" s="7">
        <f t="shared" si="297"/>
        <v>104697971.13</v>
      </c>
      <c r="EK230" s="7">
        <f t="shared" si="297"/>
        <v>7508312.1000000006</v>
      </c>
      <c r="EL230" s="7">
        <f t="shared" si="297"/>
        <v>0</v>
      </c>
      <c r="EM230" s="7">
        <f t="shared" si="297"/>
        <v>5026687.9700000007</v>
      </c>
      <c r="EN230" s="7">
        <f t="shared" si="297"/>
        <v>0</v>
      </c>
      <c r="EO230" s="7">
        <f t="shared" si="297"/>
        <v>4464695.580000001</v>
      </c>
      <c r="EP230" s="7">
        <f t="shared" si="297"/>
        <v>5535012.25</v>
      </c>
      <c r="EQ230" s="7">
        <f t="shared" si="297"/>
        <v>28850047.27</v>
      </c>
      <c r="ER230" s="7">
        <f t="shared" si="297"/>
        <v>4711762.1399999997</v>
      </c>
      <c r="ES230" s="7">
        <f t="shared" si="297"/>
        <v>3029305.03</v>
      </c>
      <c r="ET230" s="7">
        <f t="shared" si="297"/>
        <v>0</v>
      </c>
      <c r="EU230" s="7">
        <f t="shared" si="297"/>
        <v>0</v>
      </c>
      <c r="EV230" s="7">
        <f t="shared" si="297"/>
        <v>1793911.5099999998</v>
      </c>
      <c r="EW230" s="7">
        <f t="shared" si="297"/>
        <v>12550062.299999999</v>
      </c>
      <c r="EX230" s="7">
        <f t="shared" si="297"/>
        <v>0</v>
      </c>
      <c r="EY230" s="7">
        <f t="shared" si="297"/>
        <v>0</v>
      </c>
      <c r="EZ230" s="7">
        <f t="shared" si="297"/>
        <v>2476511.9899999998</v>
      </c>
      <c r="FA230" s="7">
        <f t="shared" si="297"/>
        <v>39565980.210000001</v>
      </c>
      <c r="FB230" s="7">
        <f t="shared" si="297"/>
        <v>0</v>
      </c>
      <c r="FC230" s="7">
        <f t="shared" si="297"/>
        <v>21931255.919999998</v>
      </c>
      <c r="FD230" s="7">
        <f t="shared" si="297"/>
        <v>5325246.78</v>
      </c>
      <c r="FE230" s="7">
        <f t="shared" si="297"/>
        <v>0</v>
      </c>
      <c r="FF230" s="7">
        <f t="shared" si="297"/>
        <v>3490490.4299999997</v>
      </c>
      <c r="FG230" s="7">
        <f t="shared" si="297"/>
        <v>2509105.9000000004</v>
      </c>
      <c r="FH230" s="7">
        <f t="shared" si="297"/>
        <v>1599978.17</v>
      </c>
      <c r="FI230" s="7">
        <f t="shared" si="297"/>
        <v>19093659.34</v>
      </c>
      <c r="FJ230" s="7">
        <f t="shared" si="297"/>
        <v>0</v>
      </c>
      <c r="FK230" s="7">
        <f t="shared" si="297"/>
        <v>27371383.920000002</v>
      </c>
      <c r="FL230" s="7">
        <f t="shared" si="297"/>
        <v>0</v>
      </c>
      <c r="FM230" s="7">
        <f t="shared" si="297"/>
        <v>0</v>
      </c>
      <c r="FN230" s="7">
        <f t="shared" si="297"/>
        <v>0</v>
      </c>
      <c r="FO230" s="7">
        <f t="shared" si="297"/>
        <v>12024206.549999999</v>
      </c>
      <c r="FP230" s="7">
        <f t="shared" si="297"/>
        <v>0</v>
      </c>
      <c r="FQ230" s="7">
        <f t="shared" si="297"/>
        <v>10961367.58</v>
      </c>
      <c r="FR230" s="7">
        <f t="shared" si="297"/>
        <v>3193354.66</v>
      </c>
      <c r="FS230" s="7">
        <f t="shared" si="297"/>
        <v>0</v>
      </c>
      <c r="FT230" s="7">
        <f t="shared" si="297"/>
        <v>0</v>
      </c>
      <c r="FU230" s="7">
        <f t="shared" si="297"/>
        <v>0</v>
      </c>
      <c r="FV230" s="7">
        <f t="shared" si="297"/>
        <v>0</v>
      </c>
      <c r="FW230" s="7">
        <f t="shared" si="297"/>
        <v>3179506.4800000004</v>
      </c>
      <c r="FX230" s="7">
        <f t="shared" si="297"/>
        <v>1417195.71</v>
      </c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</row>
    <row r="231" spans="1:195" x14ac:dyDescent="0.2">
      <c r="A231" s="94"/>
      <c r="B231" s="94" t="s">
        <v>770</v>
      </c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</row>
    <row r="232" spans="1:195" x14ac:dyDescent="0.2">
      <c r="A232" s="6" t="s">
        <v>771</v>
      </c>
      <c r="B232" s="7" t="s">
        <v>772</v>
      </c>
      <c r="C232" s="7">
        <f t="shared" ref="C232:BN232" si="298">IF(C196=C222,C196,0)</f>
        <v>69715570.409999996</v>
      </c>
      <c r="D232" s="7">
        <f t="shared" si="298"/>
        <v>426839768.25999999</v>
      </c>
      <c r="E232" s="7">
        <f t="shared" si="298"/>
        <v>69030123.439999998</v>
      </c>
      <c r="F232" s="7">
        <f t="shared" si="298"/>
        <v>223090394.90000001</v>
      </c>
      <c r="G232" s="7">
        <f t="shared" si="298"/>
        <v>0</v>
      </c>
      <c r="H232" s="7">
        <f t="shared" si="298"/>
        <v>12595683.01</v>
      </c>
      <c r="I232" s="7">
        <f t="shared" si="298"/>
        <v>0</v>
      </c>
      <c r="J232" s="7">
        <f t="shared" si="298"/>
        <v>22655957.949999999</v>
      </c>
      <c r="K232" s="7">
        <f t="shared" si="298"/>
        <v>3885192.36</v>
      </c>
      <c r="L232" s="7">
        <f t="shared" si="298"/>
        <v>25048557.789999999</v>
      </c>
      <c r="M232" s="7">
        <f t="shared" si="298"/>
        <v>13722116.130000001</v>
      </c>
      <c r="N232" s="7">
        <f t="shared" si="298"/>
        <v>554823064.13999999</v>
      </c>
      <c r="O232" s="7">
        <f t="shared" si="298"/>
        <v>138651604.62</v>
      </c>
      <c r="P232" s="7">
        <f t="shared" si="298"/>
        <v>4555084.4800000004</v>
      </c>
      <c r="Q232" s="7">
        <f t="shared" si="298"/>
        <v>432762816.41000003</v>
      </c>
      <c r="R232" s="7">
        <f t="shared" si="298"/>
        <v>49749825.689999998</v>
      </c>
      <c r="S232" s="7">
        <f t="shared" si="298"/>
        <v>0</v>
      </c>
      <c r="T232" s="7">
        <f t="shared" si="298"/>
        <v>2692888.88</v>
      </c>
      <c r="U232" s="7">
        <f t="shared" si="298"/>
        <v>0</v>
      </c>
      <c r="V232" s="7">
        <f t="shared" si="298"/>
        <v>3728844.61</v>
      </c>
      <c r="W232" s="7">
        <f t="shared" si="298"/>
        <v>0</v>
      </c>
      <c r="X232" s="7">
        <f t="shared" si="298"/>
        <v>0</v>
      </c>
      <c r="Y232" s="7">
        <f t="shared" si="298"/>
        <v>8509892.7699999996</v>
      </c>
      <c r="Z232" s="7">
        <f t="shared" si="298"/>
        <v>3289746.6</v>
      </c>
      <c r="AA232" s="7">
        <f t="shared" si="298"/>
        <v>327702703.48000002</v>
      </c>
      <c r="AB232" s="7">
        <f t="shared" si="298"/>
        <v>0</v>
      </c>
      <c r="AC232" s="7">
        <f t="shared" si="298"/>
        <v>0</v>
      </c>
      <c r="AD232" s="7">
        <f t="shared" si="298"/>
        <v>0</v>
      </c>
      <c r="AE232" s="7">
        <f t="shared" si="298"/>
        <v>1868385.89</v>
      </c>
      <c r="AF232" s="7">
        <f t="shared" si="298"/>
        <v>0</v>
      </c>
      <c r="AG232" s="7">
        <f t="shared" si="298"/>
        <v>0</v>
      </c>
      <c r="AH232" s="7">
        <f t="shared" si="298"/>
        <v>10860411.98</v>
      </c>
      <c r="AI232" s="7">
        <f t="shared" si="298"/>
        <v>4662625.49</v>
      </c>
      <c r="AJ232" s="7">
        <f t="shared" si="298"/>
        <v>2869883.98</v>
      </c>
      <c r="AK232" s="7">
        <f t="shared" si="298"/>
        <v>3142068.36</v>
      </c>
      <c r="AL232" s="7">
        <f t="shared" si="298"/>
        <v>3824432.9</v>
      </c>
      <c r="AM232" s="7">
        <f t="shared" si="298"/>
        <v>4817171.18</v>
      </c>
      <c r="AN232" s="7">
        <f t="shared" si="298"/>
        <v>0</v>
      </c>
      <c r="AO232" s="7">
        <f t="shared" si="298"/>
        <v>45407553.649999999</v>
      </c>
      <c r="AP232" s="7">
        <f t="shared" si="298"/>
        <v>942514700.00999999</v>
      </c>
      <c r="AQ232" s="7">
        <f t="shared" si="298"/>
        <v>3906258.85</v>
      </c>
      <c r="AR232" s="7">
        <f t="shared" si="298"/>
        <v>0</v>
      </c>
      <c r="AS232" s="7">
        <f t="shared" si="298"/>
        <v>75455132.079999998</v>
      </c>
      <c r="AT232" s="7">
        <f t="shared" si="298"/>
        <v>0</v>
      </c>
      <c r="AU232" s="7">
        <f t="shared" si="298"/>
        <v>4130948.01</v>
      </c>
      <c r="AV232" s="7">
        <f t="shared" si="298"/>
        <v>4574112.7699999996</v>
      </c>
      <c r="AW232" s="7">
        <f t="shared" si="298"/>
        <v>0</v>
      </c>
      <c r="AX232" s="7">
        <f t="shared" si="298"/>
        <v>0</v>
      </c>
      <c r="AY232" s="7">
        <f t="shared" si="298"/>
        <v>5525314.1799999997</v>
      </c>
      <c r="AZ232" s="7">
        <f t="shared" si="298"/>
        <v>0</v>
      </c>
      <c r="BA232" s="7">
        <f t="shared" si="298"/>
        <v>94309014.609999999</v>
      </c>
      <c r="BB232" s="7">
        <f t="shared" si="298"/>
        <v>0</v>
      </c>
      <c r="BC232" s="7">
        <f t="shared" si="298"/>
        <v>0</v>
      </c>
      <c r="BD232" s="7">
        <f t="shared" si="298"/>
        <v>36400884.189999998</v>
      </c>
      <c r="BE232" s="7">
        <f t="shared" si="298"/>
        <v>0</v>
      </c>
      <c r="BF232" s="7">
        <f t="shared" si="298"/>
        <v>260884743.58000001</v>
      </c>
      <c r="BG232" s="7">
        <f t="shared" si="298"/>
        <v>10777265.68</v>
      </c>
      <c r="BH232" s="7">
        <f t="shared" si="298"/>
        <v>0</v>
      </c>
      <c r="BI232" s="7">
        <f t="shared" si="298"/>
        <v>4189751.68</v>
      </c>
      <c r="BJ232" s="7">
        <f t="shared" si="298"/>
        <v>0</v>
      </c>
      <c r="BK232" s="7">
        <f t="shared" si="298"/>
        <v>0</v>
      </c>
      <c r="BL232" s="7">
        <f t="shared" si="298"/>
        <v>0</v>
      </c>
      <c r="BM232" s="7">
        <f t="shared" si="298"/>
        <v>4342108.8499999996</v>
      </c>
      <c r="BN232" s="7">
        <f t="shared" si="298"/>
        <v>33796135.520000003</v>
      </c>
      <c r="BO232" s="7">
        <f t="shared" ref="BO232:DZ232" si="299">IF(BO196=BO222,BO196,0)</f>
        <v>0</v>
      </c>
      <c r="BP232" s="7">
        <f t="shared" si="299"/>
        <v>0</v>
      </c>
      <c r="BQ232" s="7">
        <f t="shared" si="299"/>
        <v>0</v>
      </c>
      <c r="BR232" s="7">
        <f t="shared" si="299"/>
        <v>47077650.939999998</v>
      </c>
      <c r="BS232" s="7">
        <f t="shared" si="299"/>
        <v>0</v>
      </c>
      <c r="BT232" s="7">
        <f t="shared" si="299"/>
        <v>5323243.83</v>
      </c>
      <c r="BU232" s="7">
        <f t="shared" si="299"/>
        <v>5332008.75</v>
      </c>
      <c r="BV232" s="7">
        <f t="shared" si="299"/>
        <v>0</v>
      </c>
      <c r="BW232" s="7">
        <f t="shared" si="299"/>
        <v>21157672.449999999</v>
      </c>
      <c r="BX232" s="7">
        <f t="shared" si="299"/>
        <v>0</v>
      </c>
      <c r="BY232" s="7">
        <f t="shared" si="299"/>
        <v>0</v>
      </c>
      <c r="BZ232" s="7">
        <f t="shared" si="299"/>
        <v>3187557.81</v>
      </c>
      <c r="CA232" s="7">
        <f t="shared" si="299"/>
        <v>2884533.19</v>
      </c>
      <c r="CB232" s="7">
        <f t="shared" si="299"/>
        <v>0</v>
      </c>
      <c r="CC232" s="7">
        <f t="shared" si="299"/>
        <v>3148897.41</v>
      </c>
      <c r="CD232" s="7">
        <f t="shared" si="299"/>
        <v>1693561.02</v>
      </c>
      <c r="CE232" s="7">
        <f t="shared" si="299"/>
        <v>2451608.1</v>
      </c>
      <c r="CF232" s="7">
        <f t="shared" si="299"/>
        <v>0</v>
      </c>
      <c r="CG232" s="7">
        <f t="shared" si="299"/>
        <v>3364175.93</v>
      </c>
      <c r="CH232" s="7">
        <f t="shared" si="299"/>
        <v>2170721.92</v>
      </c>
      <c r="CI232" s="7">
        <f t="shared" si="299"/>
        <v>7831645.7599999998</v>
      </c>
      <c r="CJ232" s="7">
        <f t="shared" si="299"/>
        <v>10672118.92</v>
      </c>
      <c r="CK232" s="7">
        <f t="shared" si="299"/>
        <v>61178794.07</v>
      </c>
      <c r="CL232" s="7">
        <f t="shared" si="299"/>
        <v>0</v>
      </c>
      <c r="CM232" s="7">
        <f t="shared" si="299"/>
        <v>8820479.9900000002</v>
      </c>
      <c r="CN232" s="7">
        <f t="shared" si="299"/>
        <v>328246765.98000002</v>
      </c>
      <c r="CO232" s="7">
        <f t="shared" si="299"/>
        <v>150769927.69999999</v>
      </c>
      <c r="CP232" s="7">
        <f t="shared" si="299"/>
        <v>11349672.279999999</v>
      </c>
      <c r="CQ232" s="7">
        <f t="shared" si="299"/>
        <v>9547210.1500000004</v>
      </c>
      <c r="CR232" s="7">
        <f t="shared" si="299"/>
        <v>3595396.33</v>
      </c>
      <c r="CS232" s="7">
        <f t="shared" si="299"/>
        <v>4304495.91</v>
      </c>
      <c r="CT232" s="7">
        <f t="shared" si="299"/>
        <v>2017524.9</v>
      </c>
      <c r="CU232" s="7">
        <f t="shared" si="299"/>
        <v>0</v>
      </c>
      <c r="CV232" s="7">
        <f t="shared" si="299"/>
        <v>0</v>
      </c>
      <c r="CW232" s="7">
        <f t="shared" si="299"/>
        <v>3256744.74</v>
      </c>
      <c r="CX232" s="7">
        <f t="shared" si="299"/>
        <v>5329842.3</v>
      </c>
      <c r="CY232" s="7">
        <f t="shared" si="299"/>
        <v>0</v>
      </c>
      <c r="CZ232" s="7">
        <f t="shared" si="299"/>
        <v>20137484.129999999</v>
      </c>
      <c r="DA232" s="7">
        <f t="shared" si="299"/>
        <v>3259213.27</v>
      </c>
      <c r="DB232" s="7">
        <f t="shared" si="299"/>
        <v>4331913.29</v>
      </c>
      <c r="DC232" s="7">
        <f t="shared" si="299"/>
        <v>2935252.65</v>
      </c>
      <c r="DD232" s="7">
        <f t="shared" si="299"/>
        <v>0</v>
      </c>
      <c r="DE232" s="7">
        <f t="shared" si="299"/>
        <v>4196140.6500000004</v>
      </c>
      <c r="DF232" s="7">
        <f t="shared" si="299"/>
        <v>220486236.77000001</v>
      </c>
      <c r="DG232" s="7">
        <f t="shared" si="299"/>
        <v>1833420.58</v>
      </c>
      <c r="DH232" s="7">
        <f t="shared" si="299"/>
        <v>19800421.16</v>
      </c>
      <c r="DI232" s="7">
        <f t="shared" si="299"/>
        <v>26298688.210000001</v>
      </c>
      <c r="DJ232" s="7">
        <f t="shared" si="299"/>
        <v>0</v>
      </c>
      <c r="DK232" s="7">
        <f t="shared" si="299"/>
        <v>5482832.8899999997</v>
      </c>
      <c r="DL232" s="7">
        <f t="shared" si="299"/>
        <v>0</v>
      </c>
      <c r="DM232" s="7">
        <f t="shared" si="299"/>
        <v>0</v>
      </c>
      <c r="DN232" s="7">
        <f t="shared" si="299"/>
        <v>0</v>
      </c>
      <c r="DO232" s="7">
        <f t="shared" si="299"/>
        <v>34133872.130000003</v>
      </c>
      <c r="DP232" s="7">
        <f t="shared" si="299"/>
        <v>3537541.92</v>
      </c>
      <c r="DQ232" s="7">
        <f t="shared" si="299"/>
        <v>0</v>
      </c>
      <c r="DR232" s="7">
        <f t="shared" si="299"/>
        <v>15500144.09</v>
      </c>
      <c r="DS232" s="7">
        <f t="shared" si="299"/>
        <v>0</v>
      </c>
      <c r="DT232" s="7">
        <f t="shared" si="299"/>
        <v>3272461.88</v>
      </c>
      <c r="DU232" s="7">
        <f t="shared" si="299"/>
        <v>0</v>
      </c>
      <c r="DV232" s="7">
        <f t="shared" si="299"/>
        <v>3452655.48</v>
      </c>
      <c r="DW232" s="7">
        <f t="shared" si="299"/>
        <v>4383089.1399999997</v>
      </c>
      <c r="DX232" s="7">
        <f t="shared" si="299"/>
        <v>0</v>
      </c>
      <c r="DY232" s="7">
        <f t="shared" si="299"/>
        <v>4686974.32</v>
      </c>
      <c r="DZ232" s="7">
        <f t="shared" si="299"/>
        <v>0</v>
      </c>
      <c r="EA232" s="7">
        <f t="shared" ref="EA232:FX232" si="300">IF(EA196=EA222,EA196,0)</f>
        <v>6663711.5999999996</v>
      </c>
      <c r="EB232" s="7">
        <f t="shared" si="300"/>
        <v>6687364.6600000001</v>
      </c>
      <c r="EC232" s="7">
        <f t="shared" si="300"/>
        <v>0</v>
      </c>
      <c r="ED232" s="7">
        <f t="shared" si="300"/>
        <v>0</v>
      </c>
      <c r="EE232" s="7">
        <f t="shared" si="300"/>
        <v>3296808.08</v>
      </c>
      <c r="EF232" s="7">
        <f t="shared" si="300"/>
        <v>15901245.539999999</v>
      </c>
      <c r="EG232" s="7">
        <f t="shared" si="300"/>
        <v>3651746.8</v>
      </c>
      <c r="EH232" s="7">
        <f t="shared" si="300"/>
        <v>3652915.39</v>
      </c>
      <c r="EI232" s="7">
        <f t="shared" si="300"/>
        <v>158461521.24000001</v>
      </c>
      <c r="EJ232" s="7">
        <f t="shared" si="300"/>
        <v>101179857.11</v>
      </c>
      <c r="EK232" s="7">
        <f t="shared" si="300"/>
        <v>7481138.1699999999</v>
      </c>
      <c r="EL232" s="7">
        <f t="shared" si="300"/>
        <v>0</v>
      </c>
      <c r="EM232" s="7">
        <f t="shared" si="300"/>
        <v>4912129.8600000003</v>
      </c>
      <c r="EN232" s="7">
        <f t="shared" si="300"/>
        <v>0</v>
      </c>
      <c r="EO232" s="7">
        <f t="shared" si="300"/>
        <v>4332423.45</v>
      </c>
      <c r="EP232" s="7">
        <f t="shared" si="300"/>
        <v>5360368.4800000004</v>
      </c>
      <c r="EQ232" s="7">
        <f t="shared" si="300"/>
        <v>28605397.32</v>
      </c>
      <c r="ER232" s="7">
        <f t="shared" si="300"/>
        <v>4507517.9000000004</v>
      </c>
      <c r="ES232" s="7">
        <f t="shared" si="300"/>
        <v>2785437.42</v>
      </c>
      <c r="ET232" s="7">
        <f t="shared" si="300"/>
        <v>0</v>
      </c>
      <c r="EU232" s="7">
        <f t="shared" si="300"/>
        <v>0</v>
      </c>
      <c r="EV232" s="7">
        <f t="shared" si="300"/>
        <v>1742885.59</v>
      </c>
      <c r="EW232" s="7">
        <f t="shared" si="300"/>
        <v>12504389.289999999</v>
      </c>
      <c r="EX232" s="7">
        <f t="shared" si="300"/>
        <v>0</v>
      </c>
      <c r="EY232" s="7">
        <f t="shared" si="300"/>
        <v>0</v>
      </c>
      <c r="EZ232" s="7">
        <f t="shared" si="300"/>
        <v>2476266.2799999998</v>
      </c>
      <c r="FA232" s="7">
        <f t="shared" si="300"/>
        <v>39218106.859999999</v>
      </c>
      <c r="FB232" s="7">
        <f t="shared" si="300"/>
        <v>0</v>
      </c>
      <c r="FC232" s="7">
        <f t="shared" si="300"/>
        <v>19109056.43</v>
      </c>
      <c r="FD232" s="7">
        <f t="shared" si="300"/>
        <v>5096510.38</v>
      </c>
      <c r="FE232" s="7">
        <f t="shared" si="300"/>
        <v>0</v>
      </c>
      <c r="FF232" s="7">
        <f t="shared" si="300"/>
        <v>3432472.82</v>
      </c>
      <c r="FG232" s="7">
        <f t="shared" si="300"/>
        <v>2456748.63</v>
      </c>
      <c r="FH232" s="7">
        <f t="shared" si="300"/>
        <v>1505219.93</v>
      </c>
      <c r="FI232" s="7">
        <f t="shared" si="300"/>
        <v>19004863.82</v>
      </c>
      <c r="FJ232" s="7">
        <f t="shared" si="300"/>
        <v>0</v>
      </c>
      <c r="FK232" s="7">
        <f t="shared" si="300"/>
        <v>26487246.780000001</v>
      </c>
      <c r="FL232" s="7">
        <f t="shared" si="300"/>
        <v>0</v>
      </c>
      <c r="FM232" s="7">
        <f t="shared" si="300"/>
        <v>0</v>
      </c>
      <c r="FN232" s="7">
        <f t="shared" si="300"/>
        <v>0</v>
      </c>
      <c r="FO232" s="7">
        <f t="shared" si="300"/>
        <v>11941367.75</v>
      </c>
      <c r="FP232" s="7">
        <f t="shared" si="300"/>
        <v>0</v>
      </c>
      <c r="FQ232" s="7">
        <f t="shared" si="300"/>
        <v>10765396.43</v>
      </c>
      <c r="FR232" s="7">
        <f t="shared" si="300"/>
        <v>3181486.18</v>
      </c>
      <c r="FS232" s="7">
        <f t="shared" si="300"/>
        <v>0</v>
      </c>
      <c r="FT232" s="7">
        <f t="shared" si="300"/>
        <v>0</v>
      </c>
      <c r="FU232" s="7">
        <f t="shared" si="300"/>
        <v>0</v>
      </c>
      <c r="FV232" s="7">
        <f t="shared" si="300"/>
        <v>0</v>
      </c>
      <c r="FW232" s="7">
        <f t="shared" si="300"/>
        <v>3134660.72</v>
      </c>
      <c r="FX232" s="7">
        <f t="shared" si="300"/>
        <v>1370399.22</v>
      </c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</row>
    <row r="233" spans="1:195" x14ac:dyDescent="0.2">
      <c r="A233" s="6" t="s">
        <v>773</v>
      </c>
      <c r="B233" s="7" t="s">
        <v>774</v>
      </c>
      <c r="C233" s="7">
        <f t="shared" ref="C233:BN233" si="301">IF(C196=C222,C65,0)</f>
        <v>999999999</v>
      </c>
      <c r="D233" s="7">
        <f t="shared" si="301"/>
        <v>999999999</v>
      </c>
      <c r="E233" s="7">
        <f t="shared" si="301"/>
        <v>999999999</v>
      </c>
      <c r="F233" s="7">
        <f t="shared" si="301"/>
        <v>999999999</v>
      </c>
      <c r="G233" s="7">
        <f t="shared" si="301"/>
        <v>0</v>
      </c>
      <c r="H233" s="7">
        <f t="shared" si="301"/>
        <v>999999999</v>
      </c>
      <c r="I233" s="7">
        <f t="shared" si="301"/>
        <v>0</v>
      </c>
      <c r="J233" s="7">
        <f t="shared" si="301"/>
        <v>999999999</v>
      </c>
      <c r="K233" s="7">
        <f t="shared" si="301"/>
        <v>999999999</v>
      </c>
      <c r="L233" s="7">
        <f t="shared" si="301"/>
        <v>999999999</v>
      </c>
      <c r="M233" s="7">
        <f t="shared" si="301"/>
        <v>999999999</v>
      </c>
      <c r="N233" s="7">
        <f t="shared" si="301"/>
        <v>999999999</v>
      </c>
      <c r="O233" s="7">
        <f t="shared" si="301"/>
        <v>999999999</v>
      </c>
      <c r="P233" s="7">
        <f t="shared" si="301"/>
        <v>999999999</v>
      </c>
      <c r="Q233" s="7">
        <f t="shared" si="301"/>
        <v>999999999</v>
      </c>
      <c r="R233" s="7">
        <f t="shared" si="301"/>
        <v>999999999</v>
      </c>
      <c r="S233" s="7">
        <f t="shared" si="301"/>
        <v>0</v>
      </c>
      <c r="T233" s="7">
        <f t="shared" si="301"/>
        <v>999999999</v>
      </c>
      <c r="U233" s="7">
        <f t="shared" si="301"/>
        <v>0</v>
      </c>
      <c r="V233" s="7">
        <f t="shared" si="301"/>
        <v>999999999</v>
      </c>
      <c r="W233" s="7">
        <f t="shared" si="301"/>
        <v>0</v>
      </c>
      <c r="X233" s="7">
        <f t="shared" si="301"/>
        <v>0</v>
      </c>
      <c r="Y233" s="7">
        <f t="shared" si="301"/>
        <v>999999999</v>
      </c>
      <c r="Z233" s="7">
        <f t="shared" si="301"/>
        <v>999999999</v>
      </c>
      <c r="AA233" s="7">
        <f t="shared" si="301"/>
        <v>999999999</v>
      </c>
      <c r="AB233" s="7">
        <f t="shared" si="301"/>
        <v>0</v>
      </c>
      <c r="AC233" s="7">
        <f t="shared" si="301"/>
        <v>0</v>
      </c>
      <c r="AD233" s="7">
        <f t="shared" si="301"/>
        <v>0</v>
      </c>
      <c r="AE233" s="7">
        <f t="shared" si="301"/>
        <v>999999999</v>
      </c>
      <c r="AF233" s="7">
        <f t="shared" si="301"/>
        <v>0</v>
      </c>
      <c r="AG233" s="7">
        <f t="shared" si="301"/>
        <v>0</v>
      </c>
      <c r="AH233" s="7">
        <f t="shared" si="301"/>
        <v>999999999</v>
      </c>
      <c r="AI233" s="7">
        <f t="shared" si="301"/>
        <v>999999999</v>
      </c>
      <c r="AJ233" s="7">
        <f t="shared" si="301"/>
        <v>999999999</v>
      </c>
      <c r="AK233" s="7">
        <f t="shared" si="301"/>
        <v>999999999</v>
      </c>
      <c r="AL233" s="7">
        <f t="shared" si="301"/>
        <v>999999999</v>
      </c>
      <c r="AM233" s="7">
        <f t="shared" si="301"/>
        <v>999999999</v>
      </c>
      <c r="AN233" s="7">
        <f t="shared" si="301"/>
        <v>0</v>
      </c>
      <c r="AO233" s="7">
        <f t="shared" si="301"/>
        <v>999999999</v>
      </c>
      <c r="AP233" s="7">
        <f t="shared" si="301"/>
        <v>999999999</v>
      </c>
      <c r="AQ233" s="7">
        <f t="shared" si="301"/>
        <v>999999999</v>
      </c>
      <c r="AR233" s="7">
        <f t="shared" si="301"/>
        <v>0</v>
      </c>
      <c r="AS233" s="7">
        <f t="shared" si="301"/>
        <v>999999999</v>
      </c>
      <c r="AT233" s="7">
        <f t="shared" si="301"/>
        <v>0</v>
      </c>
      <c r="AU233" s="7">
        <f t="shared" si="301"/>
        <v>999999999</v>
      </c>
      <c r="AV233" s="7">
        <f t="shared" si="301"/>
        <v>999999999</v>
      </c>
      <c r="AW233" s="7">
        <f t="shared" si="301"/>
        <v>0</v>
      </c>
      <c r="AX233" s="7">
        <f t="shared" si="301"/>
        <v>0</v>
      </c>
      <c r="AY233" s="7">
        <f t="shared" si="301"/>
        <v>999999999</v>
      </c>
      <c r="AZ233" s="7">
        <f t="shared" si="301"/>
        <v>0</v>
      </c>
      <c r="BA233" s="7">
        <f t="shared" si="301"/>
        <v>999999999</v>
      </c>
      <c r="BB233" s="7">
        <f t="shared" si="301"/>
        <v>0</v>
      </c>
      <c r="BC233" s="7">
        <f t="shared" si="301"/>
        <v>0</v>
      </c>
      <c r="BD233" s="7">
        <f t="shared" si="301"/>
        <v>999999999</v>
      </c>
      <c r="BE233" s="7">
        <f t="shared" si="301"/>
        <v>0</v>
      </c>
      <c r="BF233" s="7">
        <f t="shared" si="301"/>
        <v>999999999</v>
      </c>
      <c r="BG233" s="7">
        <f t="shared" si="301"/>
        <v>999999999</v>
      </c>
      <c r="BH233" s="7">
        <f t="shared" si="301"/>
        <v>0</v>
      </c>
      <c r="BI233" s="7">
        <f t="shared" si="301"/>
        <v>999999999</v>
      </c>
      <c r="BJ233" s="7">
        <f t="shared" si="301"/>
        <v>0</v>
      </c>
      <c r="BK233" s="7">
        <f t="shared" si="301"/>
        <v>0</v>
      </c>
      <c r="BL233" s="7">
        <f t="shared" si="301"/>
        <v>0</v>
      </c>
      <c r="BM233" s="7">
        <f t="shared" si="301"/>
        <v>999999999</v>
      </c>
      <c r="BN233" s="7">
        <f t="shared" si="301"/>
        <v>999999999</v>
      </c>
      <c r="BO233" s="7">
        <f t="shared" ref="BO233:DZ233" si="302">IF(BO196=BO222,BO65,0)</f>
        <v>0</v>
      </c>
      <c r="BP233" s="7">
        <f t="shared" si="302"/>
        <v>0</v>
      </c>
      <c r="BQ233" s="7">
        <f t="shared" si="302"/>
        <v>0</v>
      </c>
      <c r="BR233" s="7">
        <f t="shared" si="302"/>
        <v>999999999</v>
      </c>
      <c r="BS233" s="7">
        <f t="shared" si="302"/>
        <v>0</v>
      </c>
      <c r="BT233" s="7">
        <f t="shared" si="302"/>
        <v>999999999</v>
      </c>
      <c r="BU233" s="7">
        <f t="shared" si="302"/>
        <v>999999999</v>
      </c>
      <c r="BV233" s="7">
        <f t="shared" si="302"/>
        <v>0</v>
      </c>
      <c r="BW233" s="7">
        <f t="shared" si="302"/>
        <v>999999999</v>
      </c>
      <c r="BX233" s="7">
        <f t="shared" si="302"/>
        <v>0</v>
      </c>
      <c r="BY233" s="7">
        <f t="shared" si="302"/>
        <v>0</v>
      </c>
      <c r="BZ233" s="7">
        <f t="shared" si="302"/>
        <v>999999999</v>
      </c>
      <c r="CA233" s="7">
        <f t="shared" si="302"/>
        <v>999999999</v>
      </c>
      <c r="CB233" s="7">
        <f t="shared" si="302"/>
        <v>0</v>
      </c>
      <c r="CC233" s="7">
        <f t="shared" si="302"/>
        <v>999999999</v>
      </c>
      <c r="CD233" s="7">
        <f t="shared" si="302"/>
        <v>999999999</v>
      </c>
      <c r="CE233" s="7">
        <f t="shared" si="302"/>
        <v>999999999</v>
      </c>
      <c r="CF233" s="7">
        <f t="shared" si="302"/>
        <v>0</v>
      </c>
      <c r="CG233" s="7">
        <f t="shared" si="302"/>
        <v>999999999</v>
      </c>
      <c r="CH233" s="7">
        <f t="shared" si="302"/>
        <v>999999999</v>
      </c>
      <c r="CI233" s="7">
        <f t="shared" si="302"/>
        <v>999999999</v>
      </c>
      <c r="CJ233" s="7">
        <f t="shared" si="302"/>
        <v>999999999</v>
      </c>
      <c r="CK233" s="7">
        <f t="shared" si="302"/>
        <v>999999999</v>
      </c>
      <c r="CL233" s="7">
        <f t="shared" si="302"/>
        <v>0</v>
      </c>
      <c r="CM233" s="7">
        <f t="shared" si="302"/>
        <v>999999999</v>
      </c>
      <c r="CN233" s="7">
        <f t="shared" si="302"/>
        <v>999999999</v>
      </c>
      <c r="CO233" s="7">
        <f t="shared" si="302"/>
        <v>999999999</v>
      </c>
      <c r="CP233" s="7">
        <f t="shared" si="302"/>
        <v>999999999</v>
      </c>
      <c r="CQ233" s="7">
        <f t="shared" si="302"/>
        <v>999999999</v>
      </c>
      <c r="CR233" s="7">
        <f t="shared" si="302"/>
        <v>999999999</v>
      </c>
      <c r="CS233" s="7">
        <f t="shared" si="302"/>
        <v>999999999</v>
      </c>
      <c r="CT233" s="7">
        <f t="shared" si="302"/>
        <v>999999999</v>
      </c>
      <c r="CU233" s="7">
        <f t="shared" si="302"/>
        <v>0</v>
      </c>
      <c r="CV233" s="7">
        <f t="shared" si="302"/>
        <v>0</v>
      </c>
      <c r="CW233" s="7">
        <f t="shared" si="302"/>
        <v>999999999</v>
      </c>
      <c r="CX233" s="7">
        <f t="shared" si="302"/>
        <v>999999999</v>
      </c>
      <c r="CY233" s="7">
        <f t="shared" si="302"/>
        <v>0</v>
      </c>
      <c r="CZ233" s="7">
        <f t="shared" si="302"/>
        <v>999999999</v>
      </c>
      <c r="DA233" s="7">
        <f t="shared" si="302"/>
        <v>999999999</v>
      </c>
      <c r="DB233" s="7">
        <f t="shared" si="302"/>
        <v>999999999</v>
      </c>
      <c r="DC233" s="7">
        <f t="shared" si="302"/>
        <v>999999999</v>
      </c>
      <c r="DD233" s="7">
        <f t="shared" si="302"/>
        <v>0</v>
      </c>
      <c r="DE233" s="7">
        <f t="shared" si="302"/>
        <v>999999999</v>
      </c>
      <c r="DF233" s="7">
        <f t="shared" si="302"/>
        <v>999999999</v>
      </c>
      <c r="DG233" s="7">
        <f t="shared" si="302"/>
        <v>999999999</v>
      </c>
      <c r="DH233" s="7">
        <f t="shared" si="302"/>
        <v>999999999</v>
      </c>
      <c r="DI233" s="7">
        <f t="shared" si="302"/>
        <v>999999999</v>
      </c>
      <c r="DJ233" s="7">
        <f t="shared" si="302"/>
        <v>0</v>
      </c>
      <c r="DK233" s="7">
        <f t="shared" si="302"/>
        <v>999999999</v>
      </c>
      <c r="DL233" s="7">
        <f t="shared" si="302"/>
        <v>0</v>
      </c>
      <c r="DM233" s="7">
        <f t="shared" si="302"/>
        <v>0</v>
      </c>
      <c r="DN233" s="7">
        <f t="shared" si="302"/>
        <v>0</v>
      </c>
      <c r="DO233" s="7">
        <f t="shared" si="302"/>
        <v>999999999</v>
      </c>
      <c r="DP233" s="7">
        <f t="shared" si="302"/>
        <v>999999999</v>
      </c>
      <c r="DQ233" s="7">
        <f t="shared" si="302"/>
        <v>0</v>
      </c>
      <c r="DR233" s="7">
        <f t="shared" si="302"/>
        <v>999999999</v>
      </c>
      <c r="DS233" s="7">
        <f t="shared" si="302"/>
        <v>0</v>
      </c>
      <c r="DT233" s="7">
        <f t="shared" si="302"/>
        <v>999999999</v>
      </c>
      <c r="DU233" s="7">
        <f t="shared" si="302"/>
        <v>0</v>
      </c>
      <c r="DV233" s="7">
        <f t="shared" si="302"/>
        <v>999999999</v>
      </c>
      <c r="DW233" s="7">
        <f t="shared" si="302"/>
        <v>999999999</v>
      </c>
      <c r="DX233" s="7">
        <f t="shared" si="302"/>
        <v>0</v>
      </c>
      <c r="DY233" s="7">
        <f t="shared" si="302"/>
        <v>999999999</v>
      </c>
      <c r="DZ233" s="7">
        <f t="shared" si="302"/>
        <v>0</v>
      </c>
      <c r="EA233" s="7">
        <f t="shared" ref="EA233:FX233" si="303">IF(EA196=EA222,EA65,0)</f>
        <v>999999999</v>
      </c>
      <c r="EB233" s="7">
        <f t="shared" si="303"/>
        <v>999999999</v>
      </c>
      <c r="EC233" s="7">
        <f t="shared" si="303"/>
        <v>0</v>
      </c>
      <c r="ED233" s="7">
        <f t="shared" si="303"/>
        <v>0</v>
      </c>
      <c r="EE233" s="7">
        <f t="shared" si="303"/>
        <v>999999999</v>
      </c>
      <c r="EF233" s="7">
        <f t="shared" si="303"/>
        <v>999999999</v>
      </c>
      <c r="EG233" s="7">
        <f t="shared" si="303"/>
        <v>999999999</v>
      </c>
      <c r="EH233" s="7">
        <f t="shared" si="303"/>
        <v>999999999</v>
      </c>
      <c r="EI233" s="7">
        <f t="shared" si="303"/>
        <v>999999999</v>
      </c>
      <c r="EJ233" s="7">
        <f t="shared" si="303"/>
        <v>999999999</v>
      </c>
      <c r="EK233" s="7">
        <f t="shared" si="303"/>
        <v>999999999</v>
      </c>
      <c r="EL233" s="7">
        <f t="shared" si="303"/>
        <v>0</v>
      </c>
      <c r="EM233" s="7">
        <f t="shared" si="303"/>
        <v>999999999</v>
      </c>
      <c r="EN233" s="7">
        <f t="shared" si="303"/>
        <v>0</v>
      </c>
      <c r="EO233" s="7">
        <f t="shared" si="303"/>
        <v>999999999</v>
      </c>
      <c r="EP233" s="7">
        <f t="shared" si="303"/>
        <v>999999999</v>
      </c>
      <c r="EQ233" s="7">
        <f t="shared" si="303"/>
        <v>999999999</v>
      </c>
      <c r="ER233" s="7">
        <f t="shared" si="303"/>
        <v>999999999</v>
      </c>
      <c r="ES233" s="7">
        <f t="shared" si="303"/>
        <v>999999999</v>
      </c>
      <c r="ET233" s="7">
        <f t="shared" si="303"/>
        <v>0</v>
      </c>
      <c r="EU233" s="7">
        <f t="shared" si="303"/>
        <v>0</v>
      </c>
      <c r="EV233" s="7">
        <f t="shared" si="303"/>
        <v>999999999</v>
      </c>
      <c r="EW233" s="7">
        <f t="shared" si="303"/>
        <v>999999999</v>
      </c>
      <c r="EX233" s="7">
        <f t="shared" si="303"/>
        <v>0</v>
      </c>
      <c r="EY233" s="7">
        <f t="shared" si="303"/>
        <v>0</v>
      </c>
      <c r="EZ233" s="7">
        <f t="shared" si="303"/>
        <v>999999999</v>
      </c>
      <c r="FA233" s="7">
        <f t="shared" si="303"/>
        <v>999999999</v>
      </c>
      <c r="FB233" s="7">
        <f t="shared" si="303"/>
        <v>0</v>
      </c>
      <c r="FC233" s="7">
        <f t="shared" si="303"/>
        <v>999999999</v>
      </c>
      <c r="FD233" s="7">
        <f t="shared" si="303"/>
        <v>999999999</v>
      </c>
      <c r="FE233" s="7">
        <f t="shared" si="303"/>
        <v>0</v>
      </c>
      <c r="FF233" s="7">
        <f t="shared" si="303"/>
        <v>999999999</v>
      </c>
      <c r="FG233" s="7">
        <f t="shared" si="303"/>
        <v>999999999</v>
      </c>
      <c r="FH233" s="7">
        <f t="shared" si="303"/>
        <v>999999999</v>
      </c>
      <c r="FI233" s="7">
        <f t="shared" si="303"/>
        <v>999999999</v>
      </c>
      <c r="FJ233" s="7">
        <f t="shared" si="303"/>
        <v>0</v>
      </c>
      <c r="FK233" s="7">
        <f t="shared" si="303"/>
        <v>999999999</v>
      </c>
      <c r="FL233" s="7">
        <f t="shared" si="303"/>
        <v>0</v>
      </c>
      <c r="FM233" s="7">
        <f t="shared" si="303"/>
        <v>0</v>
      </c>
      <c r="FN233" s="7">
        <f t="shared" si="303"/>
        <v>0</v>
      </c>
      <c r="FO233" s="7">
        <f t="shared" si="303"/>
        <v>999999999</v>
      </c>
      <c r="FP233" s="7">
        <f t="shared" si="303"/>
        <v>0</v>
      </c>
      <c r="FQ233" s="7">
        <f t="shared" si="303"/>
        <v>999999999</v>
      </c>
      <c r="FR233" s="7">
        <f t="shared" si="303"/>
        <v>999999999</v>
      </c>
      <c r="FS233" s="7">
        <f t="shared" si="303"/>
        <v>0</v>
      </c>
      <c r="FT233" s="7">
        <f t="shared" si="303"/>
        <v>0</v>
      </c>
      <c r="FU233" s="7">
        <f t="shared" si="303"/>
        <v>0</v>
      </c>
      <c r="FV233" s="7">
        <f t="shared" si="303"/>
        <v>0</v>
      </c>
      <c r="FW233" s="7">
        <f t="shared" si="303"/>
        <v>999999999</v>
      </c>
      <c r="FX233" s="7">
        <f t="shared" si="303"/>
        <v>999999999</v>
      </c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</row>
    <row r="234" spans="1:195" x14ac:dyDescent="0.2">
      <c r="A234" s="6" t="s">
        <v>775</v>
      </c>
      <c r="B234" s="7" t="s">
        <v>776</v>
      </c>
      <c r="C234" s="7">
        <f t="shared" ref="C234:BN234" si="304">IF(MIN((C230-C232),(C233-C232))&gt;0,ROUND(MIN((C230-C232),(C233-C232)),2),0)</f>
        <v>3982776.7</v>
      </c>
      <c r="D234" s="7">
        <f t="shared" si="304"/>
        <v>1886970.06</v>
      </c>
      <c r="E234" s="7">
        <f t="shared" si="304"/>
        <v>1377986.51</v>
      </c>
      <c r="F234" s="7">
        <f t="shared" si="304"/>
        <v>18936071.629999999</v>
      </c>
      <c r="G234" s="7">
        <f t="shared" si="304"/>
        <v>0</v>
      </c>
      <c r="H234" s="7">
        <f t="shared" si="304"/>
        <v>39496.19</v>
      </c>
      <c r="I234" s="7">
        <f t="shared" si="304"/>
        <v>0</v>
      </c>
      <c r="J234" s="7">
        <f t="shared" si="304"/>
        <v>115504.7</v>
      </c>
      <c r="K234" s="7">
        <f t="shared" si="304"/>
        <v>12088.43</v>
      </c>
      <c r="L234" s="7">
        <f t="shared" si="304"/>
        <v>206506.41</v>
      </c>
      <c r="M234" s="7">
        <f t="shared" si="304"/>
        <v>76108.3</v>
      </c>
      <c r="N234" s="7">
        <f t="shared" si="304"/>
        <v>906384.83</v>
      </c>
      <c r="O234" s="7">
        <f t="shared" si="304"/>
        <v>237042.51</v>
      </c>
      <c r="P234" s="7">
        <f t="shared" si="304"/>
        <v>102084.79</v>
      </c>
      <c r="Q234" s="7">
        <f t="shared" si="304"/>
        <v>5106493.93</v>
      </c>
      <c r="R234" s="7">
        <f t="shared" si="304"/>
        <v>5178213.75</v>
      </c>
      <c r="S234" s="7">
        <f t="shared" si="304"/>
        <v>0</v>
      </c>
      <c r="T234" s="7">
        <f t="shared" si="304"/>
        <v>250798.13</v>
      </c>
      <c r="U234" s="7">
        <f t="shared" si="304"/>
        <v>0</v>
      </c>
      <c r="V234" s="7">
        <f t="shared" si="304"/>
        <v>169469.54</v>
      </c>
      <c r="W234" s="7">
        <f t="shared" si="304"/>
        <v>0</v>
      </c>
      <c r="X234" s="7">
        <f t="shared" si="304"/>
        <v>0</v>
      </c>
      <c r="Y234" s="7">
        <f t="shared" si="304"/>
        <v>17951.7</v>
      </c>
      <c r="Z234" s="7">
        <f t="shared" si="304"/>
        <v>177572.82</v>
      </c>
      <c r="AA234" s="7">
        <f t="shared" si="304"/>
        <v>870538.68</v>
      </c>
      <c r="AB234" s="7">
        <f t="shared" si="304"/>
        <v>0</v>
      </c>
      <c r="AC234" s="7">
        <f t="shared" si="304"/>
        <v>0</v>
      </c>
      <c r="AD234" s="7">
        <f t="shared" si="304"/>
        <v>0</v>
      </c>
      <c r="AE234" s="7">
        <f t="shared" si="304"/>
        <v>17344.060000000001</v>
      </c>
      <c r="AF234" s="7">
        <f t="shared" si="304"/>
        <v>0</v>
      </c>
      <c r="AG234" s="7">
        <f t="shared" si="304"/>
        <v>0</v>
      </c>
      <c r="AH234" s="7">
        <f t="shared" si="304"/>
        <v>93483.69</v>
      </c>
      <c r="AI234" s="7">
        <f t="shared" si="304"/>
        <v>71300.09</v>
      </c>
      <c r="AJ234" s="7">
        <f t="shared" si="304"/>
        <v>77663.73</v>
      </c>
      <c r="AK234" s="7">
        <f t="shared" si="304"/>
        <v>140511.85</v>
      </c>
      <c r="AL234" s="7">
        <f t="shared" si="304"/>
        <v>256840.01</v>
      </c>
      <c r="AM234" s="7">
        <f t="shared" si="304"/>
        <v>156271.78</v>
      </c>
      <c r="AN234" s="7">
        <f t="shared" si="304"/>
        <v>0</v>
      </c>
      <c r="AO234" s="7">
        <f t="shared" si="304"/>
        <v>1321142.06</v>
      </c>
      <c r="AP234" s="7">
        <f t="shared" si="304"/>
        <v>4554059.66</v>
      </c>
      <c r="AQ234" s="7">
        <f t="shared" si="304"/>
        <v>91699.05</v>
      </c>
      <c r="AR234" s="7">
        <f t="shared" si="304"/>
        <v>0</v>
      </c>
      <c r="AS234" s="7">
        <f t="shared" si="304"/>
        <v>215144.59</v>
      </c>
      <c r="AT234" s="7">
        <f t="shared" si="304"/>
        <v>0</v>
      </c>
      <c r="AU234" s="7">
        <f t="shared" si="304"/>
        <v>193529.91</v>
      </c>
      <c r="AV234" s="7">
        <f t="shared" si="304"/>
        <v>306012.21999999997</v>
      </c>
      <c r="AW234" s="7">
        <f t="shared" si="304"/>
        <v>0</v>
      </c>
      <c r="AX234" s="7">
        <f t="shared" si="304"/>
        <v>0</v>
      </c>
      <c r="AY234" s="7">
        <f t="shared" si="304"/>
        <v>42116.33</v>
      </c>
      <c r="AZ234" s="7">
        <f t="shared" si="304"/>
        <v>0</v>
      </c>
      <c r="BA234" s="7">
        <f t="shared" si="304"/>
        <v>740046.71</v>
      </c>
      <c r="BB234" s="7">
        <f t="shared" si="304"/>
        <v>0</v>
      </c>
      <c r="BC234" s="7">
        <f t="shared" si="304"/>
        <v>0</v>
      </c>
      <c r="BD234" s="7">
        <f t="shared" si="304"/>
        <v>456606.05</v>
      </c>
      <c r="BE234" s="7">
        <f t="shared" si="304"/>
        <v>0</v>
      </c>
      <c r="BF234" s="7">
        <f t="shared" si="304"/>
        <v>387659.11</v>
      </c>
      <c r="BG234" s="7">
        <f t="shared" si="304"/>
        <v>159533.60999999999</v>
      </c>
      <c r="BH234" s="7">
        <f t="shared" si="304"/>
        <v>0</v>
      </c>
      <c r="BI234" s="7">
        <f t="shared" si="304"/>
        <v>58148.56</v>
      </c>
      <c r="BJ234" s="7">
        <f t="shared" si="304"/>
        <v>0</v>
      </c>
      <c r="BK234" s="7">
        <f t="shared" si="304"/>
        <v>0</v>
      </c>
      <c r="BL234" s="7">
        <f t="shared" si="304"/>
        <v>0</v>
      </c>
      <c r="BM234" s="7">
        <f t="shared" si="304"/>
        <v>185931.15</v>
      </c>
      <c r="BN234" s="7">
        <f t="shared" si="304"/>
        <v>317576.34000000003</v>
      </c>
      <c r="BO234" s="7">
        <f t="shared" ref="BO234:DZ234" si="305">IF(MIN((BO230-BO232),(BO233-BO232))&gt;0,ROUND(MIN((BO230-BO232),(BO233-BO232)),2),0)</f>
        <v>0</v>
      </c>
      <c r="BP234" s="7">
        <f t="shared" si="305"/>
        <v>0</v>
      </c>
      <c r="BQ234" s="7">
        <f t="shared" si="305"/>
        <v>0</v>
      </c>
      <c r="BR234" s="7">
        <f t="shared" si="305"/>
        <v>218669.77</v>
      </c>
      <c r="BS234" s="7">
        <f t="shared" si="305"/>
        <v>0</v>
      </c>
      <c r="BT234" s="7">
        <f t="shared" si="305"/>
        <v>55106.05</v>
      </c>
      <c r="BU234" s="7">
        <f t="shared" si="305"/>
        <v>103940.77</v>
      </c>
      <c r="BV234" s="7">
        <f t="shared" si="305"/>
        <v>0</v>
      </c>
      <c r="BW234" s="7">
        <f t="shared" si="305"/>
        <v>14399</v>
      </c>
      <c r="BX234" s="7">
        <f t="shared" si="305"/>
        <v>0</v>
      </c>
      <c r="BY234" s="7">
        <f t="shared" si="305"/>
        <v>0</v>
      </c>
      <c r="BZ234" s="7">
        <f t="shared" si="305"/>
        <v>290798.74</v>
      </c>
      <c r="CA234" s="7">
        <f t="shared" si="305"/>
        <v>204779.06</v>
      </c>
      <c r="CB234" s="7">
        <f t="shared" si="305"/>
        <v>0</v>
      </c>
      <c r="CC234" s="7">
        <f t="shared" si="305"/>
        <v>49940.5</v>
      </c>
      <c r="CD234" s="7">
        <f t="shared" si="305"/>
        <v>1689054.25</v>
      </c>
      <c r="CE234" s="7">
        <f t="shared" si="305"/>
        <v>329400.38</v>
      </c>
      <c r="CF234" s="7">
        <f t="shared" si="305"/>
        <v>0</v>
      </c>
      <c r="CG234" s="7">
        <f t="shared" si="305"/>
        <v>19425.29</v>
      </c>
      <c r="CH234" s="7">
        <f t="shared" si="305"/>
        <v>4312.75</v>
      </c>
      <c r="CI234" s="7">
        <f t="shared" si="305"/>
        <v>138166.91</v>
      </c>
      <c r="CJ234" s="7">
        <f t="shared" si="305"/>
        <v>41805.94</v>
      </c>
      <c r="CK234" s="7">
        <f t="shared" si="305"/>
        <v>1132311.8400000001</v>
      </c>
      <c r="CL234" s="7">
        <f t="shared" si="305"/>
        <v>0</v>
      </c>
      <c r="CM234" s="7">
        <f t="shared" si="305"/>
        <v>442982.75</v>
      </c>
      <c r="CN234" s="7">
        <f t="shared" si="305"/>
        <v>5010917.72</v>
      </c>
      <c r="CO234" s="7">
        <f t="shared" si="305"/>
        <v>6359.05</v>
      </c>
      <c r="CP234" s="7">
        <f t="shared" si="305"/>
        <v>120430.76</v>
      </c>
      <c r="CQ234" s="7">
        <f t="shared" si="305"/>
        <v>273882.46999999997</v>
      </c>
      <c r="CR234" s="7">
        <f t="shared" si="305"/>
        <v>189320.7</v>
      </c>
      <c r="CS234" s="7">
        <f t="shared" si="305"/>
        <v>84462.47</v>
      </c>
      <c r="CT234" s="7">
        <f t="shared" si="305"/>
        <v>154342.56</v>
      </c>
      <c r="CU234" s="7">
        <f t="shared" si="305"/>
        <v>0</v>
      </c>
      <c r="CV234" s="7">
        <f t="shared" si="305"/>
        <v>0</v>
      </c>
      <c r="CW234" s="7">
        <f t="shared" si="305"/>
        <v>59821.16</v>
      </c>
      <c r="CX234" s="7">
        <f t="shared" si="305"/>
        <v>200999.95</v>
      </c>
      <c r="CY234" s="7">
        <f t="shared" si="305"/>
        <v>0</v>
      </c>
      <c r="CZ234" s="7">
        <f t="shared" si="305"/>
        <v>279675.15000000002</v>
      </c>
      <c r="DA234" s="7">
        <f t="shared" si="305"/>
        <v>125442.64</v>
      </c>
      <c r="DB234" s="7">
        <f t="shared" si="305"/>
        <v>46071.02</v>
      </c>
      <c r="DC234" s="7">
        <f t="shared" si="305"/>
        <v>158752.49</v>
      </c>
      <c r="DD234" s="7">
        <f t="shared" si="305"/>
        <v>0</v>
      </c>
      <c r="DE234" s="7">
        <f t="shared" si="305"/>
        <v>170070.77</v>
      </c>
      <c r="DF234" s="7">
        <f t="shared" si="305"/>
        <v>49068.72</v>
      </c>
      <c r="DG234" s="7">
        <f t="shared" si="305"/>
        <v>52881.85</v>
      </c>
      <c r="DH234" s="7">
        <f t="shared" si="305"/>
        <v>159745.44</v>
      </c>
      <c r="DI234" s="7">
        <f t="shared" si="305"/>
        <v>168671.35999999999</v>
      </c>
      <c r="DJ234" s="7">
        <f t="shared" si="305"/>
        <v>0</v>
      </c>
      <c r="DK234" s="7">
        <f t="shared" si="305"/>
        <v>127414.5</v>
      </c>
      <c r="DL234" s="7">
        <f t="shared" si="305"/>
        <v>0</v>
      </c>
      <c r="DM234" s="7">
        <f t="shared" si="305"/>
        <v>0</v>
      </c>
      <c r="DN234" s="7">
        <f t="shared" si="305"/>
        <v>0</v>
      </c>
      <c r="DO234" s="7">
        <f t="shared" si="305"/>
        <v>814189</v>
      </c>
      <c r="DP234" s="7">
        <f t="shared" si="305"/>
        <v>114504.99</v>
      </c>
      <c r="DQ234" s="7">
        <f t="shared" si="305"/>
        <v>0</v>
      </c>
      <c r="DR234" s="7">
        <f t="shared" si="305"/>
        <v>17354.97</v>
      </c>
      <c r="DS234" s="7">
        <f t="shared" si="305"/>
        <v>0</v>
      </c>
      <c r="DT234" s="7">
        <f t="shared" si="305"/>
        <v>7774.14</v>
      </c>
      <c r="DU234" s="7">
        <f t="shared" si="305"/>
        <v>0</v>
      </c>
      <c r="DV234" s="7">
        <f t="shared" si="305"/>
        <v>155267.91</v>
      </c>
      <c r="DW234" s="7">
        <f t="shared" si="305"/>
        <v>43167.26</v>
      </c>
      <c r="DX234" s="7">
        <f t="shared" si="305"/>
        <v>0</v>
      </c>
      <c r="DY234" s="7">
        <f t="shared" si="305"/>
        <v>71541.440000000002</v>
      </c>
      <c r="DZ234" s="7">
        <f t="shared" si="305"/>
        <v>0</v>
      </c>
      <c r="EA234" s="7">
        <f t="shared" ref="EA234:FX234" si="306">IF(MIN((EA230-EA232),(EA233-EA232))&gt;0,ROUND(MIN((EA230-EA232),(EA233-EA232)),2),0)</f>
        <v>81572.25</v>
      </c>
      <c r="EB234" s="7">
        <f t="shared" si="306"/>
        <v>46523.49</v>
      </c>
      <c r="EC234" s="7">
        <f t="shared" si="306"/>
        <v>0</v>
      </c>
      <c r="ED234" s="7">
        <f t="shared" si="306"/>
        <v>0</v>
      </c>
      <c r="EE234" s="7">
        <f t="shared" si="306"/>
        <v>149095.79999999999</v>
      </c>
      <c r="EF234" s="7">
        <f t="shared" si="306"/>
        <v>22168.880000000001</v>
      </c>
      <c r="EG234" s="7">
        <f t="shared" si="306"/>
        <v>134217.44</v>
      </c>
      <c r="EH234" s="7">
        <f t="shared" si="306"/>
        <v>23505.32</v>
      </c>
      <c r="EI234" s="7">
        <f t="shared" si="306"/>
        <v>1020959.98</v>
      </c>
      <c r="EJ234" s="7">
        <f t="shared" si="306"/>
        <v>3518114.02</v>
      </c>
      <c r="EK234" s="7">
        <f t="shared" si="306"/>
        <v>27173.93</v>
      </c>
      <c r="EL234" s="7">
        <f t="shared" si="306"/>
        <v>0</v>
      </c>
      <c r="EM234" s="7">
        <f t="shared" si="306"/>
        <v>114558.11</v>
      </c>
      <c r="EN234" s="7">
        <f t="shared" si="306"/>
        <v>0</v>
      </c>
      <c r="EO234" s="7">
        <f t="shared" si="306"/>
        <v>132272.13</v>
      </c>
      <c r="EP234" s="7">
        <f t="shared" si="306"/>
        <v>174643.77</v>
      </c>
      <c r="EQ234" s="7">
        <f t="shared" si="306"/>
        <v>244649.95</v>
      </c>
      <c r="ER234" s="7">
        <f t="shared" si="306"/>
        <v>204244.24</v>
      </c>
      <c r="ES234" s="7">
        <f t="shared" si="306"/>
        <v>243867.61</v>
      </c>
      <c r="ET234" s="7">
        <f t="shared" si="306"/>
        <v>0</v>
      </c>
      <c r="EU234" s="7">
        <f t="shared" si="306"/>
        <v>0</v>
      </c>
      <c r="EV234" s="7">
        <f t="shared" si="306"/>
        <v>51025.919999999998</v>
      </c>
      <c r="EW234" s="7">
        <f t="shared" si="306"/>
        <v>45673.01</v>
      </c>
      <c r="EX234" s="7">
        <f t="shared" si="306"/>
        <v>0</v>
      </c>
      <c r="EY234" s="7">
        <f t="shared" si="306"/>
        <v>0</v>
      </c>
      <c r="EZ234" s="7">
        <f t="shared" si="306"/>
        <v>245.71</v>
      </c>
      <c r="FA234" s="7">
        <f t="shared" si="306"/>
        <v>347873.35</v>
      </c>
      <c r="FB234" s="7">
        <f t="shared" si="306"/>
        <v>0</v>
      </c>
      <c r="FC234" s="7">
        <f t="shared" si="306"/>
        <v>2822199.49</v>
      </c>
      <c r="FD234" s="7">
        <f t="shared" si="306"/>
        <v>228736.4</v>
      </c>
      <c r="FE234" s="7">
        <f t="shared" si="306"/>
        <v>0</v>
      </c>
      <c r="FF234" s="7">
        <f t="shared" si="306"/>
        <v>58017.61</v>
      </c>
      <c r="FG234" s="7">
        <f t="shared" si="306"/>
        <v>52357.27</v>
      </c>
      <c r="FH234" s="7">
        <f t="shared" si="306"/>
        <v>94758.24</v>
      </c>
      <c r="FI234" s="7">
        <f t="shared" si="306"/>
        <v>88795.520000000004</v>
      </c>
      <c r="FJ234" s="7">
        <f t="shared" si="306"/>
        <v>0</v>
      </c>
      <c r="FK234" s="7">
        <f t="shared" si="306"/>
        <v>884137.14</v>
      </c>
      <c r="FL234" s="7">
        <f t="shared" si="306"/>
        <v>0</v>
      </c>
      <c r="FM234" s="7">
        <f t="shared" si="306"/>
        <v>0</v>
      </c>
      <c r="FN234" s="7">
        <f t="shared" si="306"/>
        <v>0</v>
      </c>
      <c r="FO234" s="7">
        <f t="shared" si="306"/>
        <v>82838.8</v>
      </c>
      <c r="FP234" s="7">
        <f t="shared" si="306"/>
        <v>0</v>
      </c>
      <c r="FQ234" s="7">
        <f t="shared" si="306"/>
        <v>195971.15</v>
      </c>
      <c r="FR234" s="7">
        <f t="shared" si="306"/>
        <v>11868.48</v>
      </c>
      <c r="FS234" s="7">
        <f t="shared" si="306"/>
        <v>0</v>
      </c>
      <c r="FT234" s="7">
        <f t="shared" si="306"/>
        <v>0</v>
      </c>
      <c r="FU234" s="7">
        <f t="shared" si="306"/>
        <v>0</v>
      </c>
      <c r="FV234" s="7">
        <f t="shared" si="306"/>
        <v>0</v>
      </c>
      <c r="FW234" s="7">
        <f t="shared" si="306"/>
        <v>44845.760000000002</v>
      </c>
      <c r="FX234" s="7">
        <f t="shared" si="306"/>
        <v>46796.49</v>
      </c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</row>
    <row r="235" spans="1:195" x14ac:dyDescent="0.2">
      <c r="A235" s="7"/>
      <c r="B235" s="7" t="s">
        <v>777</v>
      </c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</row>
    <row r="236" spans="1:195" x14ac:dyDescent="0.2">
      <c r="A236" s="7"/>
      <c r="B236" s="7" t="s">
        <v>778</v>
      </c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</row>
    <row r="237" spans="1:195" x14ac:dyDescent="0.2">
      <c r="A237" s="7"/>
      <c r="B237" s="7" t="s">
        <v>779</v>
      </c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</row>
    <row r="238" spans="1:195" x14ac:dyDescent="0.2">
      <c r="A238" s="6" t="s">
        <v>780</v>
      </c>
      <c r="B238" s="7" t="s">
        <v>781</v>
      </c>
      <c r="C238" s="7">
        <f t="shared" ref="C238:BN238" si="307">MIN(C70,C234)</f>
        <v>3982776.7</v>
      </c>
      <c r="D238" s="7">
        <f t="shared" si="307"/>
        <v>1886970.06</v>
      </c>
      <c r="E238" s="7">
        <f t="shared" si="307"/>
        <v>1377986.51</v>
      </c>
      <c r="F238" s="7">
        <f t="shared" si="307"/>
        <v>18936071.629999999</v>
      </c>
      <c r="G238" s="7">
        <f t="shared" si="307"/>
        <v>0</v>
      </c>
      <c r="H238" s="7">
        <f t="shared" si="307"/>
        <v>39496.19</v>
      </c>
      <c r="I238" s="7">
        <f t="shared" si="307"/>
        <v>0</v>
      </c>
      <c r="J238" s="7">
        <f t="shared" si="307"/>
        <v>115504.7</v>
      </c>
      <c r="K238" s="7">
        <f t="shared" si="307"/>
        <v>12088.43</v>
      </c>
      <c r="L238" s="7">
        <f t="shared" si="307"/>
        <v>206506.41</v>
      </c>
      <c r="M238" s="7">
        <f t="shared" si="307"/>
        <v>76108.3</v>
      </c>
      <c r="N238" s="7">
        <f t="shared" si="307"/>
        <v>906384.83</v>
      </c>
      <c r="O238" s="7">
        <f t="shared" si="307"/>
        <v>237042.51</v>
      </c>
      <c r="P238" s="7">
        <f t="shared" si="307"/>
        <v>102084.79</v>
      </c>
      <c r="Q238" s="7">
        <f t="shared" si="307"/>
        <v>5106493.93</v>
      </c>
      <c r="R238" s="7">
        <f t="shared" si="307"/>
        <v>5178213.75</v>
      </c>
      <c r="S238" s="7">
        <f t="shared" si="307"/>
        <v>0</v>
      </c>
      <c r="T238" s="7">
        <f t="shared" si="307"/>
        <v>250798.13</v>
      </c>
      <c r="U238" s="7">
        <f t="shared" si="307"/>
        <v>0</v>
      </c>
      <c r="V238" s="7">
        <f t="shared" si="307"/>
        <v>169469.54</v>
      </c>
      <c r="W238" s="7">
        <f t="shared" si="307"/>
        <v>0</v>
      </c>
      <c r="X238" s="7">
        <f t="shared" si="307"/>
        <v>0</v>
      </c>
      <c r="Y238" s="7">
        <f t="shared" si="307"/>
        <v>17951.7</v>
      </c>
      <c r="Z238" s="7">
        <f t="shared" si="307"/>
        <v>177572.82</v>
      </c>
      <c r="AA238" s="7">
        <f t="shared" si="307"/>
        <v>870538.68</v>
      </c>
      <c r="AB238" s="7">
        <f t="shared" si="307"/>
        <v>0</v>
      </c>
      <c r="AC238" s="7">
        <f t="shared" si="307"/>
        <v>0</v>
      </c>
      <c r="AD238" s="7">
        <f t="shared" si="307"/>
        <v>0</v>
      </c>
      <c r="AE238" s="7">
        <f t="shared" si="307"/>
        <v>17344.060000000001</v>
      </c>
      <c r="AF238" s="7">
        <f t="shared" si="307"/>
        <v>0</v>
      </c>
      <c r="AG238" s="7">
        <f t="shared" si="307"/>
        <v>0</v>
      </c>
      <c r="AH238" s="7">
        <f t="shared" si="307"/>
        <v>93483.69</v>
      </c>
      <c r="AI238" s="7">
        <f t="shared" si="307"/>
        <v>71300.09</v>
      </c>
      <c r="AJ238" s="7">
        <f t="shared" si="307"/>
        <v>77663.73</v>
      </c>
      <c r="AK238" s="7">
        <f t="shared" si="307"/>
        <v>140511.85</v>
      </c>
      <c r="AL238" s="7">
        <f t="shared" si="307"/>
        <v>256840.01</v>
      </c>
      <c r="AM238" s="7">
        <f t="shared" si="307"/>
        <v>156271.78</v>
      </c>
      <c r="AN238" s="7">
        <f t="shared" si="307"/>
        <v>0</v>
      </c>
      <c r="AO238" s="7">
        <f t="shared" si="307"/>
        <v>1321142.06</v>
      </c>
      <c r="AP238" s="7">
        <f t="shared" si="307"/>
        <v>4554059.66</v>
      </c>
      <c r="AQ238" s="7">
        <f t="shared" si="307"/>
        <v>91699.05</v>
      </c>
      <c r="AR238" s="7">
        <f t="shared" si="307"/>
        <v>0</v>
      </c>
      <c r="AS238" s="7">
        <f t="shared" si="307"/>
        <v>215144.59</v>
      </c>
      <c r="AT238" s="7">
        <f t="shared" si="307"/>
        <v>0</v>
      </c>
      <c r="AU238" s="7">
        <f t="shared" si="307"/>
        <v>193529.91</v>
      </c>
      <c r="AV238" s="7">
        <f t="shared" si="307"/>
        <v>306012.21999999997</v>
      </c>
      <c r="AW238" s="7">
        <f t="shared" si="307"/>
        <v>0</v>
      </c>
      <c r="AX238" s="7">
        <f t="shared" si="307"/>
        <v>0</v>
      </c>
      <c r="AY238" s="7">
        <f t="shared" si="307"/>
        <v>42116.33</v>
      </c>
      <c r="AZ238" s="7">
        <f t="shared" si="307"/>
        <v>0</v>
      </c>
      <c r="BA238" s="7">
        <f t="shared" si="307"/>
        <v>740046.71</v>
      </c>
      <c r="BB238" s="7">
        <f t="shared" si="307"/>
        <v>0</v>
      </c>
      <c r="BC238" s="7">
        <f t="shared" si="307"/>
        <v>0</v>
      </c>
      <c r="BD238" s="7">
        <f t="shared" si="307"/>
        <v>456606.05</v>
      </c>
      <c r="BE238" s="7">
        <f t="shared" si="307"/>
        <v>0</v>
      </c>
      <c r="BF238" s="7">
        <f t="shared" si="307"/>
        <v>387659.11</v>
      </c>
      <c r="BG238" s="7">
        <f t="shared" si="307"/>
        <v>159533.60999999999</v>
      </c>
      <c r="BH238" s="7">
        <f t="shared" si="307"/>
        <v>0</v>
      </c>
      <c r="BI238" s="7">
        <f t="shared" si="307"/>
        <v>58148.56</v>
      </c>
      <c r="BJ238" s="7">
        <f t="shared" si="307"/>
        <v>0</v>
      </c>
      <c r="BK238" s="7">
        <f t="shared" si="307"/>
        <v>0</v>
      </c>
      <c r="BL238" s="7">
        <f t="shared" si="307"/>
        <v>0</v>
      </c>
      <c r="BM238" s="7">
        <f t="shared" si="307"/>
        <v>185931.15</v>
      </c>
      <c r="BN238" s="7">
        <f t="shared" si="307"/>
        <v>317576.34000000003</v>
      </c>
      <c r="BO238" s="7">
        <f t="shared" ref="BO238:DZ238" si="308">MIN(BO70,BO234)</f>
        <v>0</v>
      </c>
      <c r="BP238" s="7">
        <f t="shared" si="308"/>
        <v>0</v>
      </c>
      <c r="BQ238" s="7">
        <f t="shared" si="308"/>
        <v>0</v>
      </c>
      <c r="BR238" s="7">
        <f t="shared" si="308"/>
        <v>218669.77</v>
      </c>
      <c r="BS238" s="7">
        <f t="shared" si="308"/>
        <v>0</v>
      </c>
      <c r="BT238" s="7">
        <f t="shared" si="308"/>
        <v>55106.05</v>
      </c>
      <c r="BU238" s="7">
        <f t="shared" si="308"/>
        <v>103940.77</v>
      </c>
      <c r="BV238" s="7">
        <f t="shared" si="308"/>
        <v>0</v>
      </c>
      <c r="BW238" s="7">
        <f t="shared" si="308"/>
        <v>14399</v>
      </c>
      <c r="BX238" s="7">
        <f t="shared" si="308"/>
        <v>0</v>
      </c>
      <c r="BY238" s="7">
        <f t="shared" si="308"/>
        <v>0</v>
      </c>
      <c r="BZ238" s="7">
        <f t="shared" si="308"/>
        <v>290798.74</v>
      </c>
      <c r="CA238" s="7">
        <f t="shared" si="308"/>
        <v>204779.06</v>
      </c>
      <c r="CB238" s="7">
        <f t="shared" si="308"/>
        <v>0</v>
      </c>
      <c r="CC238" s="7">
        <f t="shared" si="308"/>
        <v>49940.5</v>
      </c>
      <c r="CD238" s="7">
        <f t="shared" si="308"/>
        <v>1689054.25</v>
      </c>
      <c r="CE238" s="7">
        <f t="shared" si="308"/>
        <v>329400.38</v>
      </c>
      <c r="CF238" s="7">
        <f t="shared" si="308"/>
        <v>0</v>
      </c>
      <c r="CG238" s="7">
        <f t="shared" si="308"/>
        <v>19425.29</v>
      </c>
      <c r="CH238" s="7">
        <f t="shared" si="308"/>
        <v>4312.75</v>
      </c>
      <c r="CI238" s="7">
        <f t="shared" si="308"/>
        <v>138166.91</v>
      </c>
      <c r="CJ238" s="7">
        <f t="shared" si="308"/>
        <v>41805.94</v>
      </c>
      <c r="CK238" s="7">
        <f t="shared" si="308"/>
        <v>1132311.8400000001</v>
      </c>
      <c r="CL238" s="7">
        <f t="shared" si="308"/>
        <v>0</v>
      </c>
      <c r="CM238" s="7">
        <f t="shared" si="308"/>
        <v>442982.75</v>
      </c>
      <c r="CN238" s="7">
        <f t="shared" si="308"/>
        <v>5010917.72</v>
      </c>
      <c r="CO238" s="7">
        <f t="shared" si="308"/>
        <v>6359.05</v>
      </c>
      <c r="CP238" s="7">
        <f t="shared" si="308"/>
        <v>120430.76</v>
      </c>
      <c r="CQ238" s="7">
        <f t="shared" si="308"/>
        <v>273882.46999999997</v>
      </c>
      <c r="CR238" s="7">
        <f t="shared" si="308"/>
        <v>189320.7</v>
      </c>
      <c r="CS238" s="7">
        <f t="shared" si="308"/>
        <v>84462.47</v>
      </c>
      <c r="CT238" s="7">
        <f t="shared" si="308"/>
        <v>154342.56</v>
      </c>
      <c r="CU238" s="7">
        <f t="shared" si="308"/>
        <v>0</v>
      </c>
      <c r="CV238" s="7">
        <f t="shared" si="308"/>
        <v>0</v>
      </c>
      <c r="CW238" s="7">
        <f t="shared" si="308"/>
        <v>59821.16</v>
      </c>
      <c r="CX238" s="7">
        <f t="shared" si="308"/>
        <v>200999.95</v>
      </c>
      <c r="CY238" s="7">
        <f t="shared" si="308"/>
        <v>0</v>
      </c>
      <c r="CZ238" s="7">
        <f t="shared" si="308"/>
        <v>279675.15000000002</v>
      </c>
      <c r="DA238" s="7">
        <f t="shared" si="308"/>
        <v>125442.64</v>
      </c>
      <c r="DB238" s="7">
        <f t="shared" si="308"/>
        <v>46071.02</v>
      </c>
      <c r="DC238" s="7">
        <f t="shared" si="308"/>
        <v>158752.49</v>
      </c>
      <c r="DD238" s="7">
        <f t="shared" si="308"/>
        <v>0</v>
      </c>
      <c r="DE238" s="7">
        <f t="shared" si="308"/>
        <v>170070.77</v>
      </c>
      <c r="DF238" s="7">
        <f t="shared" si="308"/>
        <v>49068.72</v>
      </c>
      <c r="DG238" s="7">
        <f t="shared" si="308"/>
        <v>52881.85</v>
      </c>
      <c r="DH238" s="7">
        <f t="shared" si="308"/>
        <v>159745.44</v>
      </c>
      <c r="DI238" s="7">
        <f t="shared" si="308"/>
        <v>168671.35999999999</v>
      </c>
      <c r="DJ238" s="7">
        <f t="shared" si="308"/>
        <v>0</v>
      </c>
      <c r="DK238" s="7">
        <f t="shared" si="308"/>
        <v>127414.5</v>
      </c>
      <c r="DL238" s="7">
        <f t="shared" si="308"/>
        <v>0</v>
      </c>
      <c r="DM238" s="7">
        <f t="shared" si="308"/>
        <v>0</v>
      </c>
      <c r="DN238" s="7">
        <f t="shared" si="308"/>
        <v>0</v>
      </c>
      <c r="DO238" s="7">
        <f t="shared" si="308"/>
        <v>814189</v>
      </c>
      <c r="DP238" s="7">
        <f t="shared" si="308"/>
        <v>114504.99</v>
      </c>
      <c r="DQ238" s="7">
        <f t="shared" si="308"/>
        <v>0</v>
      </c>
      <c r="DR238" s="7">
        <f t="shared" si="308"/>
        <v>17354.97</v>
      </c>
      <c r="DS238" s="7">
        <f t="shared" si="308"/>
        <v>0</v>
      </c>
      <c r="DT238" s="7">
        <f t="shared" si="308"/>
        <v>7774.14</v>
      </c>
      <c r="DU238" s="7">
        <f t="shared" si="308"/>
        <v>0</v>
      </c>
      <c r="DV238" s="7">
        <f t="shared" si="308"/>
        <v>155267.91</v>
      </c>
      <c r="DW238" s="7">
        <f t="shared" si="308"/>
        <v>43167.26</v>
      </c>
      <c r="DX238" s="7">
        <f t="shared" si="308"/>
        <v>0</v>
      </c>
      <c r="DY238" s="7">
        <f t="shared" si="308"/>
        <v>71541.440000000002</v>
      </c>
      <c r="DZ238" s="7">
        <f t="shared" si="308"/>
        <v>0</v>
      </c>
      <c r="EA238" s="7">
        <f t="shared" ref="EA238:FX238" si="309">MIN(EA70,EA234)</f>
        <v>81572.25</v>
      </c>
      <c r="EB238" s="7">
        <f t="shared" si="309"/>
        <v>46523.49</v>
      </c>
      <c r="EC238" s="7">
        <f t="shared" si="309"/>
        <v>0</v>
      </c>
      <c r="ED238" s="7">
        <f t="shared" si="309"/>
        <v>0</v>
      </c>
      <c r="EE238" s="7">
        <f t="shared" si="309"/>
        <v>149095.79999999999</v>
      </c>
      <c r="EF238" s="7">
        <f t="shared" si="309"/>
        <v>22168.880000000001</v>
      </c>
      <c r="EG238" s="7">
        <f t="shared" si="309"/>
        <v>134217.44</v>
      </c>
      <c r="EH238" s="7">
        <f t="shared" si="309"/>
        <v>23505.32</v>
      </c>
      <c r="EI238" s="7">
        <f t="shared" si="309"/>
        <v>1020959.98</v>
      </c>
      <c r="EJ238" s="7">
        <f t="shared" si="309"/>
        <v>3518114.02</v>
      </c>
      <c r="EK238" s="7">
        <f t="shared" si="309"/>
        <v>27173.93</v>
      </c>
      <c r="EL238" s="7">
        <f t="shared" si="309"/>
        <v>0</v>
      </c>
      <c r="EM238" s="7">
        <f t="shared" si="309"/>
        <v>114558.11</v>
      </c>
      <c r="EN238" s="7">
        <f t="shared" si="309"/>
        <v>0</v>
      </c>
      <c r="EO238" s="7">
        <f t="shared" si="309"/>
        <v>132272.13</v>
      </c>
      <c r="EP238" s="7">
        <f t="shared" si="309"/>
        <v>174643.77</v>
      </c>
      <c r="EQ238" s="7">
        <f t="shared" si="309"/>
        <v>244649.95</v>
      </c>
      <c r="ER238" s="7">
        <f t="shared" si="309"/>
        <v>204244.24</v>
      </c>
      <c r="ES238" s="7">
        <f t="shared" si="309"/>
        <v>243867.61</v>
      </c>
      <c r="ET238" s="7">
        <f t="shared" si="309"/>
        <v>0</v>
      </c>
      <c r="EU238" s="7">
        <f t="shared" si="309"/>
        <v>0</v>
      </c>
      <c r="EV238" s="7">
        <f t="shared" si="309"/>
        <v>51025.919999999998</v>
      </c>
      <c r="EW238" s="7">
        <f t="shared" si="309"/>
        <v>45673.01</v>
      </c>
      <c r="EX238" s="7">
        <f t="shared" si="309"/>
        <v>0</v>
      </c>
      <c r="EY238" s="7">
        <f t="shared" si="309"/>
        <v>0</v>
      </c>
      <c r="EZ238" s="7">
        <f t="shared" si="309"/>
        <v>245.71</v>
      </c>
      <c r="FA238" s="7">
        <f t="shared" si="309"/>
        <v>347873.35</v>
      </c>
      <c r="FB238" s="7">
        <f t="shared" si="309"/>
        <v>0</v>
      </c>
      <c r="FC238" s="7">
        <f t="shared" si="309"/>
        <v>2822199.49</v>
      </c>
      <c r="FD238" s="7">
        <f t="shared" si="309"/>
        <v>228736.4</v>
      </c>
      <c r="FE238" s="7">
        <f t="shared" si="309"/>
        <v>0</v>
      </c>
      <c r="FF238" s="7">
        <f t="shared" si="309"/>
        <v>58017.61</v>
      </c>
      <c r="FG238" s="7">
        <f t="shared" si="309"/>
        <v>52357.27</v>
      </c>
      <c r="FH238" s="7">
        <f t="shared" si="309"/>
        <v>94758.24</v>
      </c>
      <c r="FI238" s="7">
        <f t="shared" si="309"/>
        <v>88795.520000000004</v>
      </c>
      <c r="FJ238" s="7">
        <f t="shared" si="309"/>
        <v>0</v>
      </c>
      <c r="FK238" s="7">
        <f t="shared" si="309"/>
        <v>884137.14</v>
      </c>
      <c r="FL238" s="7">
        <f t="shared" si="309"/>
        <v>0</v>
      </c>
      <c r="FM238" s="7">
        <f t="shared" si="309"/>
        <v>0</v>
      </c>
      <c r="FN238" s="7">
        <f t="shared" si="309"/>
        <v>0</v>
      </c>
      <c r="FO238" s="7">
        <f t="shared" si="309"/>
        <v>82838.8</v>
      </c>
      <c r="FP238" s="7">
        <f t="shared" si="309"/>
        <v>0</v>
      </c>
      <c r="FQ238" s="7">
        <f t="shared" si="309"/>
        <v>195971.15</v>
      </c>
      <c r="FR238" s="7">
        <f t="shared" si="309"/>
        <v>11868.48</v>
      </c>
      <c r="FS238" s="7">
        <f t="shared" si="309"/>
        <v>0</v>
      </c>
      <c r="FT238" s="7">
        <f t="shared" si="309"/>
        <v>0</v>
      </c>
      <c r="FU238" s="7">
        <f t="shared" si="309"/>
        <v>0</v>
      </c>
      <c r="FV238" s="7">
        <f t="shared" si="309"/>
        <v>0</v>
      </c>
      <c r="FW238" s="7">
        <f t="shared" si="309"/>
        <v>44845.760000000002</v>
      </c>
      <c r="FX238" s="7">
        <f t="shared" si="309"/>
        <v>46796.49</v>
      </c>
      <c r="FY238" s="7"/>
      <c r="FZ238" s="7">
        <f>SUM(C238:FX238)</f>
        <v>74083611.919999987</v>
      </c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</row>
    <row r="239" spans="1:195" x14ac:dyDescent="0.2">
      <c r="A239" s="7"/>
      <c r="B239" s="7" t="s">
        <v>782</v>
      </c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</row>
    <row r="240" spans="1:195" x14ac:dyDescent="0.2">
      <c r="A240" s="6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</row>
    <row r="241" spans="1:195" ht="15.75" x14ac:dyDescent="0.25">
      <c r="A241" s="6" t="s">
        <v>591</v>
      </c>
      <c r="B241" s="43" t="s">
        <v>783</v>
      </c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  <c r="CZ241" s="64"/>
      <c r="DA241" s="64"/>
      <c r="DB241" s="64"/>
      <c r="DC241" s="64"/>
      <c r="DD241" s="64"/>
      <c r="DE241" s="64"/>
      <c r="DF241" s="64"/>
      <c r="DG241" s="64"/>
      <c r="DH241" s="64"/>
      <c r="DI241" s="64"/>
      <c r="DJ241" s="64"/>
      <c r="DK241" s="64"/>
      <c r="DL241" s="64"/>
      <c r="DM241" s="64"/>
      <c r="DN241" s="64"/>
      <c r="DO241" s="64"/>
      <c r="DP241" s="64"/>
      <c r="DQ241" s="64"/>
      <c r="DR241" s="64"/>
      <c r="DS241" s="64"/>
      <c r="DT241" s="64"/>
      <c r="DU241" s="64"/>
      <c r="DV241" s="64"/>
      <c r="DW241" s="64"/>
      <c r="DX241" s="64"/>
      <c r="DY241" s="64"/>
      <c r="DZ241" s="64"/>
      <c r="EA241" s="64"/>
      <c r="EB241" s="64"/>
      <c r="EC241" s="64"/>
      <c r="ED241" s="64"/>
      <c r="EE241" s="64"/>
      <c r="EF241" s="64"/>
      <c r="EG241" s="64"/>
      <c r="EH241" s="64"/>
      <c r="EI241" s="64"/>
      <c r="EJ241" s="64"/>
      <c r="EK241" s="64"/>
      <c r="EL241" s="64"/>
      <c r="EM241" s="64"/>
      <c r="EN241" s="64"/>
      <c r="EO241" s="64"/>
      <c r="EP241" s="64"/>
      <c r="EQ241" s="64"/>
      <c r="ER241" s="64"/>
      <c r="ES241" s="64"/>
      <c r="ET241" s="64"/>
      <c r="EU241" s="64"/>
      <c r="EV241" s="64"/>
      <c r="EW241" s="64"/>
      <c r="EX241" s="64"/>
      <c r="EY241" s="64"/>
      <c r="EZ241" s="64"/>
      <c r="FA241" s="64"/>
      <c r="FB241" s="64"/>
      <c r="FC241" s="64"/>
      <c r="FD241" s="64"/>
      <c r="FE241" s="64"/>
      <c r="FF241" s="64"/>
      <c r="FG241" s="64"/>
      <c r="FH241" s="64"/>
      <c r="FI241" s="64"/>
      <c r="FJ241" s="64"/>
      <c r="FK241" s="64"/>
      <c r="FL241" s="64"/>
      <c r="FM241" s="64"/>
      <c r="FN241" s="64"/>
      <c r="FO241" s="64"/>
      <c r="FP241" s="64"/>
      <c r="FQ241" s="64"/>
      <c r="FR241" s="64"/>
      <c r="FS241" s="64"/>
      <c r="FT241" s="64"/>
      <c r="FU241" s="64"/>
      <c r="FV241" s="64"/>
      <c r="FW241" s="64"/>
      <c r="FX241" s="64"/>
      <c r="FY241" s="7"/>
      <c r="FZ241" s="7"/>
      <c r="GA241" s="42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</row>
    <row r="242" spans="1:195" x14ac:dyDescent="0.2">
      <c r="A242" s="6" t="s">
        <v>784</v>
      </c>
      <c r="B242" s="7" t="s">
        <v>785</v>
      </c>
      <c r="C242" s="7">
        <f t="shared" ref="C242:BN242" si="310">+C222+C240</f>
        <v>69715570.409999996</v>
      </c>
      <c r="D242" s="7">
        <f t="shared" si="310"/>
        <v>426839768.25999999</v>
      </c>
      <c r="E242" s="7">
        <f t="shared" si="310"/>
        <v>69030123.439999998</v>
      </c>
      <c r="F242" s="7">
        <f t="shared" si="310"/>
        <v>223090394.90000001</v>
      </c>
      <c r="G242" s="7">
        <f t="shared" si="310"/>
        <v>14621610.439999999</v>
      </c>
      <c r="H242" s="7">
        <f t="shared" si="310"/>
        <v>12595683.01</v>
      </c>
      <c r="I242" s="7">
        <f t="shared" si="310"/>
        <v>97590261.239999995</v>
      </c>
      <c r="J242" s="7">
        <f t="shared" si="310"/>
        <v>22655957.949999999</v>
      </c>
      <c r="K242" s="7">
        <f t="shared" si="310"/>
        <v>3885192.36</v>
      </c>
      <c r="L242" s="7">
        <f t="shared" si="310"/>
        <v>25048557.789999999</v>
      </c>
      <c r="M242" s="7">
        <f t="shared" si="310"/>
        <v>13722116.130000001</v>
      </c>
      <c r="N242" s="7">
        <f t="shared" si="310"/>
        <v>554823064.13999999</v>
      </c>
      <c r="O242" s="7">
        <f t="shared" si="310"/>
        <v>138651604.62</v>
      </c>
      <c r="P242" s="7">
        <f t="shared" si="310"/>
        <v>4555084.4800000004</v>
      </c>
      <c r="Q242" s="7">
        <f t="shared" si="310"/>
        <v>432762816.41000003</v>
      </c>
      <c r="R242" s="7">
        <f t="shared" si="310"/>
        <v>49749825.689999998</v>
      </c>
      <c r="S242" s="7">
        <f t="shared" si="310"/>
        <v>17942785.880000003</v>
      </c>
      <c r="T242" s="7">
        <f t="shared" si="310"/>
        <v>2692888.88</v>
      </c>
      <c r="U242" s="7">
        <f t="shared" si="310"/>
        <v>1161026.06</v>
      </c>
      <c r="V242" s="7">
        <f t="shared" si="310"/>
        <v>3728844.61</v>
      </c>
      <c r="W242" s="7">
        <f t="shared" si="310"/>
        <v>2521154.48</v>
      </c>
      <c r="X242" s="7">
        <f t="shared" si="310"/>
        <v>1053709.52</v>
      </c>
      <c r="Y242" s="7">
        <f t="shared" si="310"/>
        <v>8509892.7699999996</v>
      </c>
      <c r="Z242" s="7">
        <f t="shared" si="310"/>
        <v>3289746.6</v>
      </c>
      <c r="AA242" s="7">
        <f t="shared" si="310"/>
        <v>327702703.48000002</v>
      </c>
      <c r="AB242" s="7">
        <f t="shared" si="310"/>
        <v>297342600.47999996</v>
      </c>
      <c r="AC242" s="7">
        <f t="shared" si="310"/>
        <v>10378758.530000001</v>
      </c>
      <c r="AD242" s="7">
        <f t="shared" si="310"/>
        <v>14404236.93</v>
      </c>
      <c r="AE242" s="7">
        <f t="shared" si="310"/>
        <v>1868385.89</v>
      </c>
      <c r="AF242" s="7">
        <f t="shared" si="310"/>
        <v>3157619.93</v>
      </c>
      <c r="AG242" s="7">
        <f t="shared" si="310"/>
        <v>7501624.5700000003</v>
      </c>
      <c r="AH242" s="7">
        <f t="shared" si="310"/>
        <v>10860411.98</v>
      </c>
      <c r="AI242" s="7">
        <f t="shared" si="310"/>
        <v>4662625.49</v>
      </c>
      <c r="AJ242" s="7">
        <f t="shared" si="310"/>
        <v>2869883.98</v>
      </c>
      <c r="AK242" s="7">
        <f t="shared" si="310"/>
        <v>3142068.36</v>
      </c>
      <c r="AL242" s="7">
        <f t="shared" si="310"/>
        <v>3824432.9</v>
      </c>
      <c r="AM242" s="7">
        <f t="shared" si="310"/>
        <v>4817171.18</v>
      </c>
      <c r="AN242" s="7">
        <f t="shared" si="310"/>
        <v>4549623.99</v>
      </c>
      <c r="AO242" s="7">
        <f t="shared" si="310"/>
        <v>45407553.649999999</v>
      </c>
      <c r="AP242" s="7">
        <f t="shared" si="310"/>
        <v>942514700.00999999</v>
      </c>
      <c r="AQ242" s="7">
        <f t="shared" si="310"/>
        <v>3906258.85</v>
      </c>
      <c r="AR242" s="7">
        <f t="shared" si="310"/>
        <v>662597804.73000002</v>
      </c>
      <c r="AS242" s="7">
        <f t="shared" si="310"/>
        <v>75455132.079999998</v>
      </c>
      <c r="AT242" s="7">
        <f t="shared" si="310"/>
        <v>25063553.359999999</v>
      </c>
      <c r="AU242" s="7">
        <f t="shared" si="310"/>
        <v>4130948.01</v>
      </c>
      <c r="AV242" s="7">
        <f t="shared" si="310"/>
        <v>4574112.7699999996</v>
      </c>
      <c r="AW242" s="7">
        <f t="shared" si="310"/>
        <v>3990253.5900000003</v>
      </c>
      <c r="AX242" s="7">
        <f t="shared" si="310"/>
        <v>1510392.6600000001</v>
      </c>
      <c r="AY242" s="7">
        <f t="shared" si="310"/>
        <v>5525314.1799999997</v>
      </c>
      <c r="AZ242" s="7">
        <f t="shared" si="310"/>
        <v>134111470.34999999</v>
      </c>
      <c r="BA242" s="7">
        <f t="shared" si="310"/>
        <v>94309014.609999999</v>
      </c>
      <c r="BB242" s="7">
        <f t="shared" si="310"/>
        <v>80558669.510000005</v>
      </c>
      <c r="BC242" s="7">
        <f t="shared" si="310"/>
        <v>276549932.70000005</v>
      </c>
      <c r="BD242" s="7">
        <f t="shared" si="310"/>
        <v>36400884.189999998</v>
      </c>
      <c r="BE242" s="7">
        <f t="shared" si="310"/>
        <v>14192406.91</v>
      </c>
      <c r="BF242" s="7">
        <f t="shared" si="310"/>
        <v>260884743.58000001</v>
      </c>
      <c r="BG242" s="7">
        <f t="shared" si="310"/>
        <v>10777265.68</v>
      </c>
      <c r="BH242" s="7">
        <f t="shared" si="310"/>
        <v>7245269.8500000006</v>
      </c>
      <c r="BI242" s="7">
        <f t="shared" si="310"/>
        <v>4189751.68</v>
      </c>
      <c r="BJ242" s="7">
        <f t="shared" si="310"/>
        <v>64488814.490000002</v>
      </c>
      <c r="BK242" s="7">
        <f t="shared" si="310"/>
        <v>301342749.76999998</v>
      </c>
      <c r="BL242" s="7">
        <f t="shared" si="310"/>
        <v>2559061.8200000003</v>
      </c>
      <c r="BM242" s="7">
        <f t="shared" si="310"/>
        <v>4342108.8499999996</v>
      </c>
      <c r="BN242" s="7">
        <f t="shared" si="310"/>
        <v>33796135.520000003</v>
      </c>
      <c r="BO242" s="7">
        <f t="shared" ref="BO242:DZ242" si="311">+BO222+BO240</f>
        <v>13966299.559999999</v>
      </c>
      <c r="BP242" s="7">
        <f t="shared" si="311"/>
        <v>3306415.31</v>
      </c>
      <c r="BQ242" s="7">
        <f t="shared" si="311"/>
        <v>66617655.550000004</v>
      </c>
      <c r="BR242" s="7">
        <f t="shared" si="311"/>
        <v>47077650.939999998</v>
      </c>
      <c r="BS242" s="7">
        <f t="shared" si="311"/>
        <v>13120565.890000001</v>
      </c>
      <c r="BT242" s="7">
        <f t="shared" si="311"/>
        <v>5323243.83</v>
      </c>
      <c r="BU242" s="7">
        <f t="shared" si="311"/>
        <v>5332008.75</v>
      </c>
      <c r="BV242" s="7">
        <f t="shared" si="311"/>
        <v>13433689.51</v>
      </c>
      <c r="BW242" s="7">
        <f t="shared" si="311"/>
        <v>21157672.449999999</v>
      </c>
      <c r="BX242" s="7">
        <f t="shared" si="311"/>
        <v>1764603.94</v>
      </c>
      <c r="BY242" s="7">
        <f t="shared" si="311"/>
        <v>5576082.3999999994</v>
      </c>
      <c r="BZ242" s="7">
        <f t="shared" si="311"/>
        <v>3187557.81</v>
      </c>
      <c r="CA242" s="7">
        <f t="shared" si="311"/>
        <v>2884533.19</v>
      </c>
      <c r="CB242" s="7">
        <f t="shared" si="311"/>
        <v>803965681.27999997</v>
      </c>
      <c r="CC242" s="7">
        <f t="shared" si="311"/>
        <v>3148897.41</v>
      </c>
      <c r="CD242" s="7">
        <f t="shared" si="311"/>
        <v>1693561.02</v>
      </c>
      <c r="CE242" s="7">
        <f t="shared" si="311"/>
        <v>2451608.1</v>
      </c>
      <c r="CF242" s="7">
        <f t="shared" si="311"/>
        <v>2371098.61</v>
      </c>
      <c r="CG242" s="7">
        <f t="shared" si="311"/>
        <v>3364175.93</v>
      </c>
      <c r="CH242" s="7">
        <f t="shared" si="311"/>
        <v>2170721.92</v>
      </c>
      <c r="CI242" s="7">
        <f t="shared" si="311"/>
        <v>7831645.7599999998</v>
      </c>
      <c r="CJ242" s="7">
        <f t="shared" si="311"/>
        <v>10672118.92</v>
      </c>
      <c r="CK242" s="7">
        <f t="shared" si="311"/>
        <v>61178794.07</v>
      </c>
      <c r="CL242" s="7">
        <f t="shared" si="311"/>
        <v>14787952.98</v>
      </c>
      <c r="CM242" s="7">
        <f t="shared" si="311"/>
        <v>8820479.9900000002</v>
      </c>
      <c r="CN242" s="7">
        <f t="shared" si="311"/>
        <v>328246765.98000002</v>
      </c>
      <c r="CO242" s="7">
        <f t="shared" si="311"/>
        <v>150769927.69999999</v>
      </c>
      <c r="CP242" s="7">
        <f t="shared" si="311"/>
        <v>11349672.279999999</v>
      </c>
      <c r="CQ242" s="7">
        <f t="shared" si="311"/>
        <v>9547210.1500000004</v>
      </c>
      <c r="CR242" s="7">
        <f t="shared" si="311"/>
        <v>3595396.33</v>
      </c>
      <c r="CS242" s="7">
        <f t="shared" si="311"/>
        <v>4304495.91</v>
      </c>
      <c r="CT242" s="7">
        <f t="shared" si="311"/>
        <v>2017524.9</v>
      </c>
      <c r="CU242" s="7">
        <f t="shared" si="311"/>
        <v>4598394.5199999996</v>
      </c>
      <c r="CV242" s="7">
        <f t="shared" si="311"/>
        <v>994814.69</v>
      </c>
      <c r="CW242" s="7">
        <f t="shared" si="311"/>
        <v>3256744.74</v>
      </c>
      <c r="CX242" s="7">
        <f t="shared" si="311"/>
        <v>5329842.3</v>
      </c>
      <c r="CY242" s="7">
        <f t="shared" si="311"/>
        <v>1086825.22</v>
      </c>
      <c r="CZ242" s="7">
        <f t="shared" si="311"/>
        <v>20137484.129999999</v>
      </c>
      <c r="DA242" s="7">
        <f t="shared" si="311"/>
        <v>3259213.27</v>
      </c>
      <c r="DB242" s="7">
        <f t="shared" si="311"/>
        <v>4331913.29</v>
      </c>
      <c r="DC242" s="7">
        <f t="shared" si="311"/>
        <v>2935252.65</v>
      </c>
      <c r="DD242" s="7">
        <f t="shared" si="311"/>
        <v>2868424.6599999997</v>
      </c>
      <c r="DE242" s="7">
        <f t="shared" si="311"/>
        <v>4196140.6500000004</v>
      </c>
      <c r="DF242" s="7">
        <f t="shared" si="311"/>
        <v>220486236.77000001</v>
      </c>
      <c r="DG242" s="7">
        <f t="shared" si="311"/>
        <v>1833420.58</v>
      </c>
      <c r="DH242" s="7">
        <f t="shared" si="311"/>
        <v>19800421.16</v>
      </c>
      <c r="DI242" s="7">
        <f t="shared" si="311"/>
        <v>26298688.210000001</v>
      </c>
      <c r="DJ242" s="7">
        <f t="shared" si="311"/>
        <v>7389477.3100000005</v>
      </c>
      <c r="DK242" s="7">
        <f t="shared" si="311"/>
        <v>5482832.8899999997</v>
      </c>
      <c r="DL242" s="7">
        <f t="shared" si="311"/>
        <v>61400646.770000003</v>
      </c>
      <c r="DM242" s="7">
        <f t="shared" si="311"/>
        <v>4196156.5199999996</v>
      </c>
      <c r="DN242" s="7">
        <f t="shared" si="311"/>
        <v>14838689.049999999</v>
      </c>
      <c r="DO242" s="7">
        <f t="shared" si="311"/>
        <v>34133872.130000003</v>
      </c>
      <c r="DP242" s="7">
        <f t="shared" si="311"/>
        <v>3537541.92</v>
      </c>
      <c r="DQ242" s="7">
        <f t="shared" si="311"/>
        <v>9405775.4199999999</v>
      </c>
      <c r="DR242" s="7">
        <f t="shared" si="311"/>
        <v>15500144.09</v>
      </c>
      <c r="DS242" s="7">
        <f t="shared" si="311"/>
        <v>8202594.7799999993</v>
      </c>
      <c r="DT242" s="7">
        <f t="shared" si="311"/>
        <v>3272461.88</v>
      </c>
      <c r="DU242" s="7">
        <f t="shared" si="311"/>
        <v>4742034.13</v>
      </c>
      <c r="DV242" s="7">
        <f t="shared" si="311"/>
        <v>3452655.48</v>
      </c>
      <c r="DW242" s="7">
        <f t="shared" si="311"/>
        <v>4383089.1399999997</v>
      </c>
      <c r="DX242" s="7">
        <f t="shared" si="311"/>
        <v>3382090.5</v>
      </c>
      <c r="DY242" s="7">
        <f t="shared" si="311"/>
        <v>4686974.32</v>
      </c>
      <c r="DZ242" s="7">
        <f t="shared" si="311"/>
        <v>8744421.1100000013</v>
      </c>
      <c r="EA242" s="7">
        <f t="shared" ref="EA242:FX242" si="312">+EA222+EA240</f>
        <v>6663711.5999999996</v>
      </c>
      <c r="EB242" s="7">
        <f t="shared" si="312"/>
        <v>6687364.6600000001</v>
      </c>
      <c r="EC242" s="7">
        <f t="shared" si="312"/>
        <v>4054256.3899999997</v>
      </c>
      <c r="ED242" s="7">
        <f t="shared" si="312"/>
        <v>21956312.750000004</v>
      </c>
      <c r="EE242" s="7">
        <f t="shared" si="312"/>
        <v>3296808.08</v>
      </c>
      <c r="EF242" s="7">
        <f t="shared" si="312"/>
        <v>15901245.539999999</v>
      </c>
      <c r="EG242" s="7">
        <f t="shared" si="312"/>
        <v>3651746.8</v>
      </c>
      <c r="EH242" s="7">
        <f t="shared" si="312"/>
        <v>3652915.39</v>
      </c>
      <c r="EI242" s="7">
        <f t="shared" si="312"/>
        <v>158461521.24000001</v>
      </c>
      <c r="EJ242" s="7">
        <f t="shared" si="312"/>
        <v>101179857.11</v>
      </c>
      <c r="EK242" s="7">
        <f t="shared" si="312"/>
        <v>7481138.1699999999</v>
      </c>
      <c r="EL242" s="7">
        <f t="shared" si="312"/>
        <v>5286262.41</v>
      </c>
      <c r="EM242" s="7">
        <f t="shared" si="312"/>
        <v>4912129.8600000003</v>
      </c>
      <c r="EN242" s="7">
        <f t="shared" si="312"/>
        <v>11268723.220000001</v>
      </c>
      <c r="EO242" s="7">
        <f t="shared" si="312"/>
        <v>4332423.45</v>
      </c>
      <c r="EP242" s="7">
        <f t="shared" si="312"/>
        <v>5360368.4800000004</v>
      </c>
      <c r="EQ242" s="7">
        <f t="shared" si="312"/>
        <v>28605397.32</v>
      </c>
      <c r="ER242" s="7">
        <f t="shared" si="312"/>
        <v>4507517.9000000004</v>
      </c>
      <c r="ES242" s="7">
        <f t="shared" si="312"/>
        <v>2785437.42</v>
      </c>
      <c r="ET242" s="7">
        <f t="shared" si="312"/>
        <v>3735646.0900000003</v>
      </c>
      <c r="EU242" s="7">
        <f t="shared" si="312"/>
        <v>7168527.8700000001</v>
      </c>
      <c r="EV242" s="7">
        <f t="shared" si="312"/>
        <v>1742885.59</v>
      </c>
      <c r="EW242" s="7">
        <f t="shared" si="312"/>
        <v>12504389.289999999</v>
      </c>
      <c r="EX242" s="7">
        <f t="shared" si="312"/>
        <v>3326083.08</v>
      </c>
      <c r="EY242" s="7">
        <f t="shared" si="312"/>
        <v>6188442.71</v>
      </c>
      <c r="EZ242" s="7">
        <f t="shared" si="312"/>
        <v>2476266.2799999998</v>
      </c>
      <c r="FA242" s="7">
        <f t="shared" si="312"/>
        <v>39218106.859999999</v>
      </c>
      <c r="FB242" s="7">
        <f t="shared" si="312"/>
        <v>4481534.7699999996</v>
      </c>
      <c r="FC242" s="7">
        <f t="shared" si="312"/>
        <v>19109056.43</v>
      </c>
      <c r="FD242" s="7">
        <f t="shared" si="312"/>
        <v>5096510.38</v>
      </c>
      <c r="FE242" s="7">
        <f t="shared" si="312"/>
        <v>1819270.44</v>
      </c>
      <c r="FF242" s="7">
        <f t="shared" si="312"/>
        <v>3432472.82</v>
      </c>
      <c r="FG242" s="7">
        <f t="shared" si="312"/>
        <v>2456748.63</v>
      </c>
      <c r="FH242" s="7">
        <f t="shared" si="312"/>
        <v>1505219.93</v>
      </c>
      <c r="FI242" s="7">
        <f t="shared" si="312"/>
        <v>19004863.82</v>
      </c>
      <c r="FJ242" s="7">
        <f t="shared" si="312"/>
        <v>20919607.800000001</v>
      </c>
      <c r="FK242" s="7">
        <f t="shared" si="312"/>
        <v>26487246.780000001</v>
      </c>
      <c r="FL242" s="7">
        <f t="shared" si="312"/>
        <v>84049551.650000006</v>
      </c>
      <c r="FM242" s="7">
        <f t="shared" si="312"/>
        <v>39021440.789999999</v>
      </c>
      <c r="FN242" s="7">
        <f t="shared" si="312"/>
        <v>237907132.87</v>
      </c>
      <c r="FO242" s="7">
        <f t="shared" si="312"/>
        <v>11941367.75</v>
      </c>
      <c r="FP242" s="7">
        <f t="shared" si="312"/>
        <v>25771675.829999998</v>
      </c>
      <c r="FQ242" s="7">
        <f t="shared" si="312"/>
        <v>10765396.43</v>
      </c>
      <c r="FR242" s="7">
        <f t="shared" si="312"/>
        <v>3181486.18</v>
      </c>
      <c r="FS242" s="7">
        <f t="shared" si="312"/>
        <v>3268144.8699999996</v>
      </c>
      <c r="FT242" s="7">
        <f t="shared" si="312"/>
        <v>1330939.6600000001</v>
      </c>
      <c r="FU242" s="7">
        <f t="shared" si="312"/>
        <v>10010630.5</v>
      </c>
      <c r="FV242" s="7">
        <f t="shared" si="312"/>
        <v>8076351</v>
      </c>
      <c r="FW242" s="7">
        <f t="shared" si="312"/>
        <v>3134660.72</v>
      </c>
      <c r="FX242" s="7">
        <f t="shared" si="312"/>
        <v>1370399.22</v>
      </c>
      <c r="FY242" s="7"/>
      <c r="FZ242" s="7">
        <f>SUM(C242:FX242)</f>
        <v>9171492308.6400013</v>
      </c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</row>
    <row r="243" spans="1:195" x14ac:dyDescent="0.2">
      <c r="A243" s="6" t="s">
        <v>786</v>
      </c>
      <c r="B243" s="7" t="s">
        <v>787</v>
      </c>
      <c r="C243" s="7">
        <f t="shared" ref="C243:BN243" si="313">C238</f>
        <v>3982776.7</v>
      </c>
      <c r="D243" s="7">
        <f t="shared" si="313"/>
        <v>1886970.06</v>
      </c>
      <c r="E243" s="7">
        <f t="shared" si="313"/>
        <v>1377986.51</v>
      </c>
      <c r="F243" s="7">
        <f t="shared" si="313"/>
        <v>18936071.629999999</v>
      </c>
      <c r="G243" s="7">
        <f t="shared" si="313"/>
        <v>0</v>
      </c>
      <c r="H243" s="7">
        <f t="shared" si="313"/>
        <v>39496.19</v>
      </c>
      <c r="I243" s="7">
        <f t="shared" si="313"/>
        <v>0</v>
      </c>
      <c r="J243" s="7">
        <f t="shared" si="313"/>
        <v>115504.7</v>
      </c>
      <c r="K243" s="7">
        <f t="shared" si="313"/>
        <v>12088.43</v>
      </c>
      <c r="L243" s="7">
        <f t="shared" si="313"/>
        <v>206506.41</v>
      </c>
      <c r="M243" s="7">
        <f t="shared" si="313"/>
        <v>76108.3</v>
      </c>
      <c r="N243" s="7">
        <f t="shared" si="313"/>
        <v>906384.83</v>
      </c>
      <c r="O243" s="7">
        <f t="shared" si="313"/>
        <v>237042.51</v>
      </c>
      <c r="P243" s="7">
        <f t="shared" si="313"/>
        <v>102084.79</v>
      </c>
      <c r="Q243" s="7">
        <f t="shared" si="313"/>
        <v>5106493.93</v>
      </c>
      <c r="R243" s="7">
        <f t="shared" si="313"/>
        <v>5178213.75</v>
      </c>
      <c r="S243" s="7">
        <f t="shared" si="313"/>
        <v>0</v>
      </c>
      <c r="T243" s="7">
        <f t="shared" si="313"/>
        <v>250798.13</v>
      </c>
      <c r="U243" s="7">
        <f t="shared" si="313"/>
        <v>0</v>
      </c>
      <c r="V243" s="7">
        <f t="shared" si="313"/>
        <v>169469.54</v>
      </c>
      <c r="W243" s="7">
        <f t="shared" si="313"/>
        <v>0</v>
      </c>
      <c r="X243" s="7">
        <f t="shared" si="313"/>
        <v>0</v>
      </c>
      <c r="Y243" s="7">
        <f t="shared" si="313"/>
        <v>17951.7</v>
      </c>
      <c r="Z243" s="7">
        <f t="shared" si="313"/>
        <v>177572.82</v>
      </c>
      <c r="AA243" s="7">
        <f t="shared" si="313"/>
        <v>870538.68</v>
      </c>
      <c r="AB243" s="7">
        <f t="shared" si="313"/>
        <v>0</v>
      </c>
      <c r="AC243" s="7">
        <f t="shared" si="313"/>
        <v>0</v>
      </c>
      <c r="AD243" s="7">
        <f t="shared" si="313"/>
        <v>0</v>
      </c>
      <c r="AE243" s="7">
        <f t="shared" si="313"/>
        <v>17344.060000000001</v>
      </c>
      <c r="AF243" s="7">
        <f t="shared" si="313"/>
        <v>0</v>
      </c>
      <c r="AG243" s="7">
        <f t="shared" si="313"/>
        <v>0</v>
      </c>
      <c r="AH243" s="7">
        <f t="shared" si="313"/>
        <v>93483.69</v>
      </c>
      <c r="AI243" s="7">
        <f t="shared" si="313"/>
        <v>71300.09</v>
      </c>
      <c r="AJ243" s="7">
        <f t="shared" si="313"/>
        <v>77663.73</v>
      </c>
      <c r="AK243" s="7">
        <f t="shared" si="313"/>
        <v>140511.85</v>
      </c>
      <c r="AL243" s="7">
        <f t="shared" si="313"/>
        <v>256840.01</v>
      </c>
      <c r="AM243" s="7">
        <f t="shared" si="313"/>
        <v>156271.78</v>
      </c>
      <c r="AN243" s="7">
        <f t="shared" si="313"/>
        <v>0</v>
      </c>
      <c r="AO243" s="7">
        <f t="shared" si="313"/>
        <v>1321142.06</v>
      </c>
      <c r="AP243" s="7">
        <f t="shared" si="313"/>
        <v>4554059.66</v>
      </c>
      <c r="AQ243" s="7">
        <f t="shared" si="313"/>
        <v>91699.05</v>
      </c>
      <c r="AR243" s="7">
        <f t="shared" si="313"/>
        <v>0</v>
      </c>
      <c r="AS243" s="7">
        <f t="shared" si="313"/>
        <v>215144.59</v>
      </c>
      <c r="AT243" s="7">
        <f t="shared" si="313"/>
        <v>0</v>
      </c>
      <c r="AU243" s="7">
        <f t="shared" si="313"/>
        <v>193529.91</v>
      </c>
      <c r="AV243" s="7">
        <f t="shared" si="313"/>
        <v>306012.21999999997</v>
      </c>
      <c r="AW243" s="7">
        <f t="shared" si="313"/>
        <v>0</v>
      </c>
      <c r="AX243" s="7">
        <f t="shared" si="313"/>
        <v>0</v>
      </c>
      <c r="AY243" s="7">
        <f t="shared" si="313"/>
        <v>42116.33</v>
      </c>
      <c r="AZ243" s="7">
        <f t="shared" si="313"/>
        <v>0</v>
      </c>
      <c r="BA243" s="7">
        <f t="shared" si="313"/>
        <v>740046.71</v>
      </c>
      <c r="BB243" s="7">
        <f t="shared" si="313"/>
        <v>0</v>
      </c>
      <c r="BC243" s="7">
        <f t="shared" si="313"/>
        <v>0</v>
      </c>
      <c r="BD243" s="7">
        <f t="shared" si="313"/>
        <v>456606.05</v>
      </c>
      <c r="BE243" s="7">
        <f t="shared" si="313"/>
        <v>0</v>
      </c>
      <c r="BF243" s="7">
        <f t="shared" si="313"/>
        <v>387659.11</v>
      </c>
      <c r="BG243" s="7">
        <f t="shared" si="313"/>
        <v>159533.60999999999</v>
      </c>
      <c r="BH243" s="7">
        <f t="shared" si="313"/>
        <v>0</v>
      </c>
      <c r="BI243" s="7">
        <f t="shared" si="313"/>
        <v>58148.56</v>
      </c>
      <c r="BJ243" s="7">
        <f t="shared" si="313"/>
        <v>0</v>
      </c>
      <c r="BK243" s="7">
        <f t="shared" si="313"/>
        <v>0</v>
      </c>
      <c r="BL243" s="7">
        <f t="shared" si="313"/>
        <v>0</v>
      </c>
      <c r="BM243" s="7">
        <f t="shared" si="313"/>
        <v>185931.15</v>
      </c>
      <c r="BN243" s="7">
        <f t="shared" si="313"/>
        <v>317576.34000000003</v>
      </c>
      <c r="BO243" s="7">
        <f t="shared" ref="BO243:DZ243" si="314">BO238</f>
        <v>0</v>
      </c>
      <c r="BP243" s="7">
        <f t="shared" si="314"/>
        <v>0</v>
      </c>
      <c r="BQ243" s="7">
        <f t="shared" si="314"/>
        <v>0</v>
      </c>
      <c r="BR243" s="7">
        <f t="shared" si="314"/>
        <v>218669.77</v>
      </c>
      <c r="BS243" s="7">
        <f t="shared" si="314"/>
        <v>0</v>
      </c>
      <c r="BT243" s="7">
        <f t="shared" si="314"/>
        <v>55106.05</v>
      </c>
      <c r="BU243" s="7">
        <f t="shared" si="314"/>
        <v>103940.77</v>
      </c>
      <c r="BV243" s="7">
        <f t="shared" si="314"/>
        <v>0</v>
      </c>
      <c r="BW243" s="7">
        <f t="shared" si="314"/>
        <v>14399</v>
      </c>
      <c r="BX243" s="7">
        <f t="shared" si="314"/>
        <v>0</v>
      </c>
      <c r="BY243" s="7">
        <f t="shared" si="314"/>
        <v>0</v>
      </c>
      <c r="BZ243" s="7">
        <f t="shared" si="314"/>
        <v>290798.74</v>
      </c>
      <c r="CA243" s="7">
        <f t="shared" si="314"/>
        <v>204779.06</v>
      </c>
      <c r="CB243" s="7">
        <f t="shared" si="314"/>
        <v>0</v>
      </c>
      <c r="CC243" s="7">
        <f t="shared" si="314"/>
        <v>49940.5</v>
      </c>
      <c r="CD243" s="7">
        <f t="shared" si="314"/>
        <v>1689054.25</v>
      </c>
      <c r="CE243" s="7">
        <f t="shared" si="314"/>
        <v>329400.38</v>
      </c>
      <c r="CF243" s="7">
        <f t="shared" si="314"/>
        <v>0</v>
      </c>
      <c r="CG243" s="7">
        <f t="shared" si="314"/>
        <v>19425.29</v>
      </c>
      <c r="CH243" s="7">
        <f t="shared" si="314"/>
        <v>4312.75</v>
      </c>
      <c r="CI243" s="7">
        <f t="shared" si="314"/>
        <v>138166.91</v>
      </c>
      <c r="CJ243" s="7">
        <f t="shared" si="314"/>
        <v>41805.94</v>
      </c>
      <c r="CK243" s="7">
        <f t="shared" si="314"/>
        <v>1132311.8400000001</v>
      </c>
      <c r="CL243" s="7">
        <f t="shared" si="314"/>
        <v>0</v>
      </c>
      <c r="CM243" s="7">
        <f t="shared" si="314"/>
        <v>442982.75</v>
      </c>
      <c r="CN243" s="7">
        <f t="shared" si="314"/>
        <v>5010917.72</v>
      </c>
      <c r="CO243" s="7">
        <f t="shared" si="314"/>
        <v>6359.05</v>
      </c>
      <c r="CP243" s="7">
        <f t="shared" si="314"/>
        <v>120430.76</v>
      </c>
      <c r="CQ243" s="7">
        <f t="shared" si="314"/>
        <v>273882.46999999997</v>
      </c>
      <c r="CR243" s="7">
        <f t="shared" si="314"/>
        <v>189320.7</v>
      </c>
      <c r="CS243" s="7">
        <f t="shared" si="314"/>
        <v>84462.47</v>
      </c>
      <c r="CT243" s="7">
        <f t="shared" si="314"/>
        <v>154342.56</v>
      </c>
      <c r="CU243" s="7">
        <f t="shared" si="314"/>
        <v>0</v>
      </c>
      <c r="CV243" s="7">
        <f t="shared" si="314"/>
        <v>0</v>
      </c>
      <c r="CW243" s="7">
        <f t="shared" si="314"/>
        <v>59821.16</v>
      </c>
      <c r="CX243" s="7">
        <f t="shared" si="314"/>
        <v>200999.95</v>
      </c>
      <c r="CY243" s="7">
        <f t="shared" si="314"/>
        <v>0</v>
      </c>
      <c r="CZ243" s="7">
        <f t="shared" si="314"/>
        <v>279675.15000000002</v>
      </c>
      <c r="DA243" s="7">
        <f t="shared" si="314"/>
        <v>125442.64</v>
      </c>
      <c r="DB243" s="7">
        <f t="shared" si="314"/>
        <v>46071.02</v>
      </c>
      <c r="DC243" s="7">
        <f t="shared" si="314"/>
        <v>158752.49</v>
      </c>
      <c r="DD243" s="7">
        <f t="shared" si="314"/>
        <v>0</v>
      </c>
      <c r="DE243" s="7">
        <f t="shared" si="314"/>
        <v>170070.77</v>
      </c>
      <c r="DF243" s="7">
        <f t="shared" si="314"/>
        <v>49068.72</v>
      </c>
      <c r="DG243" s="7">
        <f t="shared" si="314"/>
        <v>52881.85</v>
      </c>
      <c r="DH243" s="7">
        <f t="shared" si="314"/>
        <v>159745.44</v>
      </c>
      <c r="DI243" s="7">
        <f t="shared" si="314"/>
        <v>168671.35999999999</v>
      </c>
      <c r="DJ243" s="7">
        <f t="shared" si="314"/>
        <v>0</v>
      </c>
      <c r="DK243" s="7">
        <f t="shared" si="314"/>
        <v>127414.5</v>
      </c>
      <c r="DL243" s="7">
        <f t="shared" si="314"/>
        <v>0</v>
      </c>
      <c r="DM243" s="7">
        <f t="shared" si="314"/>
        <v>0</v>
      </c>
      <c r="DN243" s="7">
        <f t="shared" si="314"/>
        <v>0</v>
      </c>
      <c r="DO243" s="7">
        <f t="shared" si="314"/>
        <v>814189</v>
      </c>
      <c r="DP243" s="7">
        <f t="shared" si="314"/>
        <v>114504.99</v>
      </c>
      <c r="DQ243" s="7">
        <f t="shared" si="314"/>
        <v>0</v>
      </c>
      <c r="DR243" s="7">
        <f t="shared" si="314"/>
        <v>17354.97</v>
      </c>
      <c r="DS243" s="7">
        <f t="shared" si="314"/>
        <v>0</v>
      </c>
      <c r="DT243" s="7">
        <f t="shared" si="314"/>
        <v>7774.14</v>
      </c>
      <c r="DU243" s="7">
        <f t="shared" si="314"/>
        <v>0</v>
      </c>
      <c r="DV243" s="7">
        <f t="shared" si="314"/>
        <v>155267.91</v>
      </c>
      <c r="DW243" s="7">
        <f t="shared" si="314"/>
        <v>43167.26</v>
      </c>
      <c r="DX243" s="7">
        <f t="shared" si="314"/>
        <v>0</v>
      </c>
      <c r="DY243" s="7">
        <f t="shared" si="314"/>
        <v>71541.440000000002</v>
      </c>
      <c r="DZ243" s="7">
        <f t="shared" si="314"/>
        <v>0</v>
      </c>
      <c r="EA243" s="7">
        <f t="shared" ref="EA243:FX243" si="315">EA238</f>
        <v>81572.25</v>
      </c>
      <c r="EB243" s="7">
        <f t="shared" si="315"/>
        <v>46523.49</v>
      </c>
      <c r="EC243" s="7">
        <f t="shared" si="315"/>
        <v>0</v>
      </c>
      <c r="ED243" s="7">
        <f t="shared" si="315"/>
        <v>0</v>
      </c>
      <c r="EE243" s="7">
        <f t="shared" si="315"/>
        <v>149095.79999999999</v>
      </c>
      <c r="EF243" s="7">
        <f t="shared" si="315"/>
        <v>22168.880000000001</v>
      </c>
      <c r="EG243" s="7">
        <f t="shared" si="315"/>
        <v>134217.44</v>
      </c>
      <c r="EH243" s="7">
        <f t="shared" si="315"/>
        <v>23505.32</v>
      </c>
      <c r="EI243" s="7">
        <f t="shared" si="315"/>
        <v>1020959.98</v>
      </c>
      <c r="EJ243" s="7">
        <f t="shared" si="315"/>
        <v>3518114.02</v>
      </c>
      <c r="EK243" s="7">
        <f t="shared" si="315"/>
        <v>27173.93</v>
      </c>
      <c r="EL243" s="7">
        <f t="shared" si="315"/>
        <v>0</v>
      </c>
      <c r="EM243" s="7">
        <f t="shared" si="315"/>
        <v>114558.11</v>
      </c>
      <c r="EN243" s="7">
        <f t="shared" si="315"/>
        <v>0</v>
      </c>
      <c r="EO243" s="7">
        <f t="shared" si="315"/>
        <v>132272.13</v>
      </c>
      <c r="EP243" s="7">
        <f t="shared" si="315"/>
        <v>174643.77</v>
      </c>
      <c r="EQ243" s="7">
        <f t="shared" si="315"/>
        <v>244649.95</v>
      </c>
      <c r="ER243" s="7">
        <f t="shared" si="315"/>
        <v>204244.24</v>
      </c>
      <c r="ES243" s="7">
        <f t="shared" si="315"/>
        <v>243867.61</v>
      </c>
      <c r="ET243" s="7">
        <f t="shared" si="315"/>
        <v>0</v>
      </c>
      <c r="EU243" s="7">
        <f t="shared" si="315"/>
        <v>0</v>
      </c>
      <c r="EV243" s="7">
        <f t="shared" si="315"/>
        <v>51025.919999999998</v>
      </c>
      <c r="EW243" s="7">
        <f t="shared" si="315"/>
        <v>45673.01</v>
      </c>
      <c r="EX243" s="7">
        <f t="shared" si="315"/>
        <v>0</v>
      </c>
      <c r="EY243" s="7">
        <f t="shared" si="315"/>
        <v>0</v>
      </c>
      <c r="EZ243" s="7">
        <f t="shared" si="315"/>
        <v>245.71</v>
      </c>
      <c r="FA243" s="7">
        <f t="shared" si="315"/>
        <v>347873.35</v>
      </c>
      <c r="FB243" s="7">
        <f t="shared" si="315"/>
        <v>0</v>
      </c>
      <c r="FC243" s="7">
        <f t="shared" si="315"/>
        <v>2822199.49</v>
      </c>
      <c r="FD243" s="7">
        <f t="shared" si="315"/>
        <v>228736.4</v>
      </c>
      <c r="FE243" s="7">
        <f t="shared" si="315"/>
        <v>0</v>
      </c>
      <c r="FF243" s="7">
        <f t="shared" si="315"/>
        <v>58017.61</v>
      </c>
      <c r="FG243" s="7">
        <f t="shared" si="315"/>
        <v>52357.27</v>
      </c>
      <c r="FH243" s="7">
        <f t="shared" si="315"/>
        <v>94758.24</v>
      </c>
      <c r="FI243" s="7">
        <f t="shared" si="315"/>
        <v>88795.520000000004</v>
      </c>
      <c r="FJ243" s="7">
        <f t="shared" si="315"/>
        <v>0</v>
      </c>
      <c r="FK243" s="7">
        <f t="shared" si="315"/>
        <v>884137.14</v>
      </c>
      <c r="FL243" s="7">
        <f t="shared" si="315"/>
        <v>0</v>
      </c>
      <c r="FM243" s="7">
        <f t="shared" si="315"/>
        <v>0</v>
      </c>
      <c r="FN243" s="7">
        <f t="shared" si="315"/>
        <v>0</v>
      </c>
      <c r="FO243" s="7">
        <f t="shared" si="315"/>
        <v>82838.8</v>
      </c>
      <c r="FP243" s="7">
        <f t="shared" si="315"/>
        <v>0</v>
      </c>
      <c r="FQ243" s="7">
        <f t="shared" si="315"/>
        <v>195971.15</v>
      </c>
      <c r="FR243" s="7">
        <f t="shared" si="315"/>
        <v>11868.48</v>
      </c>
      <c r="FS243" s="7">
        <f t="shared" si="315"/>
        <v>0</v>
      </c>
      <c r="FT243" s="7">
        <f t="shared" si="315"/>
        <v>0</v>
      </c>
      <c r="FU243" s="7">
        <f t="shared" si="315"/>
        <v>0</v>
      </c>
      <c r="FV243" s="7">
        <f t="shared" si="315"/>
        <v>0</v>
      </c>
      <c r="FW243" s="7">
        <f t="shared" si="315"/>
        <v>44845.760000000002</v>
      </c>
      <c r="FX243" s="7">
        <f t="shared" si="315"/>
        <v>46796.49</v>
      </c>
      <c r="FY243" s="64"/>
      <c r="FZ243" s="7">
        <f>SUM(C243:FX243)</f>
        <v>74083611.919999987</v>
      </c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</row>
    <row r="244" spans="1:195" x14ac:dyDescent="0.2">
      <c r="A244" s="6" t="s">
        <v>788</v>
      </c>
      <c r="B244" s="7" t="s">
        <v>789</v>
      </c>
      <c r="C244" s="7">
        <f t="shared" ref="C244:BN244" si="316">ROUND(C242+C243,2)</f>
        <v>73698347.109999999</v>
      </c>
      <c r="D244" s="7">
        <f t="shared" si="316"/>
        <v>428726738.31999999</v>
      </c>
      <c r="E244" s="7">
        <f t="shared" si="316"/>
        <v>70408109.950000003</v>
      </c>
      <c r="F244" s="7">
        <f t="shared" si="316"/>
        <v>242026466.53</v>
      </c>
      <c r="G244" s="7">
        <f t="shared" si="316"/>
        <v>14621610.439999999</v>
      </c>
      <c r="H244" s="7">
        <f t="shared" si="316"/>
        <v>12635179.199999999</v>
      </c>
      <c r="I244" s="7">
        <f t="shared" si="316"/>
        <v>97590261.239999995</v>
      </c>
      <c r="J244" s="7">
        <f t="shared" si="316"/>
        <v>22771462.649999999</v>
      </c>
      <c r="K244" s="7">
        <f t="shared" si="316"/>
        <v>3897280.79</v>
      </c>
      <c r="L244" s="7">
        <f t="shared" si="316"/>
        <v>25255064.199999999</v>
      </c>
      <c r="M244" s="7">
        <f t="shared" si="316"/>
        <v>13798224.43</v>
      </c>
      <c r="N244" s="7">
        <f t="shared" si="316"/>
        <v>555729448.97000003</v>
      </c>
      <c r="O244" s="7">
        <f t="shared" si="316"/>
        <v>138888647.13</v>
      </c>
      <c r="P244" s="7">
        <f t="shared" si="316"/>
        <v>4657169.2699999996</v>
      </c>
      <c r="Q244" s="7">
        <f t="shared" si="316"/>
        <v>437869310.33999997</v>
      </c>
      <c r="R244" s="7">
        <f t="shared" si="316"/>
        <v>54928039.439999998</v>
      </c>
      <c r="S244" s="7">
        <f t="shared" si="316"/>
        <v>17942785.879999999</v>
      </c>
      <c r="T244" s="7">
        <f t="shared" si="316"/>
        <v>2943687.01</v>
      </c>
      <c r="U244" s="7">
        <f t="shared" si="316"/>
        <v>1161026.06</v>
      </c>
      <c r="V244" s="7">
        <f t="shared" si="316"/>
        <v>3898314.15</v>
      </c>
      <c r="W244" s="7">
        <f t="shared" si="316"/>
        <v>2521154.48</v>
      </c>
      <c r="X244" s="7">
        <f t="shared" si="316"/>
        <v>1053709.52</v>
      </c>
      <c r="Y244" s="7">
        <f t="shared" si="316"/>
        <v>8527844.4700000007</v>
      </c>
      <c r="Z244" s="7">
        <f t="shared" si="316"/>
        <v>3467319.42</v>
      </c>
      <c r="AA244" s="7">
        <f t="shared" si="316"/>
        <v>328573242.16000003</v>
      </c>
      <c r="AB244" s="7">
        <f t="shared" si="316"/>
        <v>297342600.48000002</v>
      </c>
      <c r="AC244" s="7">
        <f t="shared" si="316"/>
        <v>10378758.529999999</v>
      </c>
      <c r="AD244" s="7">
        <f t="shared" si="316"/>
        <v>14404236.93</v>
      </c>
      <c r="AE244" s="7">
        <f t="shared" si="316"/>
        <v>1885729.95</v>
      </c>
      <c r="AF244" s="7">
        <f t="shared" si="316"/>
        <v>3157619.93</v>
      </c>
      <c r="AG244" s="7">
        <f t="shared" si="316"/>
        <v>7501624.5700000003</v>
      </c>
      <c r="AH244" s="7">
        <f t="shared" si="316"/>
        <v>10953895.67</v>
      </c>
      <c r="AI244" s="7">
        <f t="shared" si="316"/>
        <v>4733925.58</v>
      </c>
      <c r="AJ244" s="7">
        <f t="shared" si="316"/>
        <v>2947547.71</v>
      </c>
      <c r="AK244" s="7">
        <f t="shared" si="316"/>
        <v>3282580.21</v>
      </c>
      <c r="AL244" s="7">
        <f t="shared" si="316"/>
        <v>4081272.91</v>
      </c>
      <c r="AM244" s="7">
        <f t="shared" si="316"/>
        <v>4973442.96</v>
      </c>
      <c r="AN244" s="7">
        <f t="shared" si="316"/>
        <v>4549623.99</v>
      </c>
      <c r="AO244" s="7">
        <f t="shared" si="316"/>
        <v>46728695.710000001</v>
      </c>
      <c r="AP244" s="7">
        <f t="shared" si="316"/>
        <v>947068759.66999996</v>
      </c>
      <c r="AQ244" s="7">
        <f t="shared" si="316"/>
        <v>3997957.9</v>
      </c>
      <c r="AR244" s="7">
        <f t="shared" si="316"/>
        <v>662597804.73000002</v>
      </c>
      <c r="AS244" s="7">
        <f t="shared" si="316"/>
        <v>75670276.670000002</v>
      </c>
      <c r="AT244" s="7">
        <f t="shared" si="316"/>
        <v>25063553.359999999</v>
      </c>
      <c r="AU244" s="7">
        <f t="shared" si="316"/>
        <v>4324477.92</v>
      </c>
      <c r="AV244" s="7">
        <f t="shared" si="316"/>
        <v>4880124.99</v>
      </c>
      <c r="AW244" s="7">
        <f t="shared" si="316"/>
        <v>3990253.59</v>
      </c>
      <c r="AX244" s="7">
        <f t="shared" si="316"/>
        <v>1510392.66</v>
      </c>
      <c r="AY244" s="7">
        <f t="shared" si="316"/>
        <v>5567430.5099999998</v>
      </c>
      <c r="AZ244" s="7">
        <f t="shared" si="316"/>
        <v>134111470.34999999</v>
      </c>
      <c r="BA244" s="7">
        <f t="shared" si="316"/>
        <v>95049061.319999993</v>
      </c>
      <c r="BB244" s="7">
        <f t="shared" si="316"/>
        <v>80558669.510000005</v>
      </c>
      <c r="BC244" s="7">
        <f t="shared" si="316"/>
        <v>276549932.69999999</v>
      </c>
      <c r="BD244" s="7">
        <f t="shared" si="316"/>
        <v>36857490.240000002</v>
      </c>
      <c r="BE244" s="7">
        <f t="shared" si="316"/>
        <v>14192406.91</v>
      </c>
      <c r="BF244" s="7">
        <f t="shared" si="316"/>
        <v>261272402.69</v>
      </c>
      <c r="BG244" s="7">
        <f t="shared" si="316"/>
        <v>10936799.289999999</v>
      </c>
      <c r="BH244" s="7">
        <f t="shared" si="316"/>
        <v>7245269.8499999996</v>
      </c>
      <c r="BI244" s="7">
        <f t="shared" si="316"/>
        <v>4247900.24</v>
      </c>
      <c r="BJ244" s="7">
        <f t="shared" si="316"/>
        <v>64488814.490000002</v>
      </c>
      <c r="BK244" s="7">
        <f t="shared" si="316"/>
        <v>301342749.76999998</v>
      </c>
      <c r="BL244" s="7">
        <f t="shared" si="316"/>
        <v>2559061.8199999998</v>
      </c>
      <c r="BM244" s="7">
        <f t="shared" si="316"/>
        <v>4528040</v>
      </c>
      <c r="BN244" s="7">
        <f t="shared" si="316"/>
        <v>34113711.859999999</v>
      </c>
      <c r="BO244" s="7">
        <f t="shared" ref="BO244:DZ244" si="317">ROUND(BO242+BO243,2)</f>
        <v>13966299.560000001</v>
      </c>
      <c r="BP244" s="7">
        <f t="shared" si="317"/>
        <v>3306415.31</v>
      </c>
      <c r="BQ244" s="7">
        <f t="shared" si="317"/>
        <v>66617655.549999997</v>
      </c>
      <c r="BR244" s="7">
        <f t="shared" si="317"/>
        <v>47296320.710000001</v>
      </c>
      <c r="BS244" s="7">
        <f t="shared" si="317"/>
        <v>13120565.890000001</v>
      </c>
      <c r="BT244" s="7">
        <f t="shared" si="317"/>
        <v>5378349.8799999999</v>
      </c>
      <c r="BU244" s="7">
        <f t="shared" si="317"/>
        <v>5435949.5199999996</v>
      </c>
      <c r="BV244" s="7">
        <f t="shared" si="317"/>
        <v>13433689.51</v>
      </c>
      <c r="BW244" s="7">
        <f t="shared" si="317"/>
        <v>21172071.449999999</v>
      </c>
      <c r="BX244" s="7">
        <f t="shared" si="317"/>
        <v>1764603.94</v>
      </c>
      <c r="BY244" s="7">
        <f t="shared" si="317"/>
        <v>5576082.4000000004</v>
      </c>
      <c r="BZ244" s="7">
        <f t="shared" si="317"/>
        <v>3478356.55</v>
      </c>
      <c r="CA244" s="7">
        <f t="shared" si="317"/>
        <v>3089312.25</v>
      </c>
      <c r="CB244" s="7">
        <f t="shared" si="317"/>
        <v>803965681.27999997</v>
      </c>
      <c r="CC244" s="7">
        <f t="shared" si="317"/>
        <v>3198837.91</v>
      </c>
      <c r="CD244" s="7">
        <f t="shared" si="317"/>
        <v>3382615.27</v>
      </c>
      <c r="CE244" s="7">
        <f t="shared" si="317"/>
        <v>2781008.48</v>
      </c>
      <c r="CF244" s="7">
        <f t="shared" si="317"/>
        <v>2371098.61</v>
      </c>
      <c r="CG244" s="7">
        <f t="shared" si="317"/>
        <v>3383601.22</v>
      </c>
      <c r="CH244" s="7">
        <f t="shared" si="317"/>
        <v>2175034.67</v>
      </c>
      <c r="CI244" s="7">
        <f t="shared" si="317"/>
        <v>7969812.6699999999</v>
      </c>
      <c r="CJ244" s="7">
        <f t="shared" si="317"/>
        <v>10713924.859999999</v>
      </c>
      <c r="CK244" s="7">
        <f t="shared" si="317"/>
        <v>62311105.909999996</v>
      </c>
      <c r="CL244" s="7">
        <f t="shared" si="317"/>
        <v>14787952.98</v>
      </c>
      <c r="CM244" s="7">
        <f t="shared" si="317"/>
        <v>9263462.7400000002</v>
      </c>
      <c r="CN244" s="7">
        <f t="shared" si="317"/>
        <v>333257683.69999999</v>
      </c>
      <c r="CO244" s="7">
        <f t="shared" si="317"/>
        <v>150776286.75</v>
      </c>
      <c r="CP244" s="7">
        <f t="shared" si="317"/>
        <v>11470103.039999999</v>
      </c>
      <c r="CQ244" s="7">
        <f t="shared" si="317"/>
        <v>9821092.6199999992</v>
      </c>
      <c r="CR244" s="7">
        <f t="shared" si="317"/>
        <v>3784717.03</v>
      </c>
      <c r="CS244" s="7">
        <f t="shared" si="317"/>
        <v>4388958.38</v>
      </c>
      <c r="CT244" s="7">
        <f t="shared" si="317"/>
        <v>2171867.46</v>
      </c>
      <c r="CU244" s="7">
        <f t="shared" si="317"/>
        <v>4598394.5199999996</v>
      </c>
      <c r="CV244" s="7">
        <f t="shared" si="317"/>
        <v>994814.69</v>
      </c>
      <c r="CW244" s="7">
        <f t="shared" si="317"/>
        <v>3316565.9</v>
      </c>
      <c r="CX244" s="7">
        <f t="shared" si="317"/>
        <v>5530842.25</v>
      </c>
      <c r="CY244" s="7">
        <f t="shared" si="317"/>
        <v>1086825.22</v>
      </c>
      <c r="CZ244" s="7">
        <f t="shared" si="317"/>
        <v>20417159.280000001</v>
      </c>
      <c r="DA244" s="7">
        <f t="shared" si="317"/>
        <v>3384655.91</v>
      </c>
      <c r="DB244" s="7">
        <f t="shared" si="317"/>
        <v>4377984.3099999996</v>
      </c>
      <c r="DC244" s="7">
        <f t="shared" si="317"/>
        <v>3094005.14</v>
      </c>
      <c r="DD244" s="7">
        <f t="shared" si="317"/>
        <v>2868424.66</v>
      </c>
      <c r="DE244" s="7">
        <f t="shared" si="317"/>
        <v>4366211.42</v>
      </c>
      <c r="DF244" s="7">
        <f t="shared" si="317"/>
        <v>220535305.49000001</v>
      </c>
      <c r="DG244" s="7">
        <f t="shared" si="317"/>
        <v>1886302.43</v>
      </c>
      <c r="DH244" s="7">
        <f t="shared" si="317"/>
        <v>19960166.600000001</v>
      </c>
      <c r="DI244" s="7">
        <f t="shared" si="317"/>
        <v>26467359.57</v>
      </c>
      <c r="DJ244" s="7">
        <f t="shared" si="317"/>
        <v>7389477.3099999996</v>
      </c>
      <c r="DK244" s="7">
        <f t="shared" si="317"/>
        <v>5610247.3899999997</v>
      </c>
      <c r="DL244" s="7">
        <f t="shared" si="317"/>
        <v>61400646.770000003</v>
      </c>
      <c r="DM244" s="7">
        <f t="shared" si="317"/>
        <v>4196156.5199999996</v>
      </c>
      <c r="DN244" s="7">
        <f t="shared" si="317"/>
        <v>14838689.050000001</v>
      </c>
      <c r="DO244" s="7">
        <f t="shared" si="317"/>
        <v>34948061.130000003</v>
      </c>
      <c r="DP244" s="7">
        <f t="shared" si="317"/>
        <v>3652046.91</v>
      </c>
      <c r="DQ244" s="7">
        <f t="shared" si="317"/>
        <v>9405775.4199999999</v>
      </c>
      <c r="DR244" s="7">
        <f t="shared" si="317"/>
        <v>15517499.060000001</v>
      </c>
      <c r="DS244" s="7">
        <f t="shared" si="317"/>
        <v>8202594.7800000003</v>
      </c>
      <c r="DT244" s="7">
        <f t="shared" si="317"/>
        <v>3280236.02</v>
      </c>
      <c r="DU244" s="7">
        <f t="shared" si="317"/>
        <v>4742034.13</v>
      </c>
      <c r="DV244" s="7">
        <f t="shared" si="317"/>
        <v>3607923.39</v>
      </c>
      <c r="DW244" s="7">
        <f t="shared" si="317"/>
        <v>4426256.4000000004</v>
      </c>
      <c r="DX244" s="7">
        <f t="shared" si="317"/>
        <v>3382090.5</v>
      </c>
      <c r="DY244" s="7">
        <f t="shared" si="317"/>
        <v>4758515.76</v>
      </c>
      <c r="DZ244" s="7">
        <f t="shared" si="317"/>
        <v>8744421.1099999994</v>
      </c>
      <c r="EA244" s="7">
        <f t="shared" ref="EA244:FX244" si="318">ROUND(EA242+EA243,2)</f>
        <v>6745283.8499999996</v>
      </c>
      <c r="EB244" s="7">
        <f t="shared" si="318"/>
        <v>6733888.1500000004</v>
      </c>
      <c r="EC244" s="7">
        <f t="shared" si="318"/>
        <v>4054256.39</v>
      </c>
      <c r="ED244" s="7">
        <f t="shared" si="318"/>
        <v>21956312.75</v>
      </c>
      <c r="EE244" s="7">
        <f t="shared" si="318"/>
        <v>3445903.88</v>
      </c>
      <c r="EF244" s="7">
        <f t="shared" si="318"/>
        <v>15923414.42</v>
      </c>
      <c r="EG244" s="7">
        <f t="shared" si="318"/>
        <v>3785964.24</v>
      </c>
      <c r="EH244" s="7">
        <f t="shared" si="318"/>
        <v>3676420.71</v>
      </c>
      <c r="EI244" s="7">
        <f t="shared" si="318"/>
        <v>159482481.22</v>
      </c>
      <c r="EJ244" s="7">
        <f t="shared" si="318"/>
        <v>104697971.13</v>
      </c>
      <c r="EK244" s="7">
        <f t="shared" si="318"/>
        <v>7508312.0999999996</v>
      </c>
      <c r="EL244" s="7">
        <f t="shared" si="318"/>
        <v>5286262.41</v>
      </c>
      <c r="EM244" s="7">
        <f t="shared" si="318"/>
        <v>5026687.97</v>
      </c>
      <c r="EN244" s="7">
        <f t="shared" si="318"/>
        <v>11268723.220000001</v>
      </c>
      <c r="EO244" s="7">
        <f t="shared" si="318"/>
        <v>4464695.58</v>
      </c>
      <c r="EP244" s="7">
        <f t="shared" si="318"/>
        <v>5535012.25</v>
      </c>
      <c r="EQ244" s="7">
        <f t="shared" si="318"/>
        <v>28850047.27</v>
      </c>
      <c r="ER244" s="7">
        <f t="shared" si="318"/>
        <v>4711762.1399999997</v>
      </c>
      <c r="ES244" s="7">
        <f t="shared" si="318"/>
        <v>3029305.03</v>
      </c>
      <c r="ET244" s="7">
        <f t="shared" si="318"/>
        <v>3735646.09</v>
      </c>
      <c r="EU244" s="7">
        <f t="shared" si="318"/>
        <v>7168527.8700000001</v>
      </c>
      <c r="EV244" s="7">
        <f t="shared" si="318"/>
        <v>1793911.51</v>
      </c>
      <c r="EW244" s="7">
        <f t="shared" si="318"/>
        <v>12550062.300000001</v>
      </c>
      <c r="EX244" s="7">
        <f t="shared" si="318"/>
        <v>3326083.08</v>
      </c>
      <c r="EY244" s="7">
        <f t="shared" si="318"/>
        <v>6188442.71</v>
      </c>
      <c r="EZ244" s="7">
        <f t="shared" si="318"/>
        <v>2476511.9900000002</v>
      </c>
      <c r="FA244" s="7">
        <f t="shared" si="318"/>
        <v>39565980.210000001</v>
      </c>
      <c r="FB244" s="7">
        <f t="shared" si="318"/>
        <v>4481534.7699999996</v>
      </c>
      <c r="FC244" s="7">
        <f t="shared" si="318"/>
        <v>21931255.920000002</v>
      </c>
      <c r="FD244" s="7">
        <f t="shared" si="318"/>
        <v>5325246.78</v>
      </c>
      <c r="FE244" s="7">
        <f t="shared" si="318"/>
        <v>1819270.44</v>
      </c>
      <c r="FF244" s="7">
        <f t="shared" si="318"/>
        <v>3490490.43</v>
      </c>
      <c r="FG244" s="7">
        <f t="shared" si="318"/>
        <v>2509105.9</v>
      </c>
      <c r="FH244" s="7">
        <f t="shared" si="318"/>
        <v>1599978.17</v>
      </c>
      <c r="FI244" s="7">
        <f t="shared" si="318"/>
        <v>19093659.34</v>
      </c>
      <c r="FJ244" s="7">
        <f t="shared" si="318"/>
        <v>20919607.800000001</v>
      </c>
      <c r="FK244" s="7">
        <f t="shared" si="318"/>
        <v>27371383.920000002</v>
      </c>
      <c r="FL244" s="7">
        <f t="shared" si="318"/>
        <v>84049551.650000006</v>
      </c>
      <c r="FM244" s="7">
        <f t="shared" si="318"/>
        <v>39021440.789999999</v>
      </c>
      <c r="FN244" s="7">
        <f t="shared" si="318"/>
        <v>237907132.87</v>
      </c>
      <c r="FO244" s="7">
        <f t="shared" si="318"/>
        <v>12024206.550000001</v>
      </c>
      <c r="FP244" s="7">
        <f t="shared" si="318"/>
        <v>25771675.829999998</v>
      </c>
      <c r="FQ244" s="7">
        <f t="shared" si="318"/>
        <v>10961367.58</v>
      </c>
      <c r="FR244" s="7">
        <f t="shared" si="318"/>
        <v>3193354.66</v>
      </c>
      <c r="FS244" s="7">
        <f t="shared" si="318"/>
        <v>3268144.87</v>
      </c>
      <c r="FT244" s="7">
        <f t="shared" si="318"/>
        <v>1330939.6599999999</v>
      </c>
      <c r="FU244" s="7">
        <f t="shared" si="318"/>
        <v>10010630.5</v>
      </c>
      <c r="FV244" s="7">
        <f t="shared" si="318"/>
        <v>8076351</v>
      </c>
      <c r="FW244" s="7">
        <f t="shared" si="318"/>
        <v>3179506.48</v>
      </c>
      <c r="FX244" s="7">
        <f t="shared" si="318"/>
        <v>1417195.71</v>
      </c>
      <c r="FY244" s="7"/>
      <c r="FZ244" s="7">
        <f>SUM(C244:FX244)</f>
        <v>9245575920.5600014</v>
      </c>
      <c r="GA244" s="84">
        <v>9254139534.1599998</v>
      </c>
      <c r="GB244" s="7">
        <f>FZ244-GA244</f>
        <v>-8563613.5999984741</v>
      </c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</row>
    <row r="245" spans="1:195" x14ac:dyDescent="0.2">
      <c r="A245" s="7"/>
      <c r="B245" s="7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  <c r="CZ245" s="64"/>
      <c r="DA245" s="64"/>
      <c r="DB245" s="64"/>
      <c r="DC245" s="64"/>
      <c r="DD245" s="64"/>
      <c r="DE245" s="64"/>
      <c r="DF245" s="64"/>
      <c r="DG245" s="64"/>
      <c r="DH245" s="64"/>
      <c r="DI245" s="64"/>
      <c r="DJ245" s="64"/>
      <c r="DK245" s="64"/>
      <c r="DL245" s="64"/>
      <c r="DM245" s="64"/>
      <c r="DN245" s="64"/>
      <c r="DO245" s="64"/>
      <c r="DP245" s="64"/>
      <c r="DQ245" s="64"/>
      <c r="DR245" s="64"/>
      <c r="DS245" s="64"/>
      <c r="DT245" s="64"/>
      <c r="DU245" s="64"/>
      <c r="DV245" s="64"/>
      <c r="DW245" s="64"/>
      <c r="DX245" s="64"/>
      <c r="DY245" s="64"/>
      <c r="DZ245" s="64"/>
      <c r="EA245" s="64"/>
      <c r="EB245" s="64"/>
      <c r="EC245" s="64"/>
      <c r="ED245" s="64"/>
      <c r="EE245" s="64"/>
      <c r="EF245" s="64"/>
      <c r="EG245" s="64"/>
      <c r="EH245" s="64"/>
      <c r="EI245" s="64"/>
      <c r="EJ245" s="64"/>
      <c r="EK245" s="64"/>
      <c r="EL245" s="64"/>
      <c r="EM245" s="64"/>
      <c r="EN245" s="64"/>
      <c r="EO245" s="64"/>
      <c r="EP245" s="64"/>
      <c r="EQ245" s="64"/>
      <c r="ER245" s="64"/>
      <c r="ES245" s="64"/>
      <c r="ET245" s="64"/>
      <c r="EU245" s="64"/>
      <c r="EV245" s="64"/>
      <c r="EW245" s="64"/>
      <c r="EX245" s="64"/>
      <c r="EY245" s="64"/>
      <c r="EZ245" s="64"/>
      <c r="FA245" s="64"/>
      <c r="FB245" s="64"/>
      <c r="FC245" s="64"/>
      <c r="FD245" s="64"/>
      <c r="FE245" s="64"/>
      <c r="FF245" s="64"/>
      <c r="FG245" s="64"/>
      <c r="FH245" s="64"/>
      <c r="FI245" s="64"/>
      <c r="FJ245" s="64"/>
      <c r="FK245" s="64"/>
      <c r="FL245" s="64"/>
      <c r="FM245" s="64"/>
      <c r="FN245" s="64"/>
      <c r="FO245" s="64"/>
      <c r="FP245" s="64"/>
      <c r="FQ245" s="64"/>
      <c r="FR245" s="64"/>
      <c r="FS245" s="64"/>
      <c r="FT245" s="64"/>
      <c r="FU245" s="64"/>
      <c r="FV245" s="64"/>
      <c r="FW245" s="64"/>
      <c r="FX245" s="64"/>
      <c r="FY245" s="7"/>
      <c r="FZ245" s="7"/>
      <c r="GA245" s="42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</row>
    <row r="246" spans="1:195" ht="15.75" x14ac:dyDescent="0.25">
      <c r="A246" s="6" t="s">
        <v>591</v>
      </c>
      <c r="B246" s="43" t="s">
        <v>790</v>
      </c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</row>
    <row r="247" spans="1:195" x14ac:dyDescent="0.2">
      <c r="A247" s="6" t="s">
        <v>791</v>
      </c>
      <c r="B247" s="7" t="s">
        <v>792</v>
      </c>
      <c r="C247" s="42">
        <f t="shared" ref="C247:BN247" si="319">C46</f>
        <v>2.7E-2</v>
      </c>
      <c r="D247" s="42">
        <f t="shared" si="319"/>
        <v>2.7E-2</v>
      </c>
      <c r="E247" s="42">
        <f t="shared" si="319"/>
        <v>2.7E-2</v>
      </c>
      <c r="F247" s="42">
        <f t="shared" si="319"/>
        <v>2.7E-2</v>
      </c>
      <c r="G247" s="42">
        <f t="shared" si="319"/>
        <v>2.5264999999999999E-2</v>
      </c>
      <c r="H247" s="42">
        <f t="shared" si="319"/>
        <v>2.7E-2</v>
      </c>
      <c r="I247" s="42">
        <f t="shared" si="319"/>
        <v>2.7E-2</v>
      </c>
      <c r="J247" s="42">
        <f t="shared" si="319"/>
        <v>2.7E-2</v>
      </c>
      <c r="K247" s="42">
        <f t="shared" si="319"/>
        <v>2.7E-2</v>
      </c>
      <c r="L247" s="42">
        <f t="shared" si="319"/>
        <v>2.4895E-2</v>
      </c>
      <c r="M247" s="42">
        <f t="shared" si="319"/>
        <v>2.3947E-2</v>
      </c>
      <c r="N247" s="42">
        <f t="shared" si="319"/>
        <v>1.8755999999999998E-2</v>
      </c>
      <c r="O247" s="42">
        <f t="shared" si="319"/>
        <v>2.7E-2</v>
      </c>
      <c r="P247" s="42">
        <f t="shared" si="319"/>
        <v>2.7E-2</v>
      </c>
      <c r="Q247" s="42">
        <f t="shared" si="319"/>
        <v>2.7E-2</v>
      </c>
      <c r="R247" s="42">
        <f t="shared" si="319"/>
        <v>2.6908999999999999E-2</v>
      </c>
      <c r="S247" s="42">
        <f t="shared" si="319"/>
        <v>2.4014000000000001E-2</v>
      </c>
      <c r="T247" s="42">
        <f t="shared" si="319"/>
        <v>2.2301000000000001E-2</v>
      </c>
      <c r="U247" s="42">
        <f t="shared" si="319"/>
        <v>2.1801000000000001E-2</v>
      </c>
      <c r="V247" s="42">
        <f t="shared" si="319"/>
        <v>2.7E-2</v>
      </c>
      <c r="W247" s="42">
        <f t="shared" si="319"/>
        <v>2.7E-2</v>
      </c>
      <c r="X247" s="42">
        <f t="shared" si="319"/>
        <v>1.3756000000000001E-2</v>
      </c>
      <c r="Y247" s="42">
        <f t="shared" si="319"/>
        <v>2.2498000000000001E-2</v>
      </c>
      <c r="Z247" s="42">
        <f t="shared" si="319"/>
        <v>2.1915E-2</v>
      </c>
      <c r="AA247" s="42">
        <f t="shared" si="319"/>
        <v>2.7E-2</v>
      </c>
      <c r="AB247" s="42">
        <f t="shared" si="319"/>
        <v>2.7E-2</v>
      </c>
      <c r="AC247" s="42">
        <f t="shared" si="319"/>
        <v>1.8981999999999999E-2</v>
      </c>
      <c r="AD247" s="42">
        <f t="shared" si="319"/>
        <v>1.7693E-2</v>
      </c>
      <c r="AE247" s="42">
        <f t="shared" si="319"/>
        <v>1.0814000000000001E-2</v>
      </c>
      <c r="AF247" s="42">
        <f t="shared" si="319"/>
        <v>9.6740000000000003E-3</v>
      </c>
      <c r="AG247" s="42">
        <f t="shared" si="319"/>
        <v>1.2485E-2</v>
      </c>
      <c r="AH247" s="42">
        <f t="shared" si="319"/>
        <v>2.0122999999999999E-2</v>
      </c>
      <c r="AI247" s="42">
        <f t="shared" si="319"/>
        <v>2.7E-2</v>
      </c>
      <c r="AJ247" s="42">
        <f t="shared" si="319"/>
        <v>2.1787999999999998E-2</v>
      </c>
      <c r="AK247" s="42">
        <f t="shared" si="319"/>
        <v>1.9279999999999999E-2</v>
      </c>
      <c r="AL247" s="42">
        <f t="shared" si="319"/>
        <v>2.7E-2</v>
      </c>
      <c r="AM247" s="42">
        <f t="shared" si="319"/>
        <v>1.9449000000000001E-2</v>
      </c>
      <c r="AN247" s="42">
        <f t="shared" si="319"/>
        <v>2.5902999999999999E-2</v>
      </c>
      <c r="AO247" s="42">
        <f t="shared" si="319"/>
        <v>2.5656000000000002E-2</v>
      </c>
      <c r="AP247" s="42">
        <f t="shared" si="319"/>
        <v>2.7E-2</v>
      </c>
      <c r="AQ247" s="42">
        <f t="shared" si="319"/>
        <v>1.8558999999999999E-2</v>
      </c>
      <c r="AR247" s="42">
        <f t="shared" si="319"/>
        <v>2.7E-2</v>
      </c>
      <c r="AS247" s="42">
        <f t="shared" si="319"/>
        <v>1.2137999999999999E-2</v>
      </c>
      <c r="AT247" s="42">
        <f t="shared" si="319"/>
        <v>2.7E-2</v>
      </c>
      <c r="AU247" s="42">
        <f t="shared" si="319"/>
        <v>2.2187999999999999E-2</v>
      </c>
      <c r="AV247" s="42">
        <f t="shared" si="319"/>
        <v>2.7E-2</v>
      </c>
      <c r="AW247" s="42">
        <f t="shared" si="319"/>
        <v>2.3595999999999999E-2</v>
      </c>
      <c r="AX247" s="42">
        <f t="shared" si="319"/>
        <v>1.9798E-2</v>
      </c>
      <c r="AY247" s="42">
        <f t="shared" si="319"/>
        <v>2.7E-2</v>
      </c>
      <c r="AZ247" s="42">
        <f t="shared" si="319"/>
        <v>1.5720000000000001E-2</v>
      </c>
      <c r="BA247" s="42">
        <f t="shared" si="319"/>
        <v>2.4893999999999999E-2</v>
      </c>
      <c r="BB247" s="42">
        <f t="shared" si="319"/>
        <v>2.2683999999999999E-2</v>
      </c>
      <c r="BC247" s="42">
        <f t="shared" si="319"/>
        <v>2.0715000000000001E-2</v>
      </c>
      <c r="BD247" s="42">
        <f t="shared" si="319"/>
        <v>2.7E-2</v>
      </c>
      <c r="BE247" s="42">
        <f t="shared" si="319"/>
        <v>2.5815999999999999E-2</v>
      </c>
      <c r="BF247" s="42">
        <f t="shared" si="319"/>
        <v>2.7E-2</v>
      </c>
      <c r="BG247" s="42">
        <f t="shared" si="319"/>
        <v>2.7E-2</v>
      </c>
      <c r="BH247" s="42">
        <f t="shared" si="319"/>
        <v>2.4419E-2</v>
      </c>
      <c r="BI247" s="42">
        <f t="shared" si="319"/>
        <v>1.1433E-2</v>
      </c>
      <c r="BJ247" s="42">
        <f t="shared" si="319"/>
        <v>2.6164E-2</v>
      </c>
      <c r="BK247" s="42">
        <f t="shared" si="319"/>
        <v>2.7E-2</v>
      </c>
      <c r="BL247" s="42">
        <f t="shared" si="319"/>
        <v>2.7E-2</v>
      </c>
      <c r="BM247" s="42">
        <f t="shared" si="319"/>
        <v>2.3834000000000001E-2</v>
      </c>
      <c r="BN247" s="42">
        <f t="shared" si="319"/>
        <v>2.7E-2</v>
      </c>
      <c r="BO247" s="42">
        <f t="shared" ref="BO247:DM247" si="320">BO46</f>
        <v>1.8203E-2</v>
      </c>
      <c r="BP247" s="42">
        <f t="shared" si="320"/>
        <v>2.4702000000000002E-2</v>
      </c>
      <c r="BQ247" s="42">
        <f t="shared" si="320"/>
        <v>2.4759E-2</v>
      </c>
      <c r="BR247" s="42">
        <f t="shared" si="320"/>
        <v>7.7000000000000002E-3</v>
      </c>
      <c r="BS247" s="42">
        <f t="shared" si="320"/>
        <v>4.3949999999999996E-3</v>
      </c>
      <c r="BT247" s="42">
        <f t="shared" si="320"/>
        <v>6.6509999999999998E-3</v>
      </c>
      <c r="BU247" s="42">
        <f t="shared" si="320"/>
        <v>1.3811E-2</v>
      </c>
      <c r="BV247" s="42">
        <f t="shared" si="320"/>
        <v>1.2777E-2</v>
      </c>
      <c r="BW247" s="42">
        <f t="shared" si="320"/>
        <v>1.5736E-2</v>
      </c>
      <c r="BX247" s="42">
        <f t="shared" si="320"/>
        <v>1.9067000000000001E-2</v>
      </c>
      <c r="BY247" s="42">
        <f t="shared" si="320"/>
        <v>2.6780999999999999E-2</v>
      </c>
      <c r="BZ247" s="42">
        <f t="shared" si="320"/>
        <v>2.7E-2</v>
      </c>
      <c r="CA247" s="42">
        <f t="shared" si="320"/>
        <v>2.3040999999999999E-2</v>
      </c>
      <c r="CB247" s="42">
        <f t="shared" si="320"/>
        <v>2.7E-2</v>
      </c>
      <c r="CC247" s="42">
        <f t="shared" si="320"/>
        <v>2.5198999999999999E-2</v>
      </c>
      <c r="CD247" s="42">
        <f t="shared" si="320"/>
        <v>2.2519999999999998E-2</v>
      </c>
      <c r="CE247" s="42">
        <f t="shared" si="320"/>
        <v>2.7E-2</v>
      </c>
      <c r="CF247" s="42">
        <f t="shared" si="320"/>
        <v>2.4334000000000001E-2</v>
      </c>
      <c r="CG247" s="42">
        <f t="shared" si="320"/>
        <v>2.7E-2</v>
      </c>
      <c r="CH247" s="42">
        <f t="shared" si="320"/>
        <v>2.5187999999999999E-2</v>
      </c>
      <c r="CI247" s="42">
        <f t="shared" si="320"/>
        <v>2.7E-2</v>
      </c>
      <c r="CJ247" s="42">
        <f t="shared" si="320"/>
        <v>2.6468999999999999E-2</v>
      </c>
      <c r="CK247" s="42">
        <f t="shared" si="320"/>
        <v>9.6010000000000002E-3</v>
      </c>
      <c r="CL247" s="42">
        <f t="shared" si="320"/>
        <v>1.1228999999999999E-2</v>
      </c>
      <c r="CM247" s="42">
        <f t="shared" si="320"/>
        <v>5.274E-3</v>
      </c>
      <c r="CN247" s="42">
        <f t="shared" si="320"/>
        <v>2.7E-2</v>
      </c>
      <c r="CO247" s="42">
        <f t="shared" si="320"/>
        <v>2.5360000000000001E-2</v>
      </c>
      <c r="CP247" s="42">
        <f t="shared" si="320"/>
        <v>2.0548999999999998E-2</v>
      </c>
      <c r="CQ247" s="42">
        <f t="shared" si="320"/>
        <v>1.5427E-2</v>
      </c>
      <c r="CR247" s="42">
        <f t="shared" si="320"/>
        <v>4.169E-3</v>
      </c>
      <c r="CS247" s="42">
        <f t="shared" si="320"/>
        <v>2.5658E-2</v>
      </c>
      <c r="CT247" s="42">
        <f t="shared" si="320"/>
        <v>1.1520000000000001E-2</v>
      </c>
      <c r="CU247" s="42">
        <f t="shared" si="320"/>
        <v>2.2616000000000001E-2</v>
      </c>
      <c r="CV247" s="42">
        <f t="shared" si="320"/>
        <v>1.3979E-2</v>
      </c>
      <c r="CW247" s="42">
        <f t="shared" si="320"/>
        <v>1.7378999999999999E-2</v>
      </c>
      <c r="CX247" s="42">
        <f t="shared" si="320"/>
        <v>2.4823999999999999E-2</v>
      </c>
      <c r="CY247" s="42">
        <f t="shared" si="320"/>
        <v>2.7E-2</v>
      </c>
      <c r="CZ247" s="42">
        <f t="shared" si="320"/>
        <v>2.7E-2</v>
      </c>
      <c r="DA247" s="42">
        <f t="shared" si="320"/>
        <v>2.7E-2</v>
      </c>
      <c r="DB247" s="42">
        <f t="shared" si="320"/>
        <v>2.7E-2</v>
      </c>
      <c r="DC247" s="42">
        <f t="shared" si="320"/>
        <v>2.0417999999999999E-2</v>
      </c>
      <c r="DD247" s="42">
        <f t="shared" si="320"/>
        <v>3.4299999999999999E-3</v>
      </c>
      <c r="DE247" s="42">
        <f t="shared" si="320"/>
        <v>1.1894999999999999E-2</v>
      </c>
      <c r="DF247" s="42">
        <f t="shared" si="320"/>
        <v>2.7E-2</v>
      </c>
      <c r="DG247" s="42">
        <f t="shared" si="320"/>
        <v>2.3453000000000002E-2</v>
      </c>
      <c r="DH247" s="42">
        <f t="shared" si="320"/>
        <v>2.3515999999999999E-2</v>
      </c>
      <c r="DI247" s="42">
        <f t="shared" si="320"/>
        <v>2.1845E-2</v>
      </c>
      <c r="DJ247" s="42">
        <f t="shared" si="320"/>
        <v>2.3883000000000001E-2</v>
      </c>
      <c r="DK247" s="42">
        <f t="shared" si="320"/>
        <v>1.8658000000000001E-2</v>
      </c>
      <c r="DL247" s="42">
        <f t="shared" si="320"/>
        <v>2.4967E-2</v>
      </c>
      <c r="DM247" s="42">
        <f t="shared" si="320"/>
        <v>2.2898999999999999E-2</v>
      </c>
      <c r="DN247" s="42">
        <v>2.7E-2</v>
      </c>
      <c r="DO247" s="42">
        <f t="shared" ref="DO247:FX247" si="321">DO46</f>
        <v>2.7E-2</v>
      </c>
      <c r="DP247" s="42">
        <f t="shared" si="321"/>
        <v>2.7E-2</v>
      </c>
      <c r="DQ247" s="42">
        <f t="shared" si="321"/>
        <v>2.4545000000000001E-2</v>
      </c>
      <c r="DR247" s="42">
        <f t="shared" si="321"/>
        <v>2.7E-2</v>
      </c>
      <c r="DS247" s="42">
        <f t="shared" si="321"/>
        <v>2.7E-2</v>
      </c>
      <c r="DT247" s="42">
        <f t="shared" si="321"/>
        <v>2.4729000000000001E-2</v>
      </c>
      <c r="DU247" s="42">
        <f t="shared" si="321"/>
        <v>2.7E-2</v>
      </c>
      <c r="DV247" s="42">
        <f t="shared" si="321"/>
        <v>2.7E-2</v>
      </c>
      <c r="DW247" s="42">
        <f t="shared" si="321"/>
        <v>2.4996999999999998E-2</v>
      </c>
      <c r="DX247" s="42">
        <f t="shared" si="321"/>
        <v>2.1930999999999999E-2</v>
      </c>
      <c r="DY247" s="42">
        <f t="shared" si="321"/>
        <v>1.5928000000000001E-2</v>
      </c>
      <c r="DZ247" s="42">
        <f t="shared" si="321"/>
        <v>2.0662E-2</v>
      </c>
      <c r="EA247" s="42">
        <f t="shared" si="321"/>
        <v>1.2173E-2</v>
      </c>
      <c r="EB247" s="42">
        <f t="shared" si="321"/>
        <v>2.7E-2</v>
      </c>
      <c r="EC247" s="42">
        <f t="shared" si="321"/>
        <v>2.7E-2</v>
      </c>
      <c r="ED247" s="42">
        <f t="shared" si="321"/>
        <v>4.4120000000000001E-3</v>
      </c>
      <c r="EE247" s="42">
        <f t="shared" si="321"/>
        <v>2.7E-2</v>
      </c>
      <c r="EF247" s="42">
        <f t="shared" si="321"/>
        <v>2.2595000000000001E-2</v>
      </c>
      <c r="EG247" s="42">
        <f t="shared" si="321"/>
        <v>2.7E-2</v>
      </c>
      <c r="EH247" s="42">
        <f t="shared" si="321"/>
        <v>2.7E-2</v>
      </c>
      <c r="EI247" s="42">
        <f t="shared" si="321"/>
        <v>2.7E-2</v>
      </c>
      <c r="EJ247" s="42">
        <f t="shared" si="321"/>
        <v>2.7E-2</v>
      </c>
      <c r="EK247" s="42">
        <f t="shared" si="321"/>
        <v>5.7670000000000004E-3</v>
      </c>
      <c r="EL247" s="42">
        <f t="shared" si="321"/>
        <v>5.1159999999999999E-3</v>
      </c>
      <c r="EM247" s="42">
        <f t="shared" si="321"/>
        <v>1.9307999999999999E-2</v>
      </c>
      <c r="EN247" s="42">
        <f t="shared" si="321"/>
        <v>2.7E-2</v>
      </c>
      <c r="EO247" s="42">
        <f t="shared" si="321"/>
        <v>2.7E-2</v>
      </c>
      <c r="EP247" s="42">
        <f t="shared" si="321"/>
        <v>2.3585999999999999E-2</v>
      </c>
      <c r="EQ247" s="42">
        <f t="shared" si="321"/>
        <v>8.5959999999999995E-3</v>
      </c>
      <c r="ER247" s="42">
        <f t="shared" si="321"/>
        <v>2.1283E-2</v>
      </c>
      <c r="ES247" s="42">
        <f t="shared" si="321"/>
        <v>2.6557999999999998E-2</v>
      </c>
      <c r="ET247" s="42">
        <f t="shared" si="321"/>
        <v>2.7E-2</v>
      </c>
      <c r="EU247" s="42">
        <f t="shared" si="321"/>
        <v>2.7E-2</v>
      </c>
      <c r="EV247" s="42">
        <f t="shared" si="321"/>
        <v>1.3965E-2</v>
      </c>
      <c r="EW247" s="42">
        <f t="shared" si="321"/>
        <v>7.2810000000000001E-3</v>
      </c>
      <c r="EX247" s="42">
        <f t="shared" si="321"/>
        <v>6.9100000000000003E-3</v>
      </c>
      <c r="EY247" s="42">
        <f t="shared" si="321"/>
        <v>2.7E-2</v>
      </c>
      <c r="EZ247" s="42">
        <f t="shared" si="321"/>
        <v>2.5942E-2</v>
      </c>
      <c r="FA247" s="42">
        <f t="shared" si="321"/>
        <v>1.0666E-2</v>
      </c>
      <c r="FB247" s="42">
        <f t="shared" si="321"/>
        <v>9.6240000000000006E-3</v>
      </c>
      <c r="FC247" s="42">
        <f t="shared" si="321"/>
        <v>2.555E-2</v>
      </c>
      <c r="FD247" s="42">
        <f t="shared" si="321"/>
        <v>2.7E-2</v>
      </c>
      <c r="FE247" s="42">
        <f t="shared" si="321"/>
        <v>1.7180999999999998E-2</v>
      </c>
      <c r="FF247" s="42">
        <f t="shared" si="321"/>
        <v>2.7E-2</v>
      </c>
      <c r="FG247" s="42">
        <f t="shared" si="321"/>
        <v>2.7E-2</v>
      </c>
      <c r="FH247" s="42">
        <f t="shared" si="321"/>
        <v>2.2772000000000001E-2</v>
      </c>
      <c r="FI247" s="42">
        <f t="shared" si="321"/>
        <v>9.1999999999999998E-3</v>
      </c>
      <c r="FJ247" s="42">
        <f t="shared" si="321"/>
        <v>2.2207999999999999E-2</v>
      </c>
      <c r="FK247" s="42">
        <f t="shared" si="321"/>
        <v>1.0845E-2</v>
      </c>
      <c r="FL247" s="42">
        <f t="shared" si="321"/>
        <v>2.7E-2</v>
      </c>
      <c r="FM247" s="42">
        <f t="shared" si="321"/>
        <v>2.1413999999999999E-2</v>
      </c>
      <c r="FN247" s="42">
        <f t="shared" si="321"/>
        <v>2.7E-2</v>
      </c>
      <c r="FO247" s="42">
        <f t="shared" si="321"/>
        <v>5.6239999999999997E-3</v>
      </c>
      <c r="FP247" s="42">
        <f t="shared" si="321"/>
        <v>1.2142999999999999E-2</v>
      </c>
      <c r="FQ247" s="42">
        <f t="shared" si="321"/>
        <v>1.9879999999999998E-2</v>
      </c>
      <c r="FR247" s="42">
        <f t="shared" si="321"/>
        <v>1.2376E-2</v>
      </c>
      <c r="FS247" s="42">
        <f t="shared" si="321"/>
        <v>5.0679999999999996E-3</v>
      </c>
      <c r="FT247" s="42">
        <f t="shared" si="321"/>
        <v>4.2929999999999999E-3</v>
      </c>
      <c r="FU247" s="42">
        <f t="shared" si="321"/>
        <v>2.1344999999999999E-2</v>
      </c>
      <c r="FV247" s="42">
        <f t="shared" si="321"/>
        <v>1.8031999999999999E-2</v>
      </c>
      <c r="FW247" s="42">
        <f t="shared" si="321"/>
        <v>2.4497999999999999E-2</v>
      </c>
      <c r="FX247" s="42">
        <f t="shared" si="321"/>
        <v>2.2675000000000001E-2</v>
      </c>
      <c r="FY247" s="64"/>
      <c r="FZ247" s="7"/>
      <c r="GA247" s="42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</row>
    <row r="248" spans="1:195" x14ac:dyDescent="0.2">
      <c r="A248" s="7"/>
      <c r="B248" s="7" t="s">
        <v>793</v>
      </c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  <c r="CY248" s="42"/>
      <c r="CZ248" s="42"/>
      <c r="DA248" s="42"/>
      <c r="DB248" s="42"/>
      <c r="DC248" s="42"/>
      <c r="DD248" s="42"/>
      <c r="DE248" s="42"/>
      <c r="DF248" s="42"/>
      <c r="DG248" s="42"/>
      <c r="DH248" s="42"/>
      <c r="DI248" s="42"/>
      <c r="DJ248" s="42"/>
      <c r="DK248" s="42"/>
      <c r="DL248" s="42"/>
      <c r="DM248" s="42"/>
      <c r="DN248" s="42"/>
      <c r="DO248" s="42"/>
      <c r="DP248" s="42"/>
      <c r="DQ248" s="42"/>
      <c r="DR248" s="42"/>
      <c r="DS248" s="42"/>
      <c r="DT248" s="42"/>
      <c r="DU248" s="42"/>
      <c r="DV248" s="42"/>
      <c r="DW248" s="42"/>
      <c r="DX248" s="42"/>
      <c r="DY248" s="42"/>
      <c r="DZ248" s="42"/>
      <c r="EA248" s="42"/>
      <c r="EB248" s="42"/>
      <c r="EC248" s="42"/>
      <c r="ED248" s="42"/>
      <c r="EE248" s="42"/>
      <c r="EF248" s="42"/>
      <c r="EG248" s="42"/>
      <c r="EH248" s="42"/>
      <c r="EI248" s="42"/>
      <c r="EJ248" s="42"/>
      <c r="EK248" s="42"/>
      <c r="EL248" s="42"/>
      <c r="EM248" s="42"/>
      <c r="EN248" s="42"/>
      <c r="EO248" s="42"/>
      <c r="EP248" s="42"/>
      <c r="EQ248" s="42"/>
      <c r="ER248" s="42"/>
      <c r="ES248" s="42"/>
      <c r="ET248" s="42"/>
      <c r="EU248" s="42"/>
      <c r="EV248" s="42"/>
      <c r="EW248" s="42"/>
      <c r="EX248" s="42"/>
      <c r="EY248" s="42"/>
      <c r="EZ248" s="42"/>
      <c r="FA248" s="42"/>
      <c r="FB248" s="42"/>
      <c r="FC248" s="42"/>
      <c r="FD248" s="42"/>
      <c r="FE248" s="42"/>
      <c r="FF248" s="42"/>
      <c r="FG248" s="42"/>
      <c r="FH248" s="42"/>
      <c r="FI248" s="42"/>
      <c r="FJ248" s="42"/>
      <c r="FK248" s="42"/>
      <c r="FL248" s="42"/>
      <c r="FM248" s="42"/>
      <c r="FN248" s="42"/>
      <c r="FO248" s="42"/>
      <c r="FP248" s="42"/>
      <c r="FQ248" s="42"/>
      <c r="FR248" s="42"/>
      <c r="FS248" s="42"/>
      <c r="FT248" s="42"/>
      <c r="FU248" s="42"/>
      <c r="FV248" s="42"/>
      <c r="FW248" s="42"/>
      <c r="FX248" s="42"/>
      <c r="FY248" s="7"/>
      <c r="FZ248" s="7"/>
      <c r="GA248" s="42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</row>
    <row r="249" spans="1:195" x14ac:dyDescent="0.2">
      <c r="A249" s="6" t="s">
        <v>794</v>
      </c>
      <c r="B249" s="7" t="s">
        <v>795</v>
      </c>
      <c r="C249" s="42">
        <f t="shared" ref="C249:BN249" si="322">ROUND((C244-(C98*C41)-C44)/C45,6)</f>
        <v>6.7515000000000006E-2</v>
      </c>
      <c r="D249" s="42">
        <f t="shared" si="322"/>
        <v>0.103418</v>
      </c>
      <c r="E249" s="42">
        <f t="shared" si="322"/>
        <v>6.3059000000000004E-2</v>
      </c>
      <c r="F249" s="42">
        <f t="shared" si="322"/>
        <v>8.1088999999999994E-2</v>
      </c>
      <c r="G249" s="42">
        <f t="shared" si="322"/>
        <v>3.6769999999999997E-2</v>
      </c>
      <c r="H249" s="42">
        <f t="shared" si="322"/>
        <v>9.7456000000000001E-2</v>
      </c>
      <c r="I249" s="42">
        <f t="shared" si="322"/>
        <v>8.9377999999999999E-2</v>
      </c>
      <c r="J249" s="42">
        <f t="shared" si="322"/>
        <v>0.13166800000000001</v>
      </c>
      <c r="K249" s="42">
        <f t="shared" si="322"/>
        <v>7.6002E-2</v>
      </c>
      <c r="L249" s="42">
        <f t="shared" si="322"/>
        <v>2.9999000000000001E-2</v>
      </c>
      <c r="M249" s="42">
        <f t="shared" si="322"/>
        <v>4.6760000000000003E-2</v>
      </c>
      <c r="N249" s="42">
        <f t="shared" si="322"/>
        <v>6.3274999999999998E-2</v>
      </c>
      <c r="O249" s="42">
        <f t="shared" si="322"/>
        <v>5.5919000000000003E-2</v>
      </c>
      <c r="P249" s="42">
        <f t="shared" si="322"/>
        <v>8.0967999999999998E-2</v>
      </c>
      <c r="Q249" s="42">
        <f t="shared" si="322"/>
        <v>9.5368999999999995E-2</v>
      </c>
      <c r="R249" s="42">
        <f t="shared" si="322"/>
        <v>0.79541399999999995</v>
      </c>
      <c r="S249" s="42">
        <f t="shared" si="322"/>
        <v>4.0299000000000001E-2</v>
      </c>
      <c r="T249" s="42">
        <f t="shared" si="322"/>
        <v>0.10187</v>
      </c>
      <c r="U249" s="42">
        <f t="shared" si="322"/>
        <v>3.7789999999999997E-2</v>
      </c>
      <c r="V249" s="42">
        <f t="shared" si="322"/>
        <v>0.108736</v>
      </c>
      <c r="W249" s="42">
        <f t="shared" si="322"/>
        <v>0.36749999999999999</v>
      </c>
      <c r="X249" s="42">
        <f t="shared" si="322"/>
        <v>5.6106000000000003E-2</v>
      </c>
      <c r="Y249" s="42">
        <f t="shared" si="322"/>
        <v>0.112133</v>
      </c>
      <c r="Z249" s="42">
        <f t="shared" si="322"/>
        <v>0.12609200000000001</v>
      </c>
      <c r="AA249" s="42">
        <f t="shared" si="322"/>
        <v>5.8389999999999997E-2</v>
      </c>
      <c r="AB249" s="42">
        <f t="shared" si="322"/>
        <v>3.2973000000000002E-2</v>
      </c>
      <c r="AC249" s="42">
        <f t="shared" si="322"/>
        <v>2.3401999999999999E-2</v>
      </c>
      <c r="AD249" s="42">
        <f t="shared" si="322"/>
        <v>2.7616999999999999E-2</v>
      </c>
      <c r="AE249" s="42">
        <f t="shared" si="322"/>
        <v>3.5353999999999997E-2</v>
      </c>
      <c r="AF249" s="42">
        <f t="shared" si="322"/>
        <v>3.0433999999999999E-2</v>
      </c>
      <c r="AG249" s="42">
        <f t="shared" si="322"/>
        <v>1.8844E-2</v>
      </c>
      <c r="AH249" s="42">
        <f t="shared" si="322"/>
        <v>0.28121299999999999</v>
      </c>
      <c r="AI249" s="42">
        <f t="shared" si="322"/>
        <v>0.43956600000000001</v>
      </c>
      <c r="AJ249" s="42">
        <f t="shared" si="322"/>
        <v>8.5886000000000004E-2</v>
      </c>
      <c r="AK249" s="42">
        <f t="shared" si="322"/>
        <v>5.6316999999999999E-2</v>
      </c>
      <c r="AL249" s="42">
        <f t="shared" si="322"/>
        <v>5.6417000000000002E-2</v>
      </c>
      <c r="AM249" s="42">
        <f t="shared" si="322"/>
        <v>8.4074999999999997E-2</v>
      </c>
      <c r="AN249" s="42">
        <f t="shared" si="322"/>
        <v>3.2655999999999998E-2</v>
      </c>
      <c r="AO249" s="42">
        <f t="shared" si="322"/>
        <v>0.100651</v>
      </c>
      <c r="AP249" s="42">
        <f t="shared" si="322"/>
        <v>3.6278999999999999E-2</v>
      </c>
      <c r="AQ249" s="42">
        <f t="shared" si="322"/>
        <v>3.8517000000000003E-2</v>
      </c>
      <c r="AR249" s="42">
        <f t="shared" si="322"/>
        <v>5.9177E-2</v>
      </c>
      <c r="AS249" s="42">
        <f t="shared" si="322"/>
        <v>1.644E-2</v>
      </c>
      <c r="AT249" s="42">
        <f t="shared" si="322"/>
        <v>6.9219000000000003E-2</v>
      </c>
      <c r="AU249" s="42">
        <f t="shared" si="322"/>
        <v>6.7164000000000001E-2</v>
      </c>
      <c r="AV249" s="42">
        <f t="shared" si="322"/>
        <v>0.10166699999999999</v>
      </c>
      <c r="AW249" s="42">
        <f t="shared" si="322"/>
        <v>0.12653600000000001</v>
      </c>
      <c r="AX249" s="42">
        <f t="shared" si="322"/>
        <v>4.7208E-2</v>
      </c>
      <c r="AY249" s="42">
        <f t="shared" si="322"/>
        <v>9.0992000000000003E-2</v>
      </c>
      <c r="AZ249" s="42">
        <f t="shared" si="322"/>
        <v>0.13016</v>
      </c>
      <c r="BA249" s="42">
        <f t="shared" si="322"/>
        <v>0.10874499999999999</v>
      </c>
      <c r="BB249" s="42">
        <f t="shared" si="322"/>
        <v>0.31763799999999998</v>
      </c>
      <c r="BC249" s="42">
        <f t="shared" si="322"/>
        <v>6.0075000000000003E-2</v>
      </c>
      <c r="BD249" s="42">
        <f t="shared" si="322"/>
        <v>6.3008999999999996E-2</v>
      </c>
      <c r="BE249" s="42">
        <f t="shared" si="322"/>
        <v>7.4092000000000005E-2</v>
      </c>
      <c r="BF249" s="42">
        <f t="shared" si="322"/>
        <v>9.3484999999999999E-2</v>
      </c>
      <c r="BG249" s="42">
        <f t="shared" si="322"/>
        <v>0.202068</v>
      </c>
      <c r="BH249" s="42">
        <f t="shared" si="322"/>
        <v>9.6738000000000005E-2</v>
      </c>
      <c r="BI249" s="42">
        <f t="shared" si="322"/>
        <v>7.6896999999999993E-2</v>
      </c>
      <c r="BJ249" s="42">
        <f t="shared" si="322"/>
        <v>7.2633000000000003E-2</v>
      </c>
      <c r="BK249" s="42">
        <f t="shared" si="322"/>
        <v>0.18614700000000001</v>
      </c>
      <c r="BL249" s="42">
        <f t="shared" si="322"/>
        <v>0.30676999999999999</v>
      </c>
      <c r="BM249" s="42">
        <f t="shared" si="322"/>
        <v>0.111195</v>
      </c>
      <c r="BN249" s="42">
        <f t="shared" si="322"/>
        <v>9.9846000000000004E-2</v>
      </c>
      <c r="BO249" s="42">
        <f t="shared" ref="BO249:DZ249" si="323">ROUND((BO244-(BO98*BO41)-BO44)/BO45,6)</f>
        <v>7.7282000000000003E-2</v>
      </c>
      <c r="BP249" s="42">
        <f t="shared" si="323"/>
        <v>4.1681000000000003E-2</v>
      </c>
      <c r="BQ249" s="42">
        <f t="shared" si="323"/>
        <v>4.0334000000000002E-2</v>
      </c>
      <c r="BR249" s="42">
        <f t="shared" si="323"/>
        <v>3.8994000000000001E-2</v>
      </c>
      <c r="BS249" s="42">
        <f t="shared" si="323"/>
        <v>1.0751E-2</v>
      </c>
      <c r="BT249" s="42">
        <f t="shared" si="323"/>
        <v>1.2690999999999999E-2</v>
      </c>
      <c r="BU249" s="42">
        <f t="shared" si="323"/>
        <v>3.3713E-2</v>
      </c>
      <c r="BV249" s="42">
        <f t="shared" si="323"/>
        <v>1.0258E-2</v>
      </c>
      <c r="BW249" s="42">
        <f t="shared" si="323"/>
        <v>1.9861E-2</v>
      </c>
      <c r="BX249" s="42">
        <f t="shared" si="323"/>
        <v>2.9034000000000001E-2</v>
      </c>
      <c r="BY249" s="42">
        <f t="shared" si="323"/>
        <v>4.7121000000000003E-2</v>
      </c>
      <c r="BZ249" s="42">
        <f t="shared" si="323"/>
        <v>0.10281999999999999</v>
      </c>
      <c r="CA249" s="42">
        <f t="shared" si="323"/>
        <v>2.5274000000000001E-2</v>
      </c>
      <c r="CB249" s="42">
        <f t="shared" si="323"/>
        <v>5.6964000000000001E-2</v>
      </c>
      <c r="CC249" s="42">
        <f t="shared" si="323"/>
        <v>0.13883999999999999</v>
      </c>
      <c r="CD249" s="42">
        <f t="shared" si="323"/>
        <v>0.17349800000000001</v>
      </c>
      <c r="CE249" s="42">
        <f t="shared" si="323"/>
        <v>6.1115999999999997E-2</v>
      </c>
      <c r="CF249" s="42">
        <f t="shared" si="323"/>
        <v>6.7669999999999994E-2</v>
      </c>
      <c r="CG249" s="42">
        <f t="shared" si="323"/>
        <v>0.14203299999999999</v>
      </c>
      <c r="CH249" s="42">
        <f t="shared" si="323"/>
        <v>0.12075900000000001</v>
      </c>
      <c r="CI249" s="42">
        <f t="shared" si="323"/>
        <v>7.2913000000000006E-2</v>
      </c>
      <c r="CJ249" s="42">
        <f t="shared" si="323"/>
        <v>2.8129999999999999E-2</v>
      </c>
      <c r="CK249" s="42">
        <f t="shared" si="323"/>
        <v>3.9142000000000003E-2</v>
      </c>
      <c r="CL249" s="42">
        <f t="shared" si="323"/>
        <v>5.9409999999999998E-2</v>
      </c>
      <c r="CM249" s="42">
        <f t="shared" si="323"/>
        <v>2.9857000000000002E-2</v>
      </c>
      <c r="CN249" s="42">
        <f t="shared" si="323"/>
        <v>7.1171999999999999E-2</v>
      </c>
      <c r="CO249" s="42">
        <f t="shared" si="323"/>
        <v>4.6015E-2</v>
      </c>
      <c r="CP249" s="42">
        <f t="shared" si="323"/>
        <v>2.2313E-2</v>
      </c>
      <c r="CQ249" s="42">
        <f t="shared" si="323"/>
        <v>6.1960000000000001E-2</v>
      </c>
      <c r="CR249" s="42">
        <f t="shared" si="323"/>
        <v>2.8181999999999999E-2</v>
      </c>
      <c r="CS249" s="42">
        <f t="shared" si="323"/>
        <v>7.3367000000000002E-2</v>
      </c>
      <c r="CT249" s="42">
        <f t="shared" si="323"/>
        <v>3.8175000000000001E-2</v>
      </c>
      <c r="CU249" s="42">
        <f t="shared" si="323"/>
        <v>0.22048200000000001</v>
      </c>
      <c r="CV249" s="42">
        <f t="shared" si="323"/>
        <v>3.5860000000000003E-2</v>
      </c>
      <c r="CW249" s="42">
        <f t="shared" si="323"/>
        <v>4.0229000000000001E-2</v>
      </c>
      <c r="CX249" s="42">
        <f t="shared" si="323"/>
        <v>6.1933000000000002E-2</v>
      </c>
      <c r="CY249" s="42">
        <f t="shared" si="323"/>
        <v>0.16276599999999999</v>
      </c>
      <c r="CZ249" s="42">
        <f t="shared" si="323"/>
        <v>7.6869000000000007E-2</v>
      </c>
      <c r="DA249" s="42">
        <f t="shared" si="323"/>
        <v>6.1936999999999999E-2</v>
      </c>
      <c r="DB249" s="42">
        <f t="shared" si="323"/>
        <v>0.103172</v>
      </c>
      <c r="DC249" s="42">
        <f t="shared" si="323"/>
        <v>4.2759999999999999E-2</v>
      </c>
      <c r="DD249" s="42">
        <f t="shared" si="323"/>
        <v>6.7149999999999996E-3</v>
      </c>
      <c r="DE249" s="42">
        <f t="shared" si="323"/>
        <v>1.5885E-2</v>
      </c>
      <c r="DF249" s="42">
        <f t="shared" si="323"/>
        <v>8.5274000000000003E-2</v>
      </c>
      <c r="DG249" s="42">
        <f t="shared" si="323"/>
        <v>3.4338E-2</v>
      </c>
      <c r="DH249" s="42">
        <f t="shared" si="323"/>
        <v>4.8141999999999997E-2</v>
      </c>
      <c r="DI249" s="42">
        <f t="shared" si="323"/>
        <v>4.6282999999999998E-2</v>
      </c>
      <c r="DJ249" s="42">
        <f t="shared" si="323"/>
        <v>0.118906</v>
      </c>
      <c r="DK249" s="42">
        <f t="shared" si="323"/>
        <v>0.10757799999999999</v>
      </c>
      <c r="DL249" s="42">
        <f t="shared" si="323"/>
        <v>8.0315999999999999E-2</v>
      </c>
      <c r="DM249" s="42">
        <f t="shared" si="323"/>
        <v>0.16040599999999999</v>
      </c>
      <c r="DN249" s="42">
        <f t="shared" si="323"/>
        <v>5.5990999999999999E-2</v>
      </c>
      <c r="DO249" s="42">
        <f t="shared" si="323"/>
        <v>0.110984</v>
      </c>
      <c r="DP249" s="42">
        <f t="shared" si="323"/>
        <v>0.11379599999999999</v>
      </c>
      <c r="DQ249" s="42">
        <f t="shared" si="323"/>
        <v>2.188E-2</v>
      </c>
      <c r="DR249" s="42">
        <f t="shared" si="323"/>
        <v>0.190413</v>
      </c>
      <c r="DS249" s="42">
        <f t="shared" si="323"/>
        <v>0.216616</v>
      </c>
      <c r="DT249" s="42">
        <f t="shared" si="323"/>
        <v>0.291626</v>
      </c>
      <c r="DU249" s="42">
        <f t="shared" si="323"/>
        <v>0.16140299999999999</v>
      </c>
      <c r="DV249" s="42">
        <f t="shared" si="323"/>
        <v>0.42137000000000002</v>
      </c>
      <c r="DW249" s="42">
        <f t="shared" si="323"/>
        <v>0.22440499999999999</v>
      </c>
      <c r="DX249" s="42">
        <f t="shared" si="323"/>
        <v>3.7998999999999998E-2</v>
      </c>
      <c r="DY249" s="42">
        <f t="shared" si="323"/>
        <v>2.9926000000000001E-2</v>
      </c>
      <c r="DZ249" s="42">
        <f t="shared" si="323"/>
        <v>3.9109999999999999E-2</v>
      </c>
      <c r="EA249" s="42">
        <f t="shared" ref="EA249:FX249" si="324">ROUND((EA244-(EA98*EA41)-EA44)/EA45,6)</f>
        <v>1.1866E-2</v>
      </c>
      <c r="EB249" s="42">
        <f t="shared" si="324"/>
        <v>8.1685999999999995E-2</v>
      </c>
      <c r="EC249" s="42">
        <f t="shared" si="324"/>
        <v>0.11024399999999999</v>
      </c>
      <c r="ED249" s="42">
        <f t="shared" si="324"/>
        <v>3.6589999999999999E-3</v>
      </c>
      <c r="EE249" s="42">
        <f t="shared" si="324"/>
        <v>0.19841300000000001</v>
      </c>
      <c r="EF249" s="42">
        <f t="shared" si="324"/>
        <v>0.16467999999999999</v>
      </c>
      <c r="EG249" s="42">
        <f t="shared" si="324"/>
        <v>0.13514200000000001</v>
      </c>
      <c r="EH249" s="42">
        <f t="shared" si="324"/>
        <v>0.28675200000000001</v>
      </c>
      <c r="EI249" s="42">
        <f t="shared" si="324"/>
        <v>0.12637899999999999</v>
      </c>
      <c r="EJ249" s="42">
        <f t="shared" si="324"/>
        <v>0.11526500000000001</v>
      </c>
      <c r="EK249" s="42">
        <f t="shared" si="324"/>
        <v>1.2806E-2</v>
      </c>
      <c r="EL249" s="42">
        <f t="shared" si="324"/>
        <v>1.7989999999999999E-2</v>
      </c>
      <c r="EM249" s="42">
        <f t="shared" si="324"/>
        <v>4.4318000000000003E-2</v>
      </c>
      <c r="EN249" s="42">
        <f t="shared" si="324"/>
        <v>0.15556800000000001</v>
      </c>
      <c r="EO249" s="42">
        <f t="shared" si="324"/>
        <v>9.1273999999999994E-2</v>
      </c>
      <c r="EP249" s="42">
        <f t="shared" si="324"/>
        <v>3.6935000000000003E-2</v>
      </c>
      <c r="EQ249" s="42">
        <f t="shared" si="324"/>
        <v>1.7387E-2</v>
      </c>
      <c r="ER249" s="42">
        <f t="shared" si="324"/>
        <v>3.4449E-2</v>
      </c>
      <c r="ES249" s="42">
        <f t="shared" si="324"/>
        <v>0.105408</v>
      </c>
      <c r="ET249" s="42">
        <f t="shared" si="324"/>
        <v>0.108416</v>
      </c>
      <c r="EU249" s="42">
        <f t="shared" si="324"/>
        <v>0.18060899999999999</v>
      </c>
      <c r="EV249" s="42">
        <f t="shared" si="324"/>
        <v>3.1039000000000001E-2</v>
      </c>
      <c r="EW249" s="42">
        <f t="shared" si="324"/>
        <v>1.1103999999999999E-2</v>
      </c>
      <c r="EX249" s="42">
        <f t="shared" si="324"/>
        <v>5.6061E-2</v>
      </c>
      <c r="EY249" s="42">
        <f t="shared" si="324"/>
        <v>0.202406</v>
      </c>
      <c r="EZ249" s="42">
        <f t="shared" si="324"/>
        <v>8.9143E-2</v>
      </c>
      <c r="FA249" s="42">
        <f t="shared" si="324"/>
        <v>1.0855E-2</v>
      </c>
      <c r="FB249" s="42">
        <f t="shared" si="324"/>
        <v>1.0043E-2</v>
      </c>
      <c r="FC249" s="42">
        <f t="shared" si="324"/>
        <v>4.8712999999999999E-2</v>
      </c>
      <c r="FD249" s="42">
        <f t="shared" si="324"/>
        <v>0.10453999999999999</v>
      </c>
      <c r="FE249" s="42">
        <f t="shared" si="324"/>
        <v>5.6180000000000001E-2</v>
      </c>
      <c r="FF249" s="42">
        <f t="shared" si="324"/>
        <v>0.16292200000000001</v>
      </c>
      <c r="FG249" s="42">
        <f t="shared" si="324"/>
        <v>0.108358</v>
      </c>
      <c r="FH249" s="42">
        <f t="shared" si="324"/>
        <v>3.9719999999999998E-2</v>
      </c>
      <c r="FI249" s="42">
        <f t="shared" si="324"/>
        <v>8.0800000000000004E-3</v>
      </c>
      <c r="FJ249" s="42">
        <f t="shared" si="324"/>
        <v>1.4012999999999999E-2</v>
      </c>
      <c r="FK249" s="42">
        <f t="shared" si="324"/>
        <v>9.3869999999999995E-3</v>
      </c>
      <c r="FL249" s="42">
        <f t="shared" si="324"/>
        <v>3.5482E-2</v>
      </c>
      <c r="FM249" s="42">
        <f t="shared" si="324"/>
        <v>4.0550999999999997E-2</v>
      </c>
      <c r="FN249" s="42">
        <f t="shared" si="324"/>
        <v>6.6360000000000002E-2</v>
      </c>
      <c r="FO249" s="42">
        <f t="shared" si="324"/>
        <v>2.911E-3</v>
      </c>
      <c r="FP249" s="42">
        <f t="shared" si="324"/>
        <v>1.1665E-2</v>
      </c>
      <c r="FQ249" s="42">
        <f t="shared" si="324"/>
        <v>1.5233999999999999E-2</v>
      </c>
      <c r="FR249" s="42">
        <f t="shared" si="324"/>
        <v>5.5710000000000004E-3</v>
      </c>
      <c r="FS249" s="42">
        <f t="shared" si="324"/>
        <v>3.5690000000000001E-3</v>
      </c>
      <c r="FT249" s="42">
        <f t="shared" si="324"/>
        <v>1.4610000000000001E-3</v>
      </c>
      <c r="FU249" s="42">
        <f t="shared" si="324"/>
        <v>6.1096999999999999E-2</v>
      </c>
      <c r="FV249" s="42">
        <f t="shared" si="324"/>
        <v>5.8310000000000001E-2</v>
      </c>
      <c r="FW249" s="42">
        <f t="shared" si="324"/>
        <v>0.139679</v>
      </c>
      <c r="FX249" s="42">
        <f t="shared" si="324"/>
        <v>8.5018999999999997E-2</v>
      </c>
      <c r="FY249" s="42"/>
      <c r="FZ249" s="42">
        <f>SUM(C249:FX249)</f>
        <v>15.65649600000001</v>
      </c>
      <c r="GA249" s="42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</row>
    <row r="250" spans="1:195" x14ac:dyDescent="0.2">
      <c r="A250" s="7"/>
      <c r="B250" s="7" t="s">
        <v>796</v>
      </c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2"/>
      <c r="DB250" s="42"/>
      <c r="DC250" s="42"/>
      <c r="DD250" s="42"/>
      <c r="DE250" s="42"/>
      <c r="DF250" s="42"/>
      <c r="DG250" s="42"/>
      <c r="DH250" s="42"/>
      <c r="DI250" s="42"/>
      <c r="DJ250" s="42"/>
      <c r="DK250" s="42"/>
      <c r="DL250" s="42"/>
      <c r="DM250" s="42"/>
      <c r="DN250" s="42"/>
      <c r="DO250" s="42"/>
      <c r="DP250" s="42"/>
      <c r="DQ250" s="42"/>
      <c r="DR250" s="42"/>
      <c r="DS250" s="42"/>
      <c r="DT250" s="42"/>
      <c r="DU250" s="42"/>
      <c r="DV250" s="42"/>
      <c r="DW250" s="42"/>
      <c r="DX250" s="42"/>
      <c r="DY250" s="42"/>
      <c r="DZ250" s="42"/>
      <c r="EA250" s="42"/>
      <c r="EB250" s="42"/>
      <c r="EC250" s="42"/>
      <c r="ED250" s="42"/>
      <c r="EE250" s="42"/>
      <c r="EF250" s="42"/>
      <c r="EG250" s="42"/>
      <c r="EH250" s="42"/>
      <c r="EI250" s="42"/>
      <c r="EJ250" s="42"/>
      <c r="EK250" s="42"/>
      <c r="EL250" s="42"/>
      <c r="EM250" s="42"/>
      <c r="EN250" s="42"/>
      <c r="EO250" s="42"/>
      <c r="EP250" s="42"/>
      <c r="EQ250" s="42"/>
      <c r="ER250" s="42"/>
      <c r="ES250" s="42"/>
      <c r="ET250" s="42"/>
      <c r="EU250" s="42"/>
      <c r="EV250" s="42"/>
      <c r="EW250" s="42"/>
      <c r="EX250" s="42"/>
      <c r="EY250" s="42"/>
      <c r="EZ250" s="42"/>
      <c r="FA250" s="42"/>
      <c r="FB250" s="42"/>
      <c r="FC250" s="42"/>
      <c r="FD250" s="42"/>
      <c r="FE250" s="42"/>
      <c r="FF250" s="42"/>
      <c r="FG250" s="42"/>
      <c r="FH250" s="42"/>
      <c r="FI250" s="42"/>
      <c r="FJ250" s="42"/>
      <c r="FK250" s="42"/>
      <c r="FL250" s="42"/>
      <c r="FM250" s="42"/>
      <c r="FN250" s="42"/>
      <c r="FO250" s="42"/>
      <c r="FP250" s="42"/>
      <c r="FQ250" s="42"/>
      <c r="FR250" s="42"/>
      <c r="FS250" s="42"/>
      <c r="FT250" s="42"/>
      <c r="FU250" s="42"/>
      <c r="FV250" s="42"/>
      <c r="FW250" s="42"/>
      <c r="FX250" s="42"/>
      <c r="FY250" s="42"/>
      <c r="FZ250" s="42"/>
      <c r="GA250" s="42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</row>
    <row r="251" spans="1:195" x14ac:dyDescent="0.2">
      <c r="A251" s="7"/>
      <c r="B251" s="7" t="s">
        <v>797</v>
      </c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  <c r="DB251" s="42"/>
      <c r="DC251" s="42"/>
      <c r="DD251" s="42"/>
      <c r="DE251" s="42"/>
      <c r="DF251" s="42"/>
      <c r="DG251" s="42"/>
      <c r="DH251" s="42"/>
      <c r="DI251" s="42"/>
      <c r="DJ251" s="42"/>
      <c r="DK251" s="42"/>
      <c r="DL251" s="42"/>
      <c r="DM251" s="42"/>
      <c r="DN251" s="42"/>
      <c r="DO251" s="42"/>
      <c r="DP251" s="42"/>
      <c r="DQ251" s="42"/>
      <c r="DR251" s="42"/>
      <c r="DS251" s="42"/>
      <c r="DT251" s="42"/>
      <c r="DU251" s="42"/>
      <c r="DV251" s="42"/>
      <c r="DW251" s="42"/>
      <c r="DX251" s="42"/>
      <c r="DY251" s="42"/>
      <c r="DZ251" s="42"/>
      <c r="EA251" s="42"/>
      <c r="EB251" s="42"/>
      <c r="EC251" s="42"/>
      <c r="ED251" s="42"/>
      <c r="EE251" s="42"/>
      <c r="EF251" s="42"/>
      <c r="EG251" s="42"/>
      <c r="EH251" s="42"/>
      <c r="EI251" s="42"/>
      <c r="EJ251" s="42"/>
      <c r="EK251" s="42"/>
      <c r="EL251" s="42"/>
      <c r="EM251" s="42"/>
      <c r="EN251" s="42"/>
      <c r="EO251" s="42"/>
      <c r="EP251" s="42"/>
      <c r="EQ251" s="42"/>
      <c r="ER251" s="42"/>
      <c r="ES251" s="42"/>
      <c r="ET251" s="42"/>
      <c r="EU251" s="42"/>
      <c r="EV251" s="42"/>
      <c r="EW251" s="42"/>
      <c r="EX251" s="42"/>
      <c r="EY251" s="42"/>
      <c r="EZ251" s="42"/>
      <c r="FA251" s="42"/>
      <c r="FB251" s="42"/>
      <c r="FC251" s="42"/>
      <c r="FD251" s="42"/>
      <c r="FE251" s="42"/>
      <c r="FF251" s="42"/>
      <c r="FG251" s="42"/>
      <c r="FH251" s="42"/>
      <c r="FI251" s="42"/>
      <c r="FJ251" s="42"/>
      <c r="FK251" s="42"/>
      <c r="FL251" s="42"/>
      <c r="FM251" s="42"/>
      <c r="FN251" s="42"/>
      <c r="FO251" s="42"/>
      <c r="FP251" s="42"/>
      <c r="FQ251" s="42"/>
      <c r="FR251" s="42"/>
      <c r="FS251" s="42"/>
      <c r="FT251" s="42"/>
      <c r="FU251" s="42"/>
      <c r="FV251" s="42"/>
      <c r="FW251" s="42"/>
      <c r="FX251" s="42"/>
      <c r="FY251" s="42"/>
      <c r="FZ251" s="42"/>
      <c r="GA251" s="96"/>
      <c r="GB251" s="42"/>
      <c r="GC251" s="42"/>
      <c r="GD251" s="42"/>
      <c r="GE251" s="42"/>
      <c r="GF251" s="42"/>
      <c r="GG251" s="7"/>
      <c r="GH251" s="7"/>
      <c r="GI251" s="7"/>
      <c r="GJ251" s="7"/>
      <c r="GK251" s="7"/>
      <c r="GL251" s="7"/>
      <c r="GM251" s="7"/>
    </row>
    <row r="252" spans="1:195" x14ac:dyDescent="0.2">
      <c r="A252" s="6" t="s">
        <v>798</v>
      </c>
      <c r="B252" s="7" t="s">
        <v>799</v>
      </c>
      <c r="C252" s="42">
        <f t="shared" ref="C252:BN252" si="325">ROUND(((C47)*(1+C193+C194))/C45,6)</f>
        <v>0.972437</v>
      </c>
      <c r="D252" s="42">
        <f t="shared" si="325"/>
        <v>0.25979400000000002</v>
      </c>
      <c r="E252" s="42">
        <f t="shared" si="325"/>
        <v>0.91272200000000003</v>
      </c>
      <c r="F252" s="42">
        <f t="shared" si="325"/>
        <v>0.36892799999999998</v>
      </c>
      <c r="G252" s="42">
        <f t="shared" si="325"/>
        <v>2.9468209999999999</v>
      </c>
      <c r="H252" s="42">
        <f t="shared" si="325"/>
        <v>8.4147169999999996</v>
      </c>
      <c r="I252" s="42">
        <f t="shared" si="325"/>
        <v>0.93723000000000001</v>
      </c>
      <c r="J252" s="42">
        <f t="shared" si="325"/>
        <v>6.044276</v>
      </c>
      <c r="K252" s="42">
        <f t="shared" si="325"/>
        <v>21.838632</v>
      </c>
      <c r="L252" s="42">
        <f t="shared" si="325"/>
        <v>1.2639260000000001</v>
      </c>
      <c r="M252" s="42">
        <f t="shared" si="325"/>
        <v>3.4329040000000002</v>
      </c>
      <c r="N252" s="42">
        <f t="shared" si="325"/>
        <v>0.122724</v>
      </c>
      <c r="O252" s="42">
        <f t="shared" si="325"/>
        <v>0.43642399999999998</v>
      </c>
      <c r="P252" s="42">
        <f t="shared" si="325"/>
        <v>19.471450000000001</v>
      </c>
      <c r="Q252" s="42">
        <f t="shared" si="325"/>
        <v>0.232403</v>
      </c>
      <c r="R252" s="42">
        <f t="shared" si="325"/>
        <v>15.634522</v>
      </c>
      <c r="S252" s="42">
        <f t="shared" si="325"/>
        <v>2.4826109999999999</v>
      </c>
      <c r="T252" s="42">
        <f t="shared" si="325"/>
        <v>36.209232</v>
      </c>
      <c r="U252" s="42">
        <f t="shared" si="325"/>
        <v>34.384926999999998</v>
      </c>
      <c r="V252" s="42">
        <f t="shared" si="325"/>
        <v>29.636737</v>
      </c>
      <c r="W252" s="42">
        <f t="shared" si="325"/>
        <v>151.94274300000001</v>
      </c>
      <c r="X252" s="42">
        <f t="shared" si="325"/>
        <v>58.652439999999999</v>
      </c>
      <c r="Y252" s="42">
        <f t="shared" si="325"/>
        <v>13.910155</v>
      </c>
      <c r="Z252" s="42">
        <f t="shared" si="325"/>
        <v>37.321854999999999</v>
      </c>
      <c r="AA252" s="42">
        <f t="shared" si="325"/>
        <v>0.194773</v>
      </c>
      <c r="AB252" s="42">
        <f t="shared" si="325"/>
        <v>0.121321</v>
      </c>
      <c r="AC252" s="42">
        <f t="shared" si="325"/>
        <v>2.50074</v>
      </c>
      <c r="AD252" s="42">
        <f t="shared" si="325"/>
        <v>2.0887159999999998</v>
      </c>
      <c r="AE252" s="42">
        <f t="shared" si="325"/>
        <v>19.617982999999999</v>
      </c>
      <c r="AF252" s="42">
        <f t="shared" si="325"/>
        <v>10.755041</v>
      </c>
      <c r="AG252" s="42">
        <f t="shared" si="325"/>
        <v>2.7273239999999999</v>
      </c>
      <c r="AH252" s="42">
        <f t="shared" si="325"/>
        <v>27.009892000000001</v>
      </c>
      <c r="AI252" s="42">
        <f t="shared" si="325"/>
        <v>99.751671000000002</v>
      </c>
      <c r="AJ252" s="42">
        <f t="shared" si="325"/>
        <v>31.712527999999999</v>
      </c>
      <c r="AK252" s="42">
        <f t="shared" si="325"/>
        <v>16.576618</v>
      </c>
      <c r="AL252" s="42">
        <f t="shared" si="325"/>
        <v>14.492292000000001</v>
      </c>
      <c r="AM252" s="42">
        <f t="shared" si="325"/>
        <v>17.156784999999999</v>
      </c>
      <c r="AN252" s="42">
        <f t="shared" si="325"/>
        <v>8.1166750000000008</v>
      </c>
      <c r="AO252" s="42">
        <f t="shared" si="325"/>
        <v>2.301056</v>
      </c>
      <c r="AP252" s="42">
        <f t="shared" si="325"/>
        <v>4.0969999999999999E-2</v>
      </c>
      <c r="AQ252" s="42">
        <f t="shared" si="325"/>
        <v>10.548722</v>
      </c>
      <c r="AR252" s="42">
        <f t="shared" si="325"/>
        <v>9.8058999999999993E-2</v>
      </c>
      <c r="AS252" s="42">
        <f t="shared" si="325"/>
        <v>0.23733699999999999</v>
      </c>
      <c r="AT252" s="42">
        <f t="shared" si="325"/>
        <v>3.2342300000000002</v>
      </c>
      <c r="AU252" s="42">
        <f t="shared" si="325"/>
        <v>17.276150999999999</v>
      </c>
      <c r="AV252" s="42">
        <f t="shared" si="325"/>
        <v>23.000453</v>
      </c>
      <c r="AW252" s="42">
        <f t="shared" si="325"/>
        <v>34.440134999999998</v>
      </c>
      <c r="AX252" s="42">
        <f t="shared" si="325"/>
        <v>34.276698000000003</v>
      </c>
      <c r="AY252" s="42">
        <f t="shared" si="325"/>
        <v>17.870353000000001</v>
      </c>
      <c r="AZ252" s="42">
        <f t="shared" si="325"/>
        <v>1.1132E-2</v>
      </c>
      <c r="BA252" s="42">
        <f t="shared" si="325"/>
        <v>1.2637149999999999</v>
      </c>
      <c r="BB252" s="42">
        <f t="shared" si="325"/>
        <v>4.142131</v>
      </c>
      <c r="BC252" s="42">
        <f t="shared" si="325"/>
        <v>0.226385</v>
      </c>
      <c r="BD252" s="42">
        <f t="shared" si="325"/>
        <v>1.9008419999999999</v>
      </c>
      <c r="BE252" s="42">
        <f t="shared" si="325"/>
        <v>5.6267160000000001</v>
      </c>
      <c r="BF252" s="42">
        <f t="shared" si="325"/>
        <v>0.39767000000000002</v>
      </c>
      <c r="BG252" s="42">
        <f t="shared" si="325"/>
        <v>19.024493</v>
      </c>
      <c r="BH252" s="42">
        <f t="shared" si="325"/>
        <v>15.271265</v>
      </c>
      <c r="BI252" s="42">
        <f t="shared" si="325"/>
        <v>19.157892</v>
      </c>
      <c r="BJ252" s="42">
        <f t="shared" si="325"/>
        <v>1.236423</v>
      </c>
      <c r="BK252" s="42">
        <f t="shared" si="325"/>
        <v>0.68225000000000002</v>
      </c>
      <c r="BL252" s="42">
        <f t="shared" si="325"/>
        <v>113.515113</v>
      </c>
      <c r="BM252" s="42">
        <f t="shared" si="325"/>
        <v>26.881661000000001</v>
      </c>
      <c r="BN252" s="42">
        <f t="shared" si="325"/>
        <v>3.1098750000000002</v>
      </c>
      <c r="BO252" s="42">
        <f t="shared" ref="BO252:DZ252" si="326">ROUND(((BO47)*(1+BO193+BO194))/BO45,6)</f>
        <v>5.9277850000000001</v>
      </c>
      <c r="BP252" s="42">
        <f t="shared" si="326"/>
        <v>13.085020999999999</v>
      </c>
      <c r="BQ252" s="42">
        <f t="shared" si="326"/>
        <v>0.65467699999999995</v>
      </c>
      <c r="BR252" s="42">
        <f t="shared" si="326"/>
        <v>0.873062</v>
      </c>
      <c r="BS252" s="42">
        <f t="shared" si="326"/>
        <v>0.86268500000000004</v>
      </c>
      <c r="BT252" s="42">
        <f t="shared" si="326"/>
        <v>2.521871</v>
      </c>
      <c r="BU252" s="42">
        <f t="shared" si="326"/>
        <v>6.6147210000000003</v>
      </c>
      <c r="BV252" s="42">
        <f t="shared" si="326"/>
        <v>0.84535099999999996</v>
      </c>
      <c r="BW252" s="42">
        <f t="shared" si="326"/>
        <v>1.032702</v>
      </c>
      <c r="BX252" s="42">
        <f t="shared" si="326"/>
        <v>19.025203000000001</v>
      </c>
      <c r="BY252" s="42">
        <f t="shared" si="326"/>
        <v>9.0105550000000001</v>
      </c>
      <c r="BZ252" s="42">
        <f t="shared" si="326"/>
        <v>31.008582000000001</v>
      </c>
      <c r="CA252" s="42">
        <f t="shared" si="326"/>
        <v>9.4902510000000007</v>
      </c>
      <c r="CB252" s="42">
        <f t="shared" si="326"/>
        <v>7.6551999999999995E-2</v>
      </c>
      <c r="CC252" s="42">
        <f t="shared" si="326"/>
        <v>47.632083000000002</v>
      </c>
      <c r="CD252" s="42">
        <f t="shared" si="326"/>
        <v>55.853838000000003</v>
      </c>
      <c r="CE252" s="42">
        <f t="shared" si="326"/>
        <v>23.208656000000001</v>
      </c>
      <c r="CF252" s="42">
        <f t="shared" si="326"/>
        <v>29.635864000000002</v>
      </c>
      <c r="CG252" s="42">
        <f t="shared" si="326"/>
        <v>44.437153000000002</v>
      </c>
      <c r="CH252" s="42">
        <f t="shared" si="326"/>
        <v>60.499057999999998</v>
      </c>
      <c r="CI252" s="42">
        <f t="shared" si="326"/>
        <v>9.9965449999999993</v>
      </c>
      <c r="CJ252" s="42">
        <f t="shared" si="326"/>
        <v>2.784942</v>
      </c>
      <c r="CK252" s="42">
        <f t="shared" si="326"/>
        <v>0.68249899999999997</v>
      </c>
      <c r="CL252" s="42">
        <f t="shared" si="326"/>
        <v>4.2779499999999997</v>
      </c>
      <c r="CM252" s="42">
        <f t="shared" si="326"/>
        <v>3.3385039999999999</v>
      </c>
      <c r="CN252" s="42">
        <f t="shared" si="326"/>
        <v>0.235488</v>
      </c>
      <c r="CO252" s="42">
        <f t="shared" si="326"/>
        <v>0.33559499999999998</v>
      </c>
      <c r="CP252" s="42">
        <f t="shared" si="326"/>
        <v>2.1689820000000002</v>
      </c>
      <c r="CQ252" s="42">
        <f t="shared" si="326"/>
        <v>6.4396909999999998</v>
      </c>
      <c r="CR252" s="42">
        <f t="shared" si="326"/>
        <v>8.0891289999999998</v>
      </c>
      <c r="CS252" s="42">
        <f t="shared" si="326"/>
        <v>17.990915000000001</v>
      </c>
      <c r="CT252" s="42">
        <f t="shared" si="326"/>
        <v>18.729133999999998</v>
      </c>
      <c r="CU252" s="42">
        <f t="shared" si="326"/>
        <v>52.269311999999999</v>
      </c>
      <c r="CV252" s="42">
        <f t="shared" si="326"/>
        <v>41.387363999999998</v>
      </c>
      <c r="CW252" s="42">
        <f t="shared" si="326"/>
        <v>13.129273</v>
      </c>
      <c r="CX252" s="42">
        <f t="shared" si="326"/>
        <v>12.175319999999999</v>
      </c>
      <c r="CY252" s="42">
        <f t="shared" si="326"/>
        <v>164.53229999999999</v>
      </c>
      <c r="CZ252" s="42">
        <f t="shared" si="326"/>
        <v>3.9729930000000002</v>
      </c>
      <c r="DA252" s="42">
        <f t="shared" si="326"/>
        <v>19.707684</v>
      </c>
      <c r="DB252" s="42">
        <f t="shared" si="326"/>
        <v>25.738764</v>
      </c>
      <c r="DC252" s="42">
        <f t="shared" si="326"/>
        <v>16.250619</v>
      </c>
      <c r="DD252" s="42">
        <f t="shared" si="326"/>
        <v>2.540108</v>
      </c>
      <c r="DE252" s="42">
        <f t="shared" si="326"/>
        <v>3.8784770000000002</v>
      </c>
      <c r="DF252" s="42">
        <f t="shared" si="326"/>
        <v>0.42870900000000001</v>
      </c>
      <c r="DG252" s="42">
        <f t="shared" si="326"/>
        <v>20.588726999999999</v>
      </c>
      <c r="DH252" s="42">
        <f t="shared" si="326"/>
        <v>2.5936750000000002</v>
      </c>
      <c r="DI252" s="42">
        <f t="shared" si="326"/>
        <v>1.884304</v>
      </c>
      <c r="DJ252" s="42">
        <f t="shared" si="326"/>
        <v>17.325462000000002</v>
      </c>
      <c r="DK252" s="42">
        <f t="shared" si="326"/>
        <v>20.464577999999999</v>
      </c>
      <c r="DL252" s="42">
        <f t="shared" si="326"/>
        <v>1.442742</v>
      </c>
      <c r="DM252" s="42">
        <f t="shared" si="326"/>
        <v>41.420209</v>
      </c>
      <c r="DN252" s="42">
        <f t="shared" si="326"/>
        <v>4.0624960000000003</v>
      </c>
      <c r="DO252" s="42">
        <f t="shared" si="326"/>
        <v>3.409707</v>
      </c>
      <c r="DP252" s="42">
        <f t="shared" si="326"/>
        <v>33.390433999999999</v>
      </c>
      <c r="DQ252" s="42">
        <f t="shared" si="326"/>
        <v>2.6061380000000001</v>
      </c>
      <c r="DR252" s="42">
        <f t="shared" si="326"/>
        <v>12.991854</v>
      </c>
      <c r="DS252" s="42">
        <f t="shared" si="326"/>
        <v>27.136448999999999</v>
      </c>
      <c r="DT252" s="42">
        <f t="shared" si="326"/>
        <v>103.05863600000001</v>
      </c>
      <c r="DU252" s="42">
        <f t="shared" si="326"/>
        <v>35.935262999999999</v>
      </c>
      <c r="DV252" s="42">
        <f t="shared" si="326"/>
        <v>121.85456000000001</v>
      </c>
      <c r="DW252" s="42">
        <f t="shared" si="326"/>
        <v>55.063879999999997</v>
      </c>
      <c r="DX252" s="42">
        <f t="shared" si="326"/>
        <v>12.368728000000001</v>
      </c>
      <c r="DY252" s="42">
        <f t="shared" si="326"/>
        <v>6.9198579999999996</v>
      </c>
      <c r="DZ252" s="42">
        <f t="shared" si="326"/>
        <v>4.773739</v>
      </c>
      <c r="EA252" s="42">
        <f t="shared" ref="EA252:FX252" si="327">ROUND(((EA47)*(1+EA193+EA194))/EA45,6)</f>
        <v>1.9777420000000001</v>
      </c>
      <c r="EB252" s="42">
        <f t="shared" si="327"/>
        <v>13.162751999999999</v>
      </c>
      <c r="EC252" s="42">
        <f t="shared" si="327"/>
        <v>29.168543</v>
      </c>
      <c r="ED252" s="42">
        <f t="shared" si="327"/>
        <v>0.18040700000000001</v>
      </c>
      <c r="EE252" s="42">
        <f t="shared" si="327"/>
        <v>63.733389000000003</v>
      </c>
      <c r="EF252" s="42">
        <f t="shared" si="327"/>
        <v>10.932021000000001</v>
      </c>
      <c r="EG252" s="42">
        <f t="shared" si="327"/>
        <v>37.94276</v>
      </c>
      <c r="EH252" s="42">
        <f t="shared" si="327"/>
        <v>83.414883000000003</v>
      </c>
      <c r="EI252" s="42">
        <f t="shared" si="327"/>
        <v>0.82647800000000005</v>
      </c>
      <c r="EJ252" s="42">
        <f t="shared" si="327"/>
        <v>1.2109989999999999</v>
      </c>
      <c r="EK252" s="42">
        <f t="shared" si="327"/>
        <v>1.8182419999999999</v>
      </c>
      <c r="EL252" s="42">
        <f t="shared" si="327"/>
        <v>3.6534759999999999</v>
      </c>
      <c r="EM252" s="42">
        <f t="shared" si="327"/>
        <v>9.5183630000000008</v>
      </c>
      <c r="EN252" s="42">
        <f t="shared" si="327"/>
        <v>14.617569</v>
      </c>
      <c r="EO252" s="42">
        <f t="shared" si="327"/>
        <v>22.076632</v>
      </c>
      <c r="EP252" s="42">
        <f t="shared" si="327"/>
        <v>7.3959339999999996</v>
      </c>
      <c r="EQ252" s="42">
        <f t="shared" si="327"/>
        <v>6.1469999999999997E-3</v>
      </c>
      <c r="ER252" s="42">
        <f t="shared" si="327"/>
        <v>8.0594680000000007</v>
      </c>
      <c r="ES252" s="42">
        <f t="shared" si="327"/>
        <v>36.715904999999999</v>
      </c>
      <c r="ET252" s="42">
        <f t="shared" si="327"/>
        <v>29.318266000000001</v>
      </c>
      <c r="EU252" s="42">
        <f t="shared" si="327"/>
        <v>26.857195000000001</v>
      </c>
      <c r="EV252" s="42">
        <f t="shared" si="327"/>
        <v>17.446444</v>
      </c>
      <c r="EW252" s="42">
        <f t="shared" si="327"/>
        <v>0.95783499999999999</v>
      </c>
      <c r="EX252" s="42">
        <f t="shared" si="327"/>
        <v>17.947037000000002</v>
      </c>
      <c r="EY252" s="42">
        <f t="shared" si="327"/>
        <v>34.834128</v>
      </c>
      <c r="EZ252" s="42">
        <f t="shared" si="327"/>
        <v>37.227538000000003</v>
      </c>
      <c r="FA252" s="42">
        <f t="shared" si="327"/>
        <v>0.30389500000000003</v>
      </c>
      <c r="FB252" s="42">
        <f t="shared" si="327"/>
        <v>2.505871</v>
      </c>
      <c r="FC252" s="42">
        <f t="shared" si="327"/>
        <v>2.3326669999999998</v>
      </c>
      <c r="FD252" s="42">
        <f t="shared" si="327"/>
        <v>21.325907999999998</v>
      </c>
      <c r="FE252" s="42">
        <f t="shared" si="327"/>
        <v>31.275756000000001</v>
      </c>
      <c r="FF252" s="42">
        <f t="shared" si="327"/>
        <v>49.210245999999998</v>
      </c>
      <c r="FG252" s="42">
        <f t="shared" si="327"/>
        <v>46.609687000000001</v>
      </c>
      <c r="FH252" s="42">
        <f t="shared" si="327"/>
        <v>26.318185</v>
      </c>
      <c r="FI252" s="42">
        <f t="shared" si="327"/>
        <v>0.45210400000000001</v>
      </c>
      <c r="FJ252" s="42">
        <f t="shared" si="327"/>
        <v>0.74385599999999996</v>
      </c>
      <c r="FK252" s="42">
        <f t="shared" si="327"/>
        <v>0.37320799999999998</v>
      </c>
      <c r="FL252" s="42">
        <f t="shared" si="327"/>
        <v>0.47825299999999998</v>
      </c>
      <c r="FM252" s="42">
        <f t="shared" si="327"/>
        <v>1.1479349999999999</v>
      </c>
      <c r="FN252" s="42">
        <f t="shared" si="327"/>
        <v>0.30215799999999998</v>
      </c>
      <c r="FO252" s="42">
        <f t="shared" si="327"/>
        <v>0.26590999999999998</v>
      </c>
      <c r="FP252" s="42">
        <f t="shared" si="327"/>
        <v>0.49765799999999999</v>
      </c>
      <c r="FQ252" s="42">
        <f t="shared" si="327"/>
        <v>1.5051749999999999</v>
      </c>
      <c r="FR252" s="42">
        <f t="shared" si="327"/>
        <v>1.911378</v>
      </c>
      <c r="FS252" s="42">
        <f t="shared" si="327"/>
        <v>1.1617960000000001</v>
      </c>
      <c r="FT252" s="42">
        <f t="shared" si="327"/>
        <v>1.1936020000000001</v>
      </c>
      <c r="FU252" s="42">
        <f t="shared" si="327"/>
        <v>6.6166219999999996</v>
      </c>
      <c r="FV252" s="42">
        <f t="shared" si="327"/>
        <v>7.8458189999999997</v>
      </c>
      <c r="FW252" s="42">
        <f t="shared" si="327"/>
        <v>45.108485999999999</v>
      </c>
      <c r="FX252" s="42">
        <f t="shared" si="327"/>
        <v>68.347538999999998</v>
      </c>
      <c r="FY252" s="42"/>
      <c r="FZ252" s="42"/>
      <c r="GA252" s="42"/>
      <c r="GB252" s="42"/>
      <c r="GC252" s="42"/>
      <c r="GD252" s="42"/>
      <c r="GE252" s="42"/>
      <c r="GF252" s="42"/>
      <c r="GG252" s="7"/>
      <c r="GH252" s="7"/>
      <c r="GI252" s="7"/>
      <c r="GJ252" s="7"/>
      <c r="GK252" s="7"/>
      <c r="GL252" s="7"/>
      <c r="GM252" s="7"/>
    </row>
    <row r="253" spans="1:195" x14ac:dyDescent="0.2">
      <c r="A253" s="7"/>
      <c r="B253" s="7" t="s">
        <v>800</v>
      </c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2"/>
      <c r="DB253" s="42"/>
      <c r="DC253" s="42"/>
      <c r="DD253" s="42"/>
      <c r="DE253" s="42"/>
      <c r="DF253" s="42"/>
      <c r="DG253" s="42"/>
      <c r="DH253" s="42"/>
      <c r="DI253" s="42"/>
      <c r="DJ253" s="42"/>
      <c r="DK253" s="42"/>
      <c r="DL253" s="42"/>
      <c r="DM253" s="42"/>
      <c r="DN253" s="42"/>
      <c r="DO253" s="42"/>
      <c r="DP253" s="42"/>
      <c r="DQ253" s="42"/>
      <c r="DR253" s="42"/>
      <c r="DS253" s="42"/>
      <c r="DT253" s="42"/>
      <c r="DU253" s="42"/>
      <c r="DV253" s="42"/>
      <c r="DW253" s="42"/>
      <c r="DX253" s="42"/>
      <c r="DY253" s="42"/>
      <c r="DZ253" s="42"/>
      <c r="EA253" s="42"/>
      <c r="EB253" s="42"/>
      <c r="EC253" s="42"/>
      <c r="ED253" s="42"/>
      <c r="EE253" s="42"/>
      <c r="EF253" s="42"/>
      <c r="EG253" s="42"/>
      <c r="EH253" s="42"/>
      <c r="EI253" s="42"/>
      <c r="EJ253" s="42"/>
      <c r="EK253" s="42"/>
      <c r="EL253" s="42"/>
      <c r="EM253" s="42"/>
      <c r="EN253" s="42"/>
      <c r="EO253" s="42"/>
      <c r="EP253" s="42"/>
      <c r="EQ253" s="42"/>
      <c r="ER253" s="42"/>
      <c r="ES253" s="42"/>
      <c r="ET253" s="42"/>
      <c r="EU253" s="42"/>
      <c r="EV253" s="42"/>
      <c r="EW253" s="42"/>
      <c r="EX253" s="42"/>
      <c r="EY253" s="42"/>
      <c r="EZ253" s="42"/>
      <c r="FA253" s="42"/>
      <c r="FB253" s="42"/>
      <c r="FC253" s="42"/>
      <c r="FD253" s="42"/>
      <c r="FE253" s="42"/>
      <c r="FF253" s="42"/>
      <c r="FG253" s="42"/>
      <c r="FH253" s="42"/>
      <c r="FI253" s="42"/>
      <c r="FJ253" s="42"/>
      <c r="FK253" s="42"/>
      <c r="FL253" s="42"/>
      <c r="FM253" s="42"/>
      <c r="FN253" s="42"/>
      <c r="FO253" s="42"/>
      <c r="FP253" s="42"/>
      <c r="FQ253" s="42"/>
      <c r="FR253" s="42"/>
      <c r="FS253" s="42"/>
      <c r="FT253" s="42"/>
      <c r="FU253" s="42"/>
      <c r="FV253" s="42"/>
      <c r="FW253" s="42"/>
      <c r="FX253" s="42"/>
      <c r="FY253" s="42"/>
      <c r="FZ253" s="42"/>
      <c r="GA253" s="7"/>
      <c r="GB253" s="42"/>
      <c r="GC253" s="42"/>
      <c r="GD253" s="42"/>
      <c r="GE253" s="42"/>
      <c r="GF253" s="42"/>
      <c r="GG253" s="7"/>
      <c r="GH253" s="7"/>
      <c r="GI253" s="7"/>
      <c r="GJ253" s="7"/>
      <c r="GK253" s="7"/>
      <c r="GL253" s="7"/>
      <c r="GM253" s="7"/>
    </row>
    <row r="254" spans="1:195" x14ac:dyDescent="0.2">
      <c r="A254" s="7"/>
      <c r="B254" s="7" t="s">
        <v>801</v>
      </c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  <c r="DB254" s="42"/>
      <c r="DC254" s="42"/>
      <c r="DD254" s="42"/>
      <c r="DE254" s="42"/>
      <c r="DF254" s="42"/>
      <c r="DG254" s="42"/>
      <c r="DH254" s="42"/>
      <c r="DI254" s="42"/>
      <c r="DJ254" s="42"/>
      <c r="DK254" s="42"/>
      <c r="DL254" s="42"/>
      <c r="DM254" s="42"/>
      <c r="DN254" s="42"/>
      <c r="DO254" s="42"/>
      <c r="DP254" s="42"/>
      <c r="DQ254" s="42"/>
      <c r="DR254" s="42"/>
      <c r="DS254" s="42"/>
      <c r="DT254" s="42"/>
      <c r="DU254" s="42"/>
      <c r="DV254" s="42"/>
      <c r="DW254" s="42"/>
      <c r="DX254" s="42"/>
      <c r="DY254" s="42"/>
      <c r="DZ254" s="42"/>
      <c r="EA254" s="42"/>
      <c r="EB254" s="42"/>
      <c r="EC254" s="42"/>
      <c r="ED254" s="42"/>
      <c r="EE254" s="42"/>
      <c r="EF254" s="42"/>
      <c r="EG254" s="42"/>
      <c r="EH254" s="42"/>
      <c r="EI254" s="42"/>
      <c r="EJ254" s="42"/>
      <c r="EK254" s="42"/>
      <c r="EL254" s="42"/>
      <c r="EM254" s="42"/>
      <c r="EN254" s="42"/>
      <c r="EO254" s="42"/>
      <c r="EP254" s="42"/>
      <c r="EQ254" s="42"/>
      <c r="ER254" s="42"/>
      <c r="ES254" s="42"/>
      <c r="ET254" s="42"/>
      <c r="EU254" s="42"/>
      <c r="EV254" s="42"/>
      <c r="EW254" s="42"/>
      <c r="EX254" s="42"/>
      <c r="EY254" s="42"/>
      <c r="EZ254" s="42"/>
      <c r="FA254" s="42"/>
      <c r="FB254" s="42"/>
      <c r="FC254" s="42"/>
      <c r="FD254" s="42"/>
      <c r="FE254" s="42"/>
      <c r="FF254" s="42"/>
      <c r="FG254" s="42"/>
      <c r="FH254" s="42"/>
      <c r="FI254" s="42"/>
      <c r="FJ254" s="42"/>
      <c r="FK254" s="42"/>
      <c r="FL254" s="42"/>
      <c r="FM254" s="42"/>
      <c r="FN254" s="42"/>
      <c r="FO254" s="42"/>
      <c r="FP254" s="42"/>
      <c r="FQ254" s="42"/>
      <c r="FR254" s="42"/>
      <c r="FS254" s="42"/>
      <c r="FT254" s="42"/>
      <c r="FU254" s="42"/>
      <c r="FV254" s="42"/>
      <c r="FW254" s="42"/>
      <c r="FX254" s="42"/>
      <c r="FY254" s="42"/>
      <c r="FZ254" s="42"/>
      <c r="GA254" s="7"/>
      <c r="GB254" s="42"/>
      <c r="GC254" s="42"/>
      <c r="GD254" s="42"/>
      <c r="GE254" s="42"/>
      <c r="GF254" s="42"/>
      <c r="GG254" s="7"/>
      <c r="GH254" s="7"/>
      <c r="GI254" s="7"/>
      <c r="GJ254" s="7"/>
      <c r="GK254" s="7"/>
      <c r="GL254" s="7"/>
      <c r="GM254" s="7"/>
    </row>
    <row r="255" spans="1:195" x14ac:dyDescent="0.2">
      <c r="A255" s="6" t="s">
        <v>802</v>
      </c>
      <c r="B255" s="7" t="s">
        <v>803</v>
      </c>
      <c r="C255" s="42">
        <f t="shared" ref="C255:AY255" si="328">MIN(C247,C249)</f>
        <v>2.7E-2</v>
      </c>
      <c r="D255" s="42">
        <f t="shared" si="328"/>
        <v>2.7E-2</v>
      </c>
      <c r="E255" s="42">
        <f t="shared" si="328"/>
        <v>2.7E-2</v>
      </c>
      <c r="F255" s="42">
        <f t="shared" si="328"/>
        <v>2.7E-2</v>
      </c>
      <c r="G255" s="42">
        <f t="shared" si="328"/>
        <v>2.5264999999999999E-2</v>
      </c>
      <c r="H255" s="42">
        <f t="shared" si="328"/>
        <v>2.7E-2</v>
      </c>
      <c r="I255" s="42">
        <f t="shared" si="328"/>
        <v>2.7E-2</v>
      </c>
      <c r="J255" s="42">
        <f t="shared" si="328"/>
        <v>2.7E-2</v>
      </c>
      <c r="K255" s="42">
        <f t="shared" si="328"/>
        <v>2.7E-2</v>
      </c>
      <c r="L255" s="42">
        <f t="shared" si="328"/>
        <v>2.4895E-2</v>
      </c>
      <c r="M255" s="42">
        <f t="shared" si="328"/>
        <v>2.3947E-2</v>
      </c>
      <c r="N255" s="42">
        <f t="shared" si="328"/>
        <v>1.8755999999999998E-2</v>
      </c>
      <c r="O255" s="42">
        <f t="shared" si="328"/>
        <v>2.7E-2</v>
      </c>
      <c r="P255" s="42">
        <f t="shared" si="328"/>
        <v>2.7E-2</v>
      </c>
      <c r="Q255" s="42">
        <f t="shared" si="328"/>
        <v>2.7E-2</v>
      </c>
      <c r="R255" s="42">
        <f t="shared" si="328"/>
        <v>2.6908999999999999E-2</v>
      </c>
      <c r="S255" s="42">
        <f t="shared" si="328"/>
        <v>2.4014000000000001E-2</v>
      </c>
      <c r="T255" s="42">
        <f t="shared" si="328"/>
        <v>2.2301000000000001E-2</v>
      </c>
      <c r="U255" s="42">
        <f t="shared" si="328"/>
        <v>2.1801000000000001E-2</v>
      </c>
      <c r="V255" s="42">
        <f t="shared" si="328"/>
        <v>2.7E-2</v>
      </c>
      <c r="W255" s="42">
        <f t="shared" si="328"/>
        <v>2.7E-2</v>
      </c>
      <c r="X255" s="42">
        <f t="shared" si="328"/>
        <v>1.3756000000000001E-2</v>
      </c>
      <c r="Y255" s="42">
        <f t="shared" si="328"/>
        <v>2.2498000000000001E-2</v>
      </c>
      <c r="Z255" s="42">
        <f t="shared" si="328"/>
        <v>2.1915E-2</v>
      </c>
      <c r="AA255" s="42">
        <f t="shared" si="328"/>
        <v>2.7E-2</v>
      </c>
      <c r="AB255" s="42">
        <f t="shared" si="328"/>
        <v>2.7E-2</v>
      </c>
      <c r="AC255" s="42">
        <f t="shared" si="328"/>
        <v>1.8981999999999999E-2</v>
      </c>
      <c r="AD255" s="42">
        <f t="shared" si="328"/>
        <v>1.7693E-2</v>
      </c>
      <c r="AE255" s="42">
        <f t="shared" si="328"/>
        <v>1.0814000000000001E-2</v>
      </c>
      <c r="AF255" s="42">
        <f t="shared" si="328"/>
        <v>9.6740000000000003E-3</v>
      </c>
      <c r="AG255" s="42">
        <f t="shared" si="328"/>
        <v>1.2485E-2</v>
      </c>
      <c r="AH255" s="42">
        <f t="shared" si="328"/>
        <v>2.0122999999999999E-2</v>
      </c>
      <c r="AI255" s="42">
        <f t="shared" si="328"/>
        <v>2.7E-2</v>
      </c>
      <c r="AJ255" s="42">
        <f t="shared" si="328"/>
        <v>2.1787999999999998E-2</v>
      </c>
      <c r="AK255" s="42">
        <f t="shared" si="328"/>
        <v>1.9279999999999999E-2</v>
      </c>
      <c r="AL255" s="42">
        <f t="shared" si="328"/>
        <v>2.7E-2</v>
      </c>
      <c r="AM255" s="42">
        <f t="shared" si="328"/>
        <v>1.9449000000000001E-2</v>
      </c>
      <c r="AN255" s="42">
        <f t="shared" si="328"/>
        <v>2.5902999999999999E-2</v>
      </c>
      <c r="AO255" s="42">
        <f t="shared" si="328"/>
        <v>2.5656000000000002E-2</v>
      </c>
      <c r="AP255" s="42">
        <f t="shared" si="328"/>
        <v>2.7E-2</v>
      </c>
      <c r="AQ255" s="42">
        <f t="shared" si="328"/>
        <v>1.8558999999999999E-2</v>
      </c>
      <c r="AR255" s="42">
        <f t="shared" si="328"/>
        <v>2.7E-2</v>
      </c>
      <c r="AS255" s="42">
        <f t="shared" si="328"/>
        <v>1.2137999999999999E-2</v>
      </c>
      <c r="AT255" s="42">
        <f t="shared" si="328"/>
        <v>2.7E-2</v>
      </c>
      <c r="AU255" s="42">
        <f t="shared" si="328"/>
        <v>2.2187999999999999E-2</v>
      </c>
      <c r="AV255" s="42">
        <f t="shared" si="328"/>
        <v>2.7E-2</v>
      </c>
      <c r="AW255" s="42">
        <f t="shared" si="328"/>
        <v>2.3595999999999999E-2</v>
      </c>
      <c r="AX255" s="42">
        <f t="shared" si="328"/>
        <v>1.9798E-2</v>
      </c>
      <c r="AY255" s="42">
        <f t="shared" si="328"/>
        <v>2.7E-2</v>
      </c>
      <c r="AZ255" s="42">
        <f>MIN(AZ247,AZ249)</f>
        <v>1.5720000000000001E-2</v>
      </c>
      <c r="BA255" s="42">
        <f t="shared" ref="BA255:DL255" si="329">MIN(BA247,BA249)</f>
        <v>2.4893999999999999E-2</v>
      </c>
      <c r="BB255" s="42">
        <f t="shared" si="329"/>
        <v>2.2683999999999999E-2</v>
      </c>
      <c r="BC255" s="42">
        <f t="shared" si="329"/>
        <v>2.0715000000000001E-2</v>
      </c>
      <c r="BD255" s="42">
        <f t="shared" si="329"/>
        <v>2.7E-2</v>
      </c>
      <c r="BE255" s="42">
        <f t="shared" si="329"/>
        <v>2.5815999999999999E-2</v>
      </c>
      <c r="BF255" s="42">
        <f t="shared" si="329"/>
        <v>2.7E-2</v>
      </c>
      <c r="BG255" s="42">
        <f t="shared" si="329"/>
        <v>2.7E-2</v>
      </c>
      <c r="BH255" s="42">
        <f t="shared" si="329"/>
        <v>2.4419E-2</v>
      </c>
      <c r="BI255" s="42">
        <f t="shared" si="329"/>
        <v>1.1433E-2</v>
      </c>
      <c r="BJ255" s="42">
        <f t="shared" si="329"/>
        <v>2.6164E-2</v>
      </c>
      <c r="BK255" s="42">
        <f t="shared" si="329"/>
        <v>2.7E-2</v>
      </c>
      <c r="BL255" s="42">
        <f t="shared" si="329"/>
        <v>2.7E-2</v>
      </c>
      <c r="BM255" s="42">
        <f t="shared" si="329"/>
        <v>2.3834000000000001E-2</v>
      </c>
      <c r="BN255" s="42">
        <f t="shared" si="329"/>
        <v>2.7E-2</v>
      </c>
      <c r="BO255" s="42">
        <f t="shared" si="329"/>
        <v>1.8203E-2</v>
      </c>
      <c r="BP255" s="42">
        <f t="shared" si="329"/>
        <v>2.4702000000000002E-2</v>
      </c>
      <c r="BQ255" s="42">
        <f t="shared" si="329"/>
        <v>2.4759E-2</v>
      </c>
      <c r="BR255" s="42">
        <f t="shared" si="329"/>
        <v>7.7000000000000002E-3</v>
      </c>
      <c r="BS255" s="42">
        <f t="shared" si="329"/>
        <v>4.3949999999999996E-3</v>
      </c>
      <c r="BT255" s="42">
        <f t="shared" si="329"/>
        <v>6.6509999999999998E-3</v>
      </c>
      <c r="BU255" s="42">
        <f t="shared" si="329"/>
        <v>1.3811E-2</v>
      </c>
      <c r="BV255" s="42">
        <f t="shared" si="329"/>
        <v>1.0258E-2</v>
      </c>
      <c r="BW255" s="42">
        <f t="shared" si="329"/>
        <v>1.5736E-2</v>
      </c>
      <c r="BX255" s="42">
        <f t="shared" si="329"/>
        <v>1.9067000000000001E-2</v>
      </c>
      <c r="BY255" s="42">
        <f t="shared" si="329"/>
        <v>2.6780999999999999E-2</v>
      </c>
      <c r="BZ255" s="42">
        <f t="shared" si="329"/>
        <v>2.7E-2</v>
      </c>
      <c r="CA255" s="42">
        <f t="shared" si="329"/>
        <v>2.3040999999999999E-2</v>
      </c>
      <c r="CB255" s="42">
        <f t="shared" si="329"/>
        <v>2.7E-2</v>
      </c>
      <c r="CC255" s="42">
        <f t="shared" si="329"/>
        <v>2.5198999999999999E-2</v>
      </c>
      <c r="CD255" s="42">
        <f t="shared" si="329"/>
        <v>2.2519999999999998E-2</v>
      </c>
      <c r="CE255" s="42">
        <f t="shared" si="329"/>
        <v>2.7E-2</v>
      </c>
      <c r="CF255" s="42">
        <f t="shared" si="329"/>
        <v>2.4334000000000001E-2</v>
      </c>
      <c r="CG255" s="42">
        <f t="shared" si="329"/>
        <v>2.7E-2</v>
      </c>
      <c r="CH255" s="42">
        <f t="shared" si="329"/>
        <v>2.5187999999999999E-2</v>
      </c>
      <c r="CI255" s="42">
        <f t="shared" si="329"/>
        <v>2.7E-2</v>
      </c>
      <c r="CJ255" s="42">
        <f t="shared" si="329"/>
        <v>2.6468999999999999E-2</v>
      </c>
      <c r="CK255" s="42">
        <f t="shared" si="329"/>
        <v>9.6010000000000002E-3</v>
      </c>
      <c r="CL255" s="42">
        <f t="shared" si="329"/>
        <v>1.1228999999999999E-2</v>
      </c>
      <c r="CM255" s="42">
        <f t="shared" si="329"/>
        <v>5.274E-3</v>
      </c>
      <c r="CN255" s="42">
        <f t="shared" si="329"/>
        <v>2.7E-2</v>
      </c>
      <c r="CO255" s="42">
        <f t="shared" si="329"/>
        <v>2.5360000000000001E-2</v>
      </c>
      <c r="CP255" s="42">
        <f t="shared" si="329"/>
        <v>2.0548999999999998E-2</v>
      </c>
      <c r="CQ255" s="42">
        <f t="shared" si="329"/>
        <v>1.5427E-2</v>
      </c>
      <c r="CR255" s="42">
        <f t="shared" si="329"/>
        <v>4.169E-3</v>
      </c>
      <c r="CS255" s="42">
        <f t="shared" si="329"/>
        <v>2.5658E-2</v>
      </c>
      <c r="CT255" s="42">
        <f t="shared" si="329"/>
        <v>1.1520000000000001E-2</v>
      </c>
      <c r="CU255" s="42">
        <f t="shared" si="329"/>
        <v>2.2616000000000001E-2</v>
      </c>
      <c r="CV255" s="42">
        <f t="shared" si="329"/>
        <v>1.3979E-2</v>
      </c>
      <c r="CW255" s="42">
        <f t="shared" si="329"/>
        <v>1.7378999999999999E-2</v>
      </c>
      <c r="CX255" s="42">
        <f t="shared" si="329"/>
        <v>2.4823999999999999E-2</v>
      </c>
      <c r="CY255" s="42">
        <f t="shared" si="329"/>
        <v>2.7E-2</v>
      </c>
      <c r="CZ255" s="42">
        <f t="shared" si="329"/>
        <v>2.7E-2</v>
      </c>
      <c r="DA255" s="42">
        <f t="shared" si="329"/>
        <v>2.7E-2</v>
      </c>
      <c r="DB255" s="42">
        <f t="shared" si="329"/>
        <v>2.7E-2</v>
      </c>
      <c r="DC255" s="42">
        <f t="shared" si="329"/>
        <v>2.0417999999999999E-2</v>
      </c>
      <c r="DD255" s="42">
        <f t="shared" si="329"/>
        <v>3.4299999999999999E-3</v>
      </c>
      <c r="DE255" s="42">
        <f t="shared" si="329"/>
        <v>1.1894999999999999E-2</v>
      </c>
      <c r="DF255" s="42">
        <f t="shared" si="329"/>
        <v>2.7E-2</v>
      </c>
      <c r="DG255" s="42">
        <f t="shared" si="329"/>
        <v>2.3453000000000002E-2</v>
      </c>
      <c r="DH255" s="42">
        <f t="shared" si="329"/>
        <v>2.3515999999999999E-2</v>
      </c>
      <c r="DI255" s="42">
        <f t="shared" si="329"/>
        <v>2.1845E-2</v>
      </c>
      <c r="DJ255" s="42">
        <f t="shared" si="329"/>
        <v>2.3883000000000001E-2</v>
      </c>
      <c r="DK255" s="42">
        <f t="shared" si="329"/>
        <v>1.8658000000000001E-2</v>
      </c>
      <c r="DL255" s="42">
        <f t="shared" si="329"/>
        <v>2.4967E-2</v>
      </c>
      <c r="DM255" s="42">
        <f t="shared" ref="DM255:FX255" si="330">MIN(DM247,DM249)</f>
        <v>2.2898999999999999E-2</v>
      </c>
      <c r="DN255" s="42">
        <f t="shared" si="330"/>
        <v>2.7E-2</v>
      </c>
      <c r="DO255" s="42">
        <f t="shared" si="330"/>
        <v>2.7E-2</v>
      </c>
      <c r="DP255" s="42">
        <f t="shared" si="330"/>
        <v>2.7E-2</v>
      </c>
      <c r="DQ255" s="42">
        <f t="shared" si="330"/>
        <v>2.188E-2</v>
      </c>
      <c r="DR255" s="42">
        <f t="shared" si="330"/>
        <v>2.7E-2</v>
      </c>
      <c r="DS255" s="42">
        <f t="shared" si="330"/>
        <v>2.7E-2</v>
      </c>
      <c r="DT255" s="42">
        <f t="shared" si="330"/>
        <v>2.4729000000000001E-2</v>
      </c>
      <c r="DU255" s="42">
        <f t="shared" si="330"/>
        <v>2.7E-2</v>
      </c>
      <c r="DV255" s="42">
        <f t="shared" si="330"/>
        <v>2.7E-2</v>
      </c>
      <c r="DW255" s="42">
        <f t="shared" si="330"/>
        <v>2.4996999999999998E-2</v>
      </c>
      <c r="DX255" s="42">
        <f t="shared" si="330"/>
        <v>2.1930999999999999E-2</v>
      </c>
      <c r="DY255" s="42">
        <f t="shared" si="330"/>
        <v>1.5928000000000001E-2</v>
      </c>
      <c r="DZ255" s="42">
        <f t="shared" si="330"/>
        <v>2.0662E-2</v>
      </c>
      <c r="EA255" s="42">
        <f t="shared" si="330"/>
        <v>1.1866E-2</v>
      </c>
      <c r="EB255" s="42">
        <f t="shared" si="330"/>
        <v>2.7E-2</v>
      </c>
      <c r="EC255" s="42">
        <f t="shared" si="330"/>
        <v>2.7E-2</v>
      </c>
      <c r="ED255" s="42">
        <f t="shared" si="330"/>
        <v>3.6589999999999999E-3</v>
      </c>
      <c r="EE255" s="42">
        <f t="shared" si="330"/>
        <v>2.7E-2</v>
      </c>
      <c r="EF255" s="42">
        <f t="shared" si="330"/>
        <v>2.2595000000000001E-2</v>
      </c>
      <c r="EG255" s="42">
        <f t="shared" si="330"/>
        <v>2.7E-2</v>
      </c>
      <c r="EH255" s="42">
        <f t="shared" si="330"/>
        <v>2.7E-2</v>
      </c>
      <c r="EI255" s="42">
        <f t="shared" si="330"/>
        <v>2.7E-2</v>
      </c>
      <c r="EJ255" s="42">
        <f t="shared" si="330"/>
        <v>2.7E-2</v>
      </c>
      <c r="EK255" s="42">
        <f t="shared" si="330"/>
        <v>5.7670000000000004E-3</v>
      </c>
      <c r="EL255" s="42">
        <f t="shared" si="330"/>
        <v>5.1159999999999999E-3</v>
      </c>
      <c r="EM255" s="42">
        <f t="shared" si="330"/>
        <v>1.9307999999999999E-2</v>
      </c>
      <c r="EN255" s="42">
        <f t="shared" si="330"/>
        <v>2.7E-2</v>
      </c>
      <c r="EO255" s="42">
        <f t="shared" si="330"/>
        <v>2.7E-2</v>
      </c>
      <c r="EP255" s="42">
        <f t="shared" si="330"/>
        <v>2.3585999999999999E-2</v>
      </c>
      <c r="EQ255" s="97">
        <v>6.1910000000000003E-3</v>
      </c>
      <c r="ER255" s="42">
        <f t="shared" si="330"/>
        <v>2.1283E-2</v>
      </c>
      <c r="ES255" s="42">
        <f t="shared" si="330"/>
        <v>2.6557999999999998E-2</v>
      </c>
      <c r="ET255" s="42">
        <f t="shared" si="330"/>
        <v>2.7E-2</v>
      </c>
      <c r="EU255" s="42">
        <f t="shared" si="330"/>
        <v>2.7E-2</v>
      </c>
      <c r="EV255" s="42">
        <f t="shared" si="330"/>
        <v>1.3965E-2</v>
      </c>
      <c r="EW255" s="42">
        <f t="shared" si="330"/>
        <v>7.2810000000000001E-3</v>
      </c>
      <c r="EX255" s="42">
        <f t="shared" si="330"/>
        <v>6.9100000000000003E-3</v>
      </c>
      <c r="EY255" s="42">
        <f t="shared" si="330"/>
        <v>2.7E-2</v>
      </c>
      <c r="EZ255" s="42">
        <f t="shared" si="330"/>
        <v>2.5942E-2</v>
      </c>
      <c r="FA255" s="42">
        <f t="shared" si="330"/>
        <v>1.0666E-2</v>
      </c>
      <c r="FB255" s="42">
        <f t="shared" si="330"/>
        <v>9.6240000000000006E-3</v>
      </c>
      <c r="FC255" s="42">
        <f t="shared" si="330"/>
        <v>2.555E-2</v>
      </c>
      <c r="FD255" s="42">
        <f t="shared" si="330"/>
        <v>2.7E-2</v>
      </c>
      <c r="FE255" s="42">
        <f t="shared" si="330"/>
        <v>1.7180999999999998E-2</v>
      </c>
      <c r="FF255" s="42">
        <f t="shared" si="330"/>
        <v>2.7E-2</v>
      </c>
      <c r="FG255" s="42">
        <f t="shared" si="330"/>
        <v>2.7E-2</v>
      </c>
      <c r="FH255" s="42">
        <f t="shared" si="330"/>
        <v>2.2772000000000001E-2</v>
      </c>
      <c r="FI255" s="42">
        <f>MIN(FI247,FI249)</f>
        <v>8.0800000000000004E-3</v>
      </c>
      <c r="FJ255" s="42">
        <f t="shared" si="330"/>
        <v>1.4012999999999999E-2</v>
      </c>
      <c r="FK255" s="42">
        <f t="shared" si="330"/>
        <v>9.3869999999999995E-3</v>
      </c>
      <c r="FL255" s="42">
        <f t="shared" si="330"/>
        <v>2.7E-2</v>
      </c>
      <c r="FM255" s="42">
        <f t="shared" si="330"/>
        <v>2.1413999999999999E-2</v>
      </c>
      <c r="FN255" s="42">
        <f t="shared" si="330"/>
        <v>2.7E-2</v>
      </c>
      <c r="FO255" s="42">
        <f t="shared" si="330"/>
        <v>2.911E-3</v>
      </c>
      <c r="FP255" s="42">
        <f t="shared" si="330"/>
        <v>1.1665E-2</v>
      </c>
      <c r="FQ255" s="42">
        <f>MIN(FQ247,FQ249)</f>
        <v>1.5233999999999999E-2</v>
      </c>
      <c r="FR255" s="42">
        <f t="shared" si="330"/>
        <v>5.5710000000000004E-3</v>
      </c>
      <c r="FS255" s="42">
        <f t="shared" si="330"/>
        <v>3.5690000000000001E-3</v>
      </c>
      <c r="FT255" s="42">
        <f t="shared" si="330"/>
        <v>1.4610000000000001E-3</v>
      </c>
      <c r="FU255" s="42">
        <f t="shared" si="330"/>
        <v>2.1344999999999999E-2</v>
      </c>
      <c r="FV255" s="42">
        <f t="shared" si="330"/>
        <v>1.8031999999999999E-2</v>
      </c>
      <c r="FW255" s="42">
        <f t="shared" si="330"/>
        <v>2.4497999999999999E-2</v>
      </c>
      <c r="FX255" s="42">
        <f t="shared" si="330"/>
        <v>2.2675000000000001E-2</v>
      </c>
      <c r="FY255" s="42"/>
      <c r="FZ255" s="42"/>
      <c r="GA255" s="7"/>
      <c r="GB255" s="42"/>
      <c r="GC255" s="42"/>
      <c r="GD255" s="42"/>
      <c r="GE255" s="42"/>
      <c r="GF255" s="42"/>
      <c r="GG255" s="7"/>
      <c r="GH255" s="7"/>
      <c r="GI255" s="7"/>
      <c r="GJ255" s="7"/>
      <c r="GK255" s="7"/>
      <c r="GL255" s="7"/>
      <c r="GM255" s="7"/>
    </row>
    <row r="256" spans="1:195" x14ac:dyDescent="0.2">
      <c r="A256" s="7"/>
      <c r="B256" s="7" t="s">
        <v>804</v>
      </c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  <c r="CY256" s="42"/>
      <c r="CZ256" s="42"/>
      <c r="DA256" s="42"/>
      <c r="DB256" s="42"/>
      <c r="DC256" s="42"/>
      <c r="DD256" s="42"/>
      <c r="DE256" s="42"/>
      <c r="DF256" s="42"/>
      <c r="DG256" s="42"/>
      <c r="DH256" s="42"/>
      <c r="DI256" s="42"/>
      <c r="DJ256" s="42"/>
      <c r="DK256" s="42"/>
      <c r="DL256" s="42"/>
      <c r="DM256" s="42"/>
      <c r="DN256" s="42"/>
      <c r="DO256" s="42"/>
      <c r="DP256" s="42"/>
      <c r="DQ256" s="42"/>
      <c r="DR256" s="42"/>
      <c r="DS256" s="42"/>
      <c r="DT256" s="42"/>
      <c r="DU256" s="42"/>
      <c r="DV256" s="42"/>
      <c r="DW256" s="42"/>
      <c r="DX256" s="42"/>
      <c r="DY256" s="42"/>
      <c r="DZ256" s="42"/>
      <c r="EA256" s="42"/>
      <c r="EB256" s="42"/>
      <c r="EC256" s="42"/>
      <c r="ED256" s="42"/>
      <c r="EE256" s="42"/>
      <c r="EF256" s="42"/>
      <c r="EG256" s="42"/>
      <c r="EH256" s="42"/>
      <c r="EI256" s="42"/>
      <c r="EJ256" s="42"/>
      <c r="EK256" s="42"/>
      <c r="EL256" s="42"/>
      <c r="EM256" s="42"/>
      <c r="EN256" s="42"/>
      <c r="EO256" s="42"/>
      <c r="EP256" s="42"/>
      <c r="EQ256" s="42"/>
      <c r="ER256" s="42"/>
      <c r="ES256" s="42"/>
      <c r="ET256" s="42"/>
      <c r="EU256" s="42"/>
      <c r="EV256" s="42"/>
      <c r="EW256" s="42"/>
      <c r="EX256" s="42"/>
      <c r="EY256" s="42"/>
      <c r="EZ256" s="42"/>
      <c r="FA256" s="42"/>
      <c r="FB256" s="42"/>
      <c r="FC256" s="42"/>
      <c r="FD256" s="42"/>
      <c r="FE256" s="42"/>
      <c r="FF256" s="42"/>
      <c r="FG256" s="42"/>
      <c r="FH256" s="42"/>
      <c r="FI256" s="42"/>
      <c r="FJ256" s="42"/>
      <c r="FK256" s="42"/>
      <c r="FL256" s="42"/>
      <c r="FM256" s="42"/>
      <c r="FN256" s="42"/>
      <c r="FO256" s="42"/>
      <c r="FP256" s="42"/>
      <c r="FQ256" s="42"/>
      <c r="FR256" s="42"/>
      <c r="FS256" s="42"/>
      <c r="FT256" s="42"/>
      <c r="FU256" s="42"/>
      <c r="FV256" s="42"/>
      <c r="FW256" s="42"/>
      <c r="FX256" s="42"/>
      <c r="FY256" s="42"/>
      <c r="FZ256" s="42"/>
      <c r="GA256" s="7"/>
      <c r="GB256" s="42"/>
      <c r="GC256" s="42"/>
      <c r="GD256" s="42"/>
      <c r="GE256" s="42"/>
      <c r="GF256" s="42"/>
      <c r="GG256" s="7"/>
      <c r="GH256" s="7"/>
      <c r="GI256" s="7"/>
      <c r="GJ256" s="7"/>
      <c r="GK256" s="7"/>
      <c r="GL256" s="7"/>
      <c r="GM256" s="7"/>
    </row>
    <row r="257" spans="1:195" x14ac:dyDescent="0.2">
      <c r="A257" s="6" t="s">
        <v>805</v>
      </c>
      <c r="B257" s="7" t="s">
        <v>806</v>
      </c>
      <c r="C257" s="98">
        <v>0</v>
      </c>
      <c r="D257" s="98">
        <v>0</v>
      </c>
      <c r="E257" s="98">
        <v>0</v>
      </c>
      <c r="F257" s="98">
        <v>0</v>
      </c>
      <c r="G257" s="98">
        <v>0</v>
      </c>
      <c r="H257" s="98">
        <v>0</v>
      </c>
      <c r="I257" s="98">
        <v>0</v>
      </c>
      <c r="J257" s="98">
        <v>0</v>
      </c>
      <c r="K257" s="98">
        <v>0</v>
      </c>
      <c r="L257" s="98">
        <v>0</v>
      </c>
      <c r="M257" s="98">
        <v>0</v>
      </c>
      <c r="N257" s="98">
        <v>0</v>
      </c>
      <c r="O257" s="98">
        <v>0</v>
      </c>
      <c r="P257" s="98">
        <v>0</v>
      </c>
      <c r="Q257" s="98">
        <v>0</v>
      </c>
      <c r="R257" s="98">
        <v>0</v>
      </c>
      <c r="S257" s="98">
        <v>0</v>
      </c>
      <c r="T257" s="98">
        <v>0</v>
      </c>
      <c r="U257" s="98">
        <v>0</v>
      </c>
      <c r="V257" s="98">
        <v>0</v>
      </c>
      <c r="W257" s="98">
        <v>0</v>
      </c>
      <c r="X257" s="98">
        <v>0</v>
      </c>
      <c r="Y257" s="98">
        <v>0</v>
      </c>
      <c r="Z257" s="98">
        <v>0</v>
      </c>
      <c r="AA257" s="98">
        <v>0</v>
      </c>
      <c r="AB257" s="98">
        <v>0</v>
      </c>
      <c r="AC257" s="98">
        <v>0</v>
      </c>
      <c r="AD257" s="98">
        <v>0</v>
      </c>
      <c r="AE257" s="98">
        <v>0</v>
      </c>
      <c r="AF257" s="98">
        <v>0</v>
      </c>
      <c r="AG257" s="98">
        <v>0</v>
      </c>
      <c r="AH257" s="98">
        <v>0</v>
      </c>
      <c r="AI257" s="98">
        <v>0</v>
      </c>
      <c r="AJ257" s="98">
        <v>0</v>
      </c>
      <c r="AK257" s="98">
        <v>0</v>
      </c>
      <c r="AL257" s="98">
        <v>0</v>
      </c>
      <c r="AM257" s="98">
        <v>0</v>
      </c>
      <c r="AN257" s="98">
        <v>0</v>
      </c>
      <c r="AO257" s="98">
        <v>0</v>
      </c>
      <c r="AP257" s="98">
        <v>0</v>
      </c>
      <c r="AQ257" s="98">
        <v>0</v>
      </c>
      <c r="AR257" s="98">
        <v>0</v>
      </c>
      <c r="AS257" s="98">
        <v>0</v>
      </c>
      <c r="AT257" s="98">
        <v>0</v>
      </c>
      <c r="AU257" s="98">
        <v>0</v>
      </c>
      <c r="AV257" s="98">
        <v>0</v>
      </c>
      <c r="AW257" s="98">
        <v>0</v>
      </c>
      <c r="AX257" s="98">
        <v>0</v>
      </c>
      <c r="AY257" s="98">
        <v>0</v>
      </c>
      <c r="AZ257" s="98">
        <v>0</v>
      </c>
      <c r="BA257" s="98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98">
        <v>0</v>
      </c>
      <c r="BS257" s="98">
        <v>0</v>
      </c>
      <c r="BT257" s="98">
        <v>0</v>
      </c>
      <c r="BU257" s="98">
        <v>0</v>
      </c>
      <c r="BV257" s="98">
        <v>0</v>
      </c>
      <c r="BW257" s="98">
        <v>0</v>
      </c>
      <c r="BX257" s="98">
        <v>0</v>
      </c>
      <c r="BY257" s="98">
        <v>0</v>
      </c>
      <c r="BZ257" s="98">
        <v>0</v>
      </c>
      <c r="CA257" s="98">
        <v>0</v>
      </c>
      <c r="CB257" s="98">
        <v>0</v>
      </c>
      <c r="CC257" s="98">
        <v>0</v>
      </c>
      <c r="CD257" s="98">
        <v>0</v>
      </c>
      <c r="CE257" s="98">
        <v>0</v>
      </c>
      <c r="CF257" s="98">
        <v>0</v>
      </c>
      <c r="CG257" s="98">
        <v>0</v>
      </c>
      <c r="CH257" s="98">
        <v>0</v>
      </c>
      <c r="CI257" s="98">
        <v>0</v>
      </c>
      <c r="CJ257" s="98">
        <v>0</v>
      </c>
      <c r="CK257" s="98">
        <v>0</v>
      </c>
      <c r="CL257" s="98">
        <v>0</v>
      </c>
      <c r="CM257" s="98">
        <v>0</v>
      </c>
      <c r="CN257" s="98">
        <v>0</v>
      </c>
      <c r="CO257" s="98">
        <v>0</v>
      </c>
      <c r="CP257" s="98">
        <v>0</v>
      </c>
      <c r="CQ257" s="98">
        <v>0</v>
      </c>
      <c r="CR257" s="98">
        <v>0</v>
      </c>
      <c r="CS257" s="98">
        <v>0</v>
      </c>
      <c r="CT257" s="98">
        <v>0</v>
      </c>
      <c r="CU257" s="98">
        <v>0</v>
      </c>
      <c r="CV257" s="98">
        <v>0</v>
      </c>
      <c r="CW257" s="98">
        <v>0</v>
      </c>
      <c r="CX257" s="98">
        <v>0</v>
      </c>
      <c r="CY257" s="98">
        <v>0</v>
      </c>
      <c r="CZ257" s="98">
        <v>0</v>
      </c>
      <c r="DA257" s="98">
        <v>0</v>
      </c>
      <c r="DB257" s="98">
        <v>0</v>
      </c>
      <c r="DC257" s="98">
        <v>0</v>
      </c>
      <c r="DD257" s="98">
        <v>0</v>
      </c>
      <c r="DE257" s="98">
        <v>0</v>
      </c>
      <c r="DF257" s="98">
        <v>0</v>
      </c>
      <c r="DG257" s="98">
        <v>0</v>
      </c>
      <c r="DH257" s="98">
        <v>0</v>
      </c>
      <c r="DI257" s="98">
        <v>0</v>
      </c>
      <c r="DJ257" s="98">
        <v>0</v>
      </c>
      <c r="DK257" s="98">
        <v>0</v>
      </c>
      <c r="DL257" s="98">
        <v>0</v>
      </c>
      <c r="DM257" s="98">
        <v>0</v>
      </c>
      <c r="DN257" s="98">
        <v>0</v>
      </c>
      <c r="DO257" s="98">
        <v>0</v>
      </c>
      <c r="DP257" s="98">
        <v>0</v>
      </c>
      <c r="DQ257" s="98">
        <v>0</v>
      </c>
      <c r="DR257" s="98">
        <v>0</v>
      </c>
      <c r="DS257" s="98">
        <v>0</v>
      </c>
      <c r="DT257" s="98">
        <v>0</v>
      </c>
      <c r="DU257" s="98">
        <v>0</v>
      </c>
      <c r="DV257" s="98">
        <v>0</v>
      </c>
      <c r="DW257" s="98">
        <v>0</v>
      </c>
      <c r="DX257" s="98">
        <v>0</v>
      </c>
      <c r="DY257" s="98">
        <v>0</v>
      </c>
      <c r="DZ257" s="98">
        <v>0</v>
      </c>
      <c r="EA257" s="98">
        <v>0</v>
      </c>
      <c r="EB257" s="98">
        <v>0</v>
      </c>
      <c r="EC257" s="98">
        <v>0</v>
      </c>
      <c r="ED257" s="98">
        <v>0</v>
      </c>
      <c r="EE257" s="98">
        <v>0</v>
      </c>
      <c r="EF257" s="98">
        <v>0</v>
      </c>
      <c r="EG257" s="98">
        <v>0</v>
      </c>
      <c r="EH257" s="98">
        <v>0</v>
      </c>
      <c r="EI257" s="98">
        <v>0</v>
      </c>
      <c r="EJ257" s="98">
        <v>0</v>
      </c>
      <c r="EK257" s="98">
        <v>0</v>
      </c>
      <c r="EL257" s="98">
        <v>0</v>
      </c>
      <c r="EM257" s="98">
        <v>0</v>
      </c>
      <c r="EN257" s="98">
        <v>0</v>
      </c>
      <c r="EO257" s="98">
        <v>0</v>
      </c>
      <c r="EP257" s="98">
        <v>0</v>
      </c>
      <c r="EQ257" s="98">
        <v>0</v>
      </c>
      <c r="ER257" s="98">
        <v>0</v>
      </c>
      <c r="ES257" s="98">
        <v>0</v>
      </c>
      <c r="ET257" s="98">
        <v>0</v>
      </c>
      <c r="EU257" s="98">
        <v>0</v>
      </c>
      <c r="EV257" s="98">
        <v>0</v>
      </c>
      <c r="EW257" s="98">
        <v>0</v>
      </c>
      <c r="EX257" s="98">
        <v>0</v>
      </c>
      <c r="EY257" s="98">
        <v>0</v>
      </c>
      <c r="EZ257" s="98">
        <v>0</v>
      </c>
      <c r="FA257" s="98">
        <v>0</v>
      </c>
      <c r="FB257" s="98">
        <v>0</v>
      </c>
      <c r="FC257" s="98">
        <v>0</v>
      </c>
      <c r="FD257" s="98">
        <v>0</v>
      </c>
      <c r="FE257" s="98">
        <v>0</v>
      </c>
      <c r="FF257" s="98">
        <v>0</v>
      </c>
      <c r="FG257" s="98">
        <v>0</v>
      </c>
      <c r="FH257" s="98">
        <v>0</v>
      </c>
      <c r="FI257" s="98">
        <v>0</v>
      </c>
      <c r="FJ257" s="98">
        <v>0</v>
      </c>
      <c r="FK257" s="98">
        <v>0</v>
      </c>
      <c r="FL257" s="98">
        <v>0</v>
      </c>
      <c r="FM257" s="98">
        <v>0</v>
      </c>
      <c r="FN257" s="98">
        <v>0</v>
      </c>
      <c r="FO257" s="98">
        <v>0</v>
      </c>
      <c r="FP257" s="98">
        <v>0</v>
      </c>
      <c r="FQ257" s="98">
        <v>0</v>
      </c>
      <c r="FR257" s="98">
        <v>0</v>
      </c>
      <c r="FS257" s="98">
        <v>0</v>
      </c>
      <c r="FT257" s="98">
        <v>0</v>
      </c>
      <c r="FU257" s="98">
        <v>0</v>
      </c>
      <c r="FV257" s="98">
        <v>0</v>
      </c>
      <c r="FW257" s="98">
        <v>0</v>
      </c>
      <c r="FX257" s="98">
        <v>0</v>
      </c>
      <c r="FY257" s="42"/>
      <c r="FZ257" s="42"/>
      <c r="GA257" s="42"/>
      <c r="GB257" s="42"/>
      <c r="GC257" s="42"/>
      <c r="GD257" s="42"/>
      <c r="GE257" s="42"/>
      <c r="GF257" s="42"/>
      <c r="GG257" s="7"/>
      <c r="GH257" s="7"/>
      <c r="GI257" s="7"/>
      <c r="GJ257" s="7"/>
      <c r="GK257" s="7"/>
      <c r="GL257" s="7"/>
      <c r="GM257" s="7"/>
    </row>
    <row r="258" spans="1:195" x14ac:dyDescent="0.2">
      <c r="A258" s="6" t="s">
        <v>807</v>
      </c>
      <c r="B258" s="7" t="s">
        <v>808</v>
      </c>
      <c r="C258" s="42">
        <f t="shared" ref="C258:BN258" si="331">IF(C257&gt;0,C257,C255)</f>
        <v>2.7E-2</v>
      </c>
      <c r="D258" s="42">
        <f t="shared" si="331"/>
        <v>2.7E-2</v>
      </c>
      <c r="E258" s="42">
        <f t="shared" si="331"/>
        <v>2.7E-2</v>
      </c>
      <c r="F258" s="42">
        <f t="shared" si="331"/>
        <v>2.7E-2</v>
      </c>
      <c r="G258" s="42">
        <f t="shared" si="331"/>
        <v>2.5264999999999999E-2</v>
      </c>
      <c r="H258" s="42">
        <f t="shared" si="331"/>
        <v>2.7E-2</v>
      </c>
      <c r="I258" s="42">
        <f t="shared" si="331"/>
        <v>2.7E-2</v>
      </c>
      <c r="J258" s="42">
        <f t="shared" si="331"/>
        <v>2.7E-2</v>
      </c>
      <c r="K258" s="42">
        <f t="shared" si="331"/>
        <v>2.7E-2</v>
      </c>
      <c r="L258" s="42">
        <f t="shared" si="331"/>
        <v>2.4895E-2</v>
      </c>
      <c r="M258" s="42">
        <f t="shared" si="331"/>
        <v>2.3947E-2</v>
      </c>
      <c r="N258" s="42">
        <f t="shared" si="331"/>
        <v>1.8755999999999998E-2</v>
      </c>
      <c r="O258" s="42">
        <f t="shared" si="331"/>
        <v>2.7E-2</v>
      </c>
      <c r="P258" s="42">
        <f t="shared" si="331"/>
        <v>2.7E-2</v>
      </c>
      <c r="Q258" s="42">
        <f t="shared" si="331"/>
        <v>2.7E-2</v>
      </c>
      <c r="R258" s="42">
        <f t="shared" si="331"/>
        <v>2.6908999999999999E-2</v>
      </c>
      <c r="S258" s="42">
        <f t="shared" si="331"/>
        <v>2.4014000000000001E-2</v>
      </c>
      <c r="T258" s="42">
        <f t="shared" si="331"/>
        <v>2.2301000000000001E-2</v>
      </c>
      <c r="U258" s="42">
        <f t="shared" si="331"/>
        <v>2.1801000000000001E-2</v>
      </c>
      <c r="V258" s="42">
        <f t="shared" si="331"/>
        <v>2.7E-2</v>
      </c>
      <c r="W258" s="42">
        <f t="shared" si="331"/>
        <v>2.7E-2</v>
      </c>
      <c r="X258" s="42">
        <f t="shared" si="331"/>
        <v>1.3756000000000001E-2</v>
      </c>
      <c r="Y258" s="42">
        <f t="shared" si="331"/>
        <v>2.2498000000000001E-2</v>
      </c>
      <c r="Z258" s="42">
        <f t="shared" si="331"/>
        <v>2.1915E-2</v>
      </c>
      <c r="AA258" s="42">
        <f t="shared" si="331"/>
        <v>2.7E-2</v>
      </c>
      <c r="AB258" s="42">
        <f t="shared" si="331"/>
        <v>2.7E-2</v>
      </c>
      <c r="AC258" s="42">
        <f t="shared" si="331"/>
        <v>1.8981999999999999E-2</v>
      </c>
      <c r="AD258" s="42">
        <f t="shared" si="331"/>
        <v>1.7693E-2</v>
      </c>
      <c r="AE258" s="42">
        <f t="shared" si="331"/>
        <v>1.0814000000000001E-2</v>
      </c>
      <c r="AF258" s="42">
        <f t="shared" si="331"/>
        <v>9.6740000000000003E-3</v>
      </c>
      <c r="AG258" s="42">
        <f t="shared" si="331"/>
        <v>1.2485E-2</v>
      </c>
      <c r="AH258" s="42">
        <f t="shared" si="331"/>
        <v>2.0122999999999999E-2</v>
      </c>
      <c r="AI258" s="42">
        <f t="shared" si="331"/>
        <v>2.7E-2</v>
      </c>
      <c r="AJ258" s="42">
        <f t="shared" si="331"/>
        <v>2.1787999999999998E-2</v>
      </c>
      <c r="AK258" s="42">
        <f t="shared" si="331"/>
        <v>1.9279999999999999E-2</v>
      </c>
      <c r="AL258" s="42">
        <f t="shared" si="331"/>
        <v>2.7E-2</v>
      </c>
      <c r="AM258" s="42">
        <f t="shared" si="331"/>
        <v>1.9449000000000001E-2</v>
      </c>
      <c r="AN258" s="42">
        <f t="shared" si="331"/>
        <v>2.5902999999999999E-2</v>
      </c>
      <c r="AO258" s="42">
        <f t="shared" si="331"/>
        <v>2.5656000000000002E-2</v>
      </c>
      <c r="AP258" s="42">
        <f t="shared" si="331"/>
        <v>2.7E-2</v>
      </c>
      <c r="AQ258" s="42">
        <f t="shared" si="331"/>
        <v>1.8558999999999999E-2</v>
      </c>
      <c r="AR258" s="42">
        <f t="shared" si="331"/>
        <v>2.7E-2</v>
      </c>
      <c r="AS258" s="42">
        <f t="shared" si="331"/>
        <v>1.2137999999999999E-2</v>
      </c>
      <c r="AT258" s="42">
        <f t="shared" si="331"/>
        <v>2.7E-2</v>
      </c>
      <c r="AU258" s="42">
        <f t="shared" si="331"/>
        <v>2.2187999999999999E-2</v>
      </c>
      <c r="AV258" s="42">
        <f t="shared" si="331"/>
        <v>2.7E-2</v>
      </c>
      <c r="AW258" s="42">
        <f t="shared" si="331"/>
        <v>2.3595999999999999E-2</v>
      </c>
      <c r="AX258" s="42">
        <f t="shared" si="331"/>
        <v>1.9798E-2</v>
      </c>
      <c r="AY258" s="42">
        <f t="shared" si="331"/>
        <v>2.7E-2</v>
      </c>
      <c r="AZ258" s="42">
        <f t="shared" si="331"/>
        <v>1.5720000000000001E-2</v>
      </c>
      <c r="BA258" s="42">
        <f t="shared" si="331"/>
        <v>2.4893999999999999E-2</v>
      </c>
      <c r="BB258" s="42">
        <f t="shared" si="331"/>
        <v>2.2683999999999999E-2</v>
      </c>
      <c r="BC258" s="42">
        <f t="shared" si="331"/>
        <v>2.0715000000000001E-2</v>
      </c>
      <c r="BD258" s="42">
        <f t="shared" si="331"/>
        <v>2.7E-2</v>
      </c>
      <c r="BE258" s="42">
        <f t="shared" si="331"/>
        <v>2.5815999999999999E-2</v>
      </c>
      <c r="BF258" s="42">
        <f t="shared" si="331"/>
        <v>2.7E-2</v>
      </c>
      <c r="BG258" s="42">
        <f t="shared" si="331"/>
        <v>2.7E-2</v>
      </c>
      <c r="BH258" s="42">
        <f t="shared" si="331"/>
        <v>2.4419E-2</v>
      </c>
      <c r="BI258" s="42">
        <f t="shared" si="331"/>
        <v>1.1433E-2</v>
      </c>
      <c r="BJ258" s="42">
        <f t="shared" si="331"/>
        <v>2.6164E-2</v>
      </c>
      <c r="BK258" s="42">
        <f t="shared" si="331"/>
        <v>2.7E-2</v>
      </c>
      <c r="BL258" s="42">
        <f t="shared" si="331"/>
        <v>2.7E-2</v>
      </c>
      <c r="BM258" s="42">
        <f t="shared" si="331"/>
        <v>2.3834000000000001E-2</v>
      </c>
      <c r="BN258" s="42">
        <f t="shared" si="331"/>
        <v>2.7E-2</v>
      </c>
      <c r="BO258" s="42">
        <f t="shared" ref="BO258:DZ258" si="332">IF(BO257&gt;0,BO257,BO255)</f>
        <v>1.8203E-2</v>
      </c>
      <c r="BP258" s="42">
        <f t="shared" si="332"/>
        <v>2.4702000000000002E-2</v>
      </c>
      <c r="BQ258" s="42">
        <f t="shared" si="332"/>
        <v>2.4759E-2</v>
      </c>
      <c r="BR258" s="42">
        <f t="shared" si="332"/>
        <v>7.7000000000000002E-3</v>
      </c>
      <c r="BS258" s="42">
        <f t="shared" si="332"/>
        <v>4.3949999999999996E-3</v>
      </c>
      <c r="BT258" s="42">
        <f t="shared" si="332"/>
        <v>6.6509999999999998E-3</v>
      </c>
      <c r="BU258" s="42">
        <f t="shared" si="332"/>
        <v>1.3811E-2</v>
      </c>
      <c r="BV258" s="42">
        <f t="shared" si="332"/>
        <v>1.0258E-2</v>
      </c>
      <c r="BW258" s="42">
        <f t="shared" si="332"/>
        <v>1.5736E-2</v>
      </c>
      <c r="BX258" s="42">
        <f t="shared" si="332"/>
        <v>1.9067000000000001E-2</v>
      </c>
      <c r="BY258" s="42">
        <f t="shared" si="332"/>
        <v>2.6780999999999999E-2</v>
      </c>
      <c r="BZ258" s="42">
        <f t="shared" si="332"/>
        <v>2.7E-2</v>
      </c>
      <c r="CA258" s="42">
        <f t="shared" si="332"/>
        <v>2.3040999999999999E-2</v>
      </c>
      <c r="CB258" s="42">
        <f t="shared" si="332"/>
        <v>2.7E-2</v>
      </c>
      <c r="CC258" s="42">
        <f t="shared" si="332"/>
        <v>2.5198999999999999E-2</v>
      </c>
      <c r="CD258" s="42">
        <f t="shared" si="332"/>
        <v>2.2519999999999998E-2</v>
      </c>
      <c r="CE258" s="42">
        <f t="shared" si="332"/>
        <v>2.7E-2</v>
      </c>
      <c r="CF258" s="42">
        <f t="shared" si="332"/>
        <v>2.4334000000000001E-2</v>
      </c>
      <c r="CG258" s="42">
        <f t="shared" si="332"/>
        <v>2.7E-2</v>
      </c>
      <c r="CH258" s="42">
        <f t="shared" si="332"/>
        <v>2.5187999999999999E-2</v>
      </c>
      <c r="CI258" s="42">
        <f t="shared" si="332"/>
        <v>2.7E-2</v>
      </c>
      <c r="CJ258" s="42">
        <f t="shared" si="332"/>
        <v>2.6468999999999999E-2</v>
      </c>
      <c r="CK258" s="42">
        <f t="shared" si="332"/>
        <v>9.6010000000000002E-3</v>
      </c>
      <c r="CL258" s="42">
        <f t="shared" si="332"/>
        <v>1.1228999999999999E-2</v>
      </c>
      <c r="CM258" s="42">
        <f t="shared" si="332"/>
        <v>5.274E-3</v>
      </c>
      <c r="CN258" s="42">
        <f t="shared" si="332"/>
        <v>2.7E-2</v>
      </c>
      <c r="CO258" s="42">
        <f t="shared" si="332"/>
        <v>2.5360000000000001E-2</v>
      </c>
      <c r="CP258" s="42">
        <f t="shared" si="332"/>
        <v>2.0548999999999998E-2</v>
      </c>
      <c r="CQ258" s="42">
        <f t="shared" si="332"/>
        <v>1.5427E-2</v>
      </c>
      <c r="CR258" s="42">
        <f t="shared" si="332"/>
        <v>4.169E-3</v>
      </c>
      <c r="CS258" s="42">
        <f t="shared" si="332"/>
        <v>2.5658E-2</v>
      </c>
      <c r="CT258" s="42">
        <f t="shared" si="332"/>
        <v>1.1520000000000001E-2</v>
      </c>
      <c r="CU258" s="42">
        <f t="shared" si="332"/>
        <v>2.2616000000000001E-2</v>
      </c>
      <c r="CV258" s="42">
        <f t="shared" si="332"/>
        <v>1.3979E-2</v>
      </c>
      <c r="CW258" s="42">
        <f t="shared" si="332"/>
        <v>1.7378999999999999E-2</v>
      </c>
      <c r="CX258" s="42">
        <f t="shared" si="332"/>
        <v>2.4823999999999999E-2</v>
      </c>
      <c r="CY258" s="42">
        <f t="shared" si="332"/>
        <v>2.7E-2</v>
      </c>
      <c r="CZ258" s="42">
        <f t="shared" si="332"/>
        <v>2.7E-2</v>
      </c>
      <c r="DA258" s="42">
        <f t="shared" si="332"/>
        <v>2.7E-2</v>
      </c>
      <c r="DB258" s="42">
        <f t="shared" si="332"/>
        <v>2.7E-2</v>
      </c>
      <c r="DC258" s="42">
        <f t="shared" si="332"/>
        <v>2.0417999999999999E-2</v>
      </c>
      <c r="DD258" s="42">
        <f t="shared" si="332"/>
        <v>3.4299999999999999E-3</v>
      </c>
      <c r="DE258" s="42">
        <f t="shared" si="332"/>
        <v>1.1894999999999999E-2</v>
      </c>
      <c r="DF258" s="42">
        <f t="shared" si="332"/>
        <v>2.7E-2</v>
      </c>
      <c r="DG258" s="42">
        <f t="shared" si="332"/>
        <v>2.3453000000000002E-2</v>
      </c>
      <c r="DH258" s="42">
        <f t="shared" si="332"/>
        <v>2.3515999999999999E-2</v>
      </c>
      <c r="DI258" s="42">
        <f t="shared" si="332"/>
        <v>2.1845E-2</v>
      </c>
      <c r="DJ258" s="42">
        <f t="shared" si="332"/>
        <v>2.3883000000000001E-2</v>
      </c>
      <c r="DK258" s="42">
        <f t="shared" si="332"/>
        <v>1.8658000000000001E-2</v>
      </c>
      <c r="DL258" s="42">
        <f t="shared" si="332"/>
        <v>2.4967E-2</v>
      </c>
      <c r="DM258" s="42">
        <f t="shared" si="332"/>
        <v>2.2898999999999999E-2</v>
      </c>
      <c r="DN258" s="42">
        <f t="shared" si="332"/>
        <v>2.7E-2</v>
      </c>
      <c r="DO258" s="42">
        <f t="shared" si="332"/>
        <v>2.7E-2</v>
      </c>
      <c r="DP258" s="42">
        <f t="shared" si="332"/>
        <v>2.7E-2</v>
      </c>
      <c r="DQ258" s="42">
        <f t="shared" si="332"/>
        <v>2.188E-2</v>
      </c>
      <c r="DR258" s="42">
        <f t="shared" si="332"/>
        <v>2.7E-2</v>
      </c>
      <c r="DS258" s="42">
        <f t="shared" si="332"/>
        <v>2.7E-2</v>
      </c>
      <c r="DT258" s="42">
        <f t="shared" si="332"/>
        <v>2.4729000000000001E-2</v>
      </c>
      <c r="DU258" s="42">
        <f t="shared" si="332"/>
        <v>2.7E-2</v>
      </c>
      <c r="DV258" s="42">
        <f t="shared" si="332"/>
        <v>2.7E-2</v>
      </c>
      <c r="DW258" s="42">
        <f t="shared" si="332"/>
        <v>2.4996999999999998E-2</v>
      </c>
      <c r="DX258" s="42">
        <f t="shared" si="332"/>
        <v>2.1930999999999999E-2</v>
      </c>
      <c r="DY258" s="42">
        <f t="shared" si="332"/>
        <v>1.5928000000000001E-2</v>
      </c>
      <c r="DZ258" s="42">
        <f t="shared" si="332"/>
        <v>2.0662E-2</v>
      </c>
      <c r="EA258" s="42">
        <f t="shared" ref="EA258:FO258" si="333">IF(EA257&gt;0,EA257,EA255)</f>
        <v>1.1866E-2</v>
      </c>
      <c r="EB258" s="42">
        <f t="shared" si="333"/>
        <v>2.7E-2</v>
      </c>
      <c r="EC258" s="42">
        <f t="shared" si="333"/>
        <v>2.7E-2</v>
      </c>
      <c r="ED258" s="42">
        <f t="shared" si="333"/>
        <v>3.6589999999999999E-3</v>
      </c>
      <c r="EE258" s="42">
        <f t="shared" si="333"/>
        <v>2.7E-2</v>
      </c>
      <c r="EF258" s="42">
        <f t="shared" si="333"/>
        <v>2.2595000000000001E-2</v>
      </c>
      <c r="EG258" s="42">
        <f t="shared" si="333"/>
        <v>2.7E-2</v>
      </c>
      <c r="EH258" s="42">
        <f t="shared" si="333"/>
        <v>2.7E-2</v>
      </c>
      <c r="EI258" s="42">
        <f t="shared" si="333"/>
        <v>2.7E-2</v>
      </c>
      <c r="EJ258" s="42">
        <f t="shared" si="333"/>
        <v>2.7E-2</v>
      </c>
      <c r="EK258" s="42">
        <f t="shared" si="333"/>
        <v>5.7670000000000004E-3</v>
      </c>
      <c r="EL258" s="42">
        <f t="shared" si="333"/>
        <v>5.1159999999999999E-3</v>
      </c>
      <c r="EM258" s="42">
        <f t="shared" si="333"/>
        <v>1.9307999999999999E-2</v>
      </c>
      <c r="EN258" s="42">
        <f t="shared" si="333"/>
        <v>2.7E-2</v>
      </c>
      <c r="EO258" s="42">
        <f t="shared" si="333"/>
        <v>2.7E-2</v>
      </c>
      <c r="EP258" s="42">
        <f t="shared" si="333"/>
        <v>2.3585999999999999E-2</v>
      </c>
      <c r="EQ258" s="42">
        <f t="shared" si="333"/>
        <v>6.1910000000000003E-3</v>
      </c>
      <c r="ER258" s="42">
        <f t="shared" si="333"/>
        <v>2.1283E-2</v>
      </c>
      <c r="ES258" s="42">
        <f t="shared" si="333"/>
        <v>2.6557999999999998E-2</v>
      </c>
      <c r="ET258" s="42">
        <f t="shared" si="333"/>
        <v>2.7E-2</v>
      </c>
      <c r="EU258" s="42">
        <f t="shared" si="333"/>
        <v>2.7E-2</v>
      </c>
      <c r="EV258" s="42">
        <f t="shared" si="333"/>
        <v>1.3965E-2</v>
      </c>
      <c r="EW258" s="42">
        <f t="shared" si="333"/>
        <v>7.2810000000000001E-3</v>
      </c>
      <c r="EX258" s="42">
        <f t="shared" si="333"/>
        <v>6.9100000000000003E-3</v>
      </c>
      <c r="EY258" s="42">
        <f t="shared" si="333"/>
        <v>2.7E-2</v>
      </c>
      <c r="EZ258" s="42">
        <f t="shared" si="333"/>
        <v>2.5942E-2</v>
      </c>
      <c r="FA258" s="42">
        <f t="shared" si="333"/>
        <v>1.0666E-2</v>
      </c>
      <c r="FB258" s="42">
        <f t="shared" si="333"/>
        <v>9.6240000000000006E-3</v>
      </c>
      <c r="FC258" s="42">
        <f t="shared" si="333"/>
        <v>2.555E-2</v>
      </c>
      <c r="FD258" s="42">
        <f t="shared" si="333"/>
        <v>2.7E-2</v>
      </c>
      <c r="FE258" s="42">
        <f t="shared" si="333"/>
        <v>1.7180999999999998E-2</v>
      </c>
      <c r="FF258" s="42">
        <f t="shared" si="333"/>
        <v>2.7E-2</v>
      </c>
      <c r="FG258" s="42">
        <f t="shared" si="333"/>
        <v>2.7E-2</v>
      </c>
      <c r="FH258" s="42">
        <f t="shared" si="333"/>
        <v>2.2772000000000001E-2</v>
      </c>
      <c r="FI258" s="42">
        <f t="shared" si="333"/>
        <v>8.0800000000000004E-3</v>
      </c>
      <c r="FJ258" s="42">
        <f t="shared" si="333"/>
        <v>1.4012999999999999E-2</v>
      </c>
      <c r="FK258" s="42">
        <f t="shared" si="333"/>
        <v>9.3869999999999995E-3</v>
      </c>
      <c r="FL258" s="42">
        <f t="shared" si="333"/>
        <v>2.7E-2</v>
      </c>
      <c r="FM258" s="42">
        <f t="shared" si="333"/>
        <v>2.1413999999999999E-2</v>
      </c>
      <c r="FN258" s="42">
        <f t="shared" si="333"/>
        <v>2.7E-2</v>
      </c>
      <c r="FO258" s="42">
        <f t="shared" si="333"/>
        <v>2.911E-3</v>
      </c>
      <c r="FP258" s="42">
        <f>IF(FP257&gt;0,FP257,FP255)</f>
        <v>1.1665E-2</v>
      </c>
      <c r="FQ258" s="42">
        <f t="shared" ref="FQ258:FX258" si="334">IF(FQ257&gt;0,FQ257,FQ255)</f>
        <v>1.5233999999999999E-2</v>
      </c>
      <c r="FR258" s="42">
        <f t="shared" si="334"/>
        <v>5.5710000000000004E-3</v>
      </c>
      <c r="FS258" s="42">
        <f t="shared" si="334"/>
        <v>3.5690000000000001E-3</v>
      </c>
      <c r="FT258" s="42">
        <f t="shared" si="334"/>
        <v>1.4610000000000001E-3</v>
      </c>
      <c r="FU258" s="42">
        <f t="shared" si="334"/>
        <v>2.1344999999999999E-2</v>
      </c>
      <c r="FV258" s="42">
        <f t="shared" si="334"/>
        <v>1.8031999999999999E-2</v>
      </c>
      <c r="FW258" s="42">
        <f t="shared" si="334"/>
        <v>2.4497999999999999E-2</v>
      </c>
      <c r="FX258" s="42">
        <f t="shared" si="334"/>
        <v>2.2675000000000001E-2</v>
      </c>
      <c r="FY258" s="42"/>
      <c r="FZ258" s="42">
        <f>ROUND(SUM(C258:FX258)*1000,6)</f>
        <v>3758.027</v>
      </c>
      <c r="GA258" s="42"/>
      <c r="GB258" s="42"/>
      <c r="GC258" s="42"/>
      <c r="GD258" s="42"/>
      <c r="GE258" s="42"/>
      <c r="GF258" s="42"/>
      <c r="GG258" s="7"/>
      <c r="GH258" s="7"/>
      <c r="GI258" s="7"/>
      <c r="GJ258" s="7"/>
      <c r="GK258" s="7"/>
      <c r="GL258" s="7"/>
      <c r="GM258" s="7"/>
    </row>
    <row r="259" spans="1:195" x14ac:dyDescent="0.2">
      <c r="A259" s="7"/>
      <c r="B259" s="7" t="s">
        <v>809</v>
      </c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  <c r="DB259" s="42"/>
      <c r="DC259" s="42"/>
      <c r="DD259" s="42"/>
      <c r="DE259" s="42"/>
      <c r="DF259" s="42"/>
      <c r="DG259" s="42"/>
      <c r="DH259" s="42"/>
      <c r="DI259" s="42"/>
      <c r="DJ259" s="42"/>
      <c r="DK259" s="42"/>
      <c r="DL259" s="42"/>
      <c r="DM259" s="42"/>
      <c r="DN259" s="42"/>
      <c r="DO259" s="42"/>
      <c r="DP259" s="42"/>
      <c r="DQ259" s="42"/>
      <c r="DR259" s="42"/>
      <c r="DS259" s="42"/>
      <c r="DT259" s="42"/>
      <c r="DU259" s="42"/>
      <c r="DV259" s="42"/>
      <c r="DW259" s="42"/>
      <c r="DX259" s="42"/>
      <c r="DY259" s="42"/>
      <c r="DZ259" s="42"/>
      <c r="EA259" s="42"/>
      <c r="EB259" s="42"/>
      <c r="EC259" s="42"/>
      <c r="ED259" s="42"/>
      <c r="EE259" s="42"/>
      <c r="EF259" s="42"/>
      <c r="EG259" s="42"/>
      <c r="EH259" s="42"/>
      <c r="EI259" s="42"/>
      <c r="EJ259" s="42"/>
      <c r="EK259" s="42"/>
      <c r="EL259" s="42"/>
      <c r="EM259" s="42"/>
      <c r="EN259" s="42"/>
      <c r="EO259" s="42"/>
      <c r="EP259" s="42"/>
      <c r="EQ259" s="42"/>
      <c r="ER259" s="42"/>
      <c r="ES259" s="42"/>
      <c r="ET259" s="42"/>
      <c r="EU259" s="42"/>
      <c r="EV259" s="42"/>
      <c r="EW259" s="42"/>
      <c r="EX259" s="42"/>
      <c r="EY259" s="42"/>
      <c r="EZ259" s="42"/>
      <c r="FA259" s="42"/>
      <c r="FB259" s="42"/>
      <c r="FC259" s="42"/>
      <c r="FD259" s="42"/>
      <c r="FE259" s="42"/>
      <c r="FF259" s="42"/>
      <c r="FG259" s="42"/>
      <c r="FH259" s="42"/>
      <c r="FI259" s="42"/>
      <c r="FJ259" s="42"/>
      <c r="FK259" s="42"/>
      <c r="FL259" s="42"/>
      <c r="FM259" s="42"/>
      <c r="FN259" s="42"/>
      <c r="FO259" s="42"/>
      <c r="FP259" s="42"/>
      <c r="FQ259" s="42"/>
      <c r="FR259" s="42"/>
      <c r="FS259" s="42"/>
      <c r="FT259" s="42"/>
      <c r="FU259" s="42"/>
      <c r="FV259" s="42"/>
      <c r="FW259" s="42"/>
      <c r="FX259" s="42"/>
      <c r="FY259" s="98"/>
      <c r="FZ259" s="96"/>
      <c r="GA259" s="42"/>
      <c r="GB259" s="42"/>
      <c r="GC259" s="42"/>
      <c r="GD259" s="42"/>
      <c r="GE259" s="42"/>
      <c r="GF259" s="42"/>
      <c r="GG259" s="7"/>
      <c r="GH259" s="7"/>
      <c r="GI259" s="7"/>
      <c r="GJ259" s="7"/>
      <c r="GK259" s="7"/>
      <c r="GL259" s="7"/>
      <c r="GM259" s="7"/>
    </row>
    <row r="260" spans="1:195" x14ac:dyDescent="0.2">
      <c r="A260" s="6" t="s">
        <v>810</v>
      </c>
      <c r="B260" s="7" t="s">
        <v>811</v>
      </c>
      <c r="C260" s="42">
        <f>C247-C258-C266</f>
        <v>0</v>
      </c>
      <c r="D260" s="42">
        <f t="shared" ref="D260:BO260" si="335">D247-D258-D266</f>
        <v>0</v>
      </c>
      <c r="E260" s="42">
        <f t="shared" si="335"/>
        <v>0</v>
      </c>
      <c r="F260" s="42">
        <f t="shared" si="335"/>
        <v>0</v>
      </c>
      <c r="G260" s="42">
        <f t="shared" si="335"/>
        <v>0</v>
      </c>
      <c r="H260" s="42">
        <f t="shared" si="335"/>
        <v>0</v>
      </c>
      <c r="I260" s="42">
        <f t="shared" si="335"/>
        <v>0</v>
      </c>
      <c r="J260" s="42">
        <f t="shared" si="335"/>
        <v>0</v>
      </c>
      <c r="K260" s="42">
        <f t="shared" si="335"/>
        <v>0</v>
      </c>
      <c r="L260" s="42">
        <f t="shared" si="335"/>
        <v>0</v>
      </c>
      <c r="M260" s="42">
        <f t="shared" si="335"/>
        <v>0</v>
      </c>
      <c r="N260" s="42">
        <f t="shared" si="335"/>
        <v>0</v>
      </c>
      <c r="O260" s="42">
        <f t="shared" si="335"/>
        <v>0</v>
      </c>
      <c r="P260" s="42">
        <f t="shared" si="335"/>
        <v>0</v>
      </c>
      <c r="Q260" s="42">
        <f t="shared" si="335"/>
        <v>0</v>
      </c>
      <c r="R260" s="42">
        <f t="shared" si="335"/>
        <v>0</v>
      </c>
      <c r="S260" s="42">
        <f t="shared" si="335"/>
        <v>0</v>
      </c>
      <c r="T260" s="42">
        <f t="shared" si="335"/>
        <v>0</v>
      </c>
      <c r="U260" s="42">
        <f t="shared" si="335"/>
        <v>0</v>
      </c>
      <c r="V260" s="42">
        <f t="shared" si="335"/>
        <v>0</v>
      </c>
      <c r="W260" s="42">
        <f t="shared" si="335"/>
        <v>0</v>
      </c>
      <c r="X260" s="42">
        <f t="shared" si="335"/>
        <v>0</v>
      </c>
      <c r="Y260" s="42">
        <f t="shared" si="335"/>
        <v>0</v>
      </c>
      <c r="Z260" s="42">
        <f t="shared" si="335"/>
        <v>0</v>
      </c>
      <c r="AA260" s="42">
        <f t="shared" si="335"/>
        <v>0</v>
      </c>
      <c r="AB260" s="42">
        <f t="shared" si="335"/>
        <v>0</v>
      </c>
      <c r="AC260" s="42">
        <f t="shared" si="335"/>
        <v>0</v>
      </c>
      <c r="AD260" s="42">
        <f t="shared" si="335"/>
        <v>0</v>
      </c>
      <c r="AE260" s="42">
        <f t="shared" si="335"/>
        <v>0</v>
      </c>
      <c r="AF260" s="42">
        <f t="shared" si="335"/>
        <v>0</v>
      </c>
      <c r="AG260" s="42">
        <f t="shared" si="335"/>
        <v>0</v>
      </c>
      <c r="AH260" s="42">
        <f t="shared" si="335"/>
        <v>0</v>
      </c>
      <c r="AI260" s="42">
        <f t="shared" si="335"/>
        <v>0</v>
      </c>
      <c r="AJ260" s="42">
        <f t="shared" si="335"/>
        <v>0</v>
      </c>
      <c r="AK260" s="42">
        <f t="shared" si="335"/>
        <v>0</v>
      </c>
      <c r="AL260" s="42">
        <f t="shared" si="335"/>
        <v>0</v>
      </c>
      <c r="AM260" s="42">
        <f t="shared" si="335"/>
        <v>0</v>
      </c>
      <c r="AN260" s="42">
        <f t="shared" si="335"/>
        <v>0</v>
      </c>
      <c r="AO260" s="42">
        <f t="shared" si="335"/>
        <v>0</v>
      </c>
      <c r="AP260" s="42">
        <f t="shared" si="335"/>
        <v>0</v>
      </c>
      <c r="AQ260" s="42">
        <f t="shared" si="335"/>
        <v>0</v>
      </c>
      <c r="AR260" s="42">
        <f t="shared" si="335"/>
        <v>0</v>
      </c>
      <c r="AS260" s="42">
        <f t="shared" si="335"/>
        <v>0</v>
      </c>
      <c r="AT260" s="42">
        <f t="shared" si="335"/>
        <v>0</v>
      </c>
      <c r="AU260" s="42">
        <f t="shared" si="335"/>
        <v>0</v>
      </c>
      <c r="AV260" s="42">
        <f t="shared" si="335"/>
        <v>0</v>
      </c>
      <c r="AW260" s="42">
        <f t="shared" si="335"/>
        <v>0</v>
      </c>
      <c r="AX260" s="42">
        <f t="shared" si="335"/>
        <v>0</v>
      </c>
      <c r="AY260" s="42">
        <f t="shared" si="335"/>
        <v>0</v>
      </c>
      <c r="AZ260" s="42">
        <f t="shared" si="335"/>
        <v>0</v>
      </c>
      <c r="BA260" s="42">
        <f t="shared" si="335"/>
        <v>0</v>
      </c>
      <c r="BB260" s="42">
        <f t="shared" si="335"/>
        <v>0</v>
      </c>
      <c r="BC260" s="42">
        <f t="shared" si="335"/>
        <v>0</v>
      </c>
      <c r="BD260" s="42">
        <f t="shared" si="335"/>
        <v>0</v>
      </c>
      <c r="BE260" s="42">
        <f t="shared" si="335"/>
        <v>0</v>
      </c>
      <c r="BF260" s="42">
        <f t="shared" si="335"/>
        <v>0</v>
      </c>
      <c r="BG260" s="42">
        <f t="shared" si="335"/>
        <v>0</v>
      </c>
      <c r="BH260" s="42">
        <f t="shared" si="335"/>
        <v>0</v>
      </c>
      <c r="BI260" s="42">
        <f t="shared" si="335"/>
        <v>0</v>
      </c>
      <c r="BJ260" s="42">
        <f t="shared" si="335"/>
        <v>0</v>
      </c>
      <c r="BK260" s="42">
        <f t="shared" si="335"/>
        <v>0</v>
      </c>
      <c r="BL260" s="42">
        <f t="shared" si="335"/>
        <v>0</v>
      </c>
      <c r="BM260" s="42">
        <f t="shared" si="335"/>
        <v>0</v>
      </c>
      <c r="BN260" s="42">
        <f t="shared" si="335"/>
        <v>0</v>
      </c>
      <c r="BO260" s="42">
        <f t="shared" si="335"/>
        <v>0</v>
      </c>
      <c r="BP260" s="42">
        <f t="shared" ref="BP260:EA260" si="336">BP247-BP258-BP266</f>
        <v>0</v>
      </c>
      <c r="BQ260" s="42">
        <f t="shared" si="336"/>
        <v>0</v>
      </c>
      <c r="BR260" s="42">
        <f t="shared" si="336"/>
        <v>0</v>
      </c>
      <c r="BS260" s="42">
        <f t="shared" si="336"/>
        <v>0</v>
      </c>
      <c r="BT260" s="42">
        <f t="shared" si="336"/>
        <v>0</v>
      </c>
      <c r="BU260" s="42">
        <f t="shared" si="336"/>
        <v>0</v>
      </c>
      <c r="BV260" s="42">
        <f t="shared" si="336"/>
        <v>2.0680000000000004E-3</v>
      </c>
      <c r="BW260" s="42">
        <f t="shared" si="336"/>
        <v>0</v>
      </c>
      <c r="BX260" s="42">
        <f t="shared" si="336"/>
        <v>0</v>
      </c>
      <c r="BY260" s="42">
        <f t="shared" si="336"/>
        <v>0</v>
      </c>
      <c r="BZ260" s="42">
        <f t="shared" si="336"/>
        <v>0</v>
      </c>
      <c r="CA260" s="42">
        <f t="shared" si="336"/>
        <v>0</v>
      </c>
      <c r="CB260" s="42">
        <f t="shared" si="336"/>
        <v>0</v>
      </c>
      <c r="CC260" s="42">
        <f t="shared" si="336"/>
        <v>0</v>
      </c>
      <c r="CD260" s="42">
        <f t="shared" si="336"/>
        <v>0</v>
      </c>
      <c r="CE260" s="42">
        <f t="shared" si="336"/>
        <v>0</v>
      </c>
      <c r="CF260" s="42">
        <f t="shared" si="336"/>
        <v>0</v>
      </c>
      <c r="CG260" s="42">
        <f t="shared" si="336"/>
        <v>0</v>
      </c>
      <c r="CH260" s="42">
        <f t="shared" si="336"/>
        <v>0</v>
      </c>
      <c r="CI260" s="42">
        <f t="shared" si="336"/>
        <v>0</v>
      </c>
      <c r="CJ260" s="42">
        <f t="shared" si="336"/>
        <v>0</v>
      </c>
      <c r="CK260" s="42">
        <f t="shared" si="336"/>
        <v>0</v>
      </c>
      <c r="CL260" s="42">
        <f t="shared" si="336"/>
        <v>0</v>
      </c>
      <c r="CM260" s="42">
        <f t="shared" si="336"/>
        <v>0</v>
      </c>
      <c r="CN260" s="42">
        <f t="shared" si="336"/>
        <v>0</v>
      </c>
      <c r="CO260" s="42">
        <f t="shared" si="336"/>
        <v>0</v>
      </c>
      <c r="CP260" s="42">
        <f t="shared" si="336"/>
        <v>0</v>
      </c>
      <c r="CQ260" s="42">
        <f t="shared" si="336"/>
        <v>0</v>
      </c>
      <c r="CR260" s="42">
        <f t="shared" si="336"/>
        <v>0</v>
      </c>
      <c r="CS260" s="42">
        <f t="shared" si="336"/>
        <v>0</v>
      </c>
      <c r="CT260" s="42">
        <f t="shared" si="336"/>
        <v>0</v>
      </c>
      <c r="CU260" s="42">
        <f t="shared" si="336"/>
        <v>0</v>
      </c>
      <c r="CV260" s="42">
        <f t="shared" si="336"/>
        <v>0</v>
      </c>
      <c r="CW260" s="42">
        <f t="shared" si="336"/>
        <v>0</v>
      </c>
      <c r="CX260" s="42">
        <f t="shared" si="336"/>
        <v>0</v>
      </c>
      <c r="CY260" s="42">
        <f t="shared" si="336"/>
        <v>0</v>
      </c>
      <c r="CZ260" s="42">
        <f t="shared" si="336"/>
        <v>0</v>
      </c>
      <c r="DA260" s="42">
        <f t="shared" si="336"/>
        <v>0</v>
      </c>
      <c r="DB260" s="42">
        <f t="shared" si="336"/>
        <v>0</v>
      </c>
      <c r="DC260" s="42">
        <f t="shared" si="336"/>
        <v>0</v>
      </c>
      <c r="DD260" s="42">
        <f t="shared" si="336"/>
        <v>0</v>
      </c>
      <c r="DE260" s="42">
        <f t="shared" si="336"/>
        <v>0</v>
      </c>
      <c r="DF260" s="42">
        <f t="shared" si="336"/>
        <v>0</v>
      </c>
      <c r="DG260" s="42">
        <f t="shared" si="336"/>
        <v>0</v>
      </c>
      <c r="DH260" s="42">
        <f t="shared" si="336"/>
        <v>0</v>
      </c>
      <c r="DI260" s="42">
        <f t="shared" si="336"/>
        <v>0</v>
      </c>
      <c r="DJ260" s="42">
        <f t="shared" si="336"/>
        <v>0</v>
      </c>
      <c r="DK260" s="42">
        <f t="shared" si="336"/>
        <v>0</v>
      </c>
      <c r="DL260" s="42">
        <f t="shared" si="336"/>
        <v>0</v>
      </c>
      <c r="DM260" s="42">
        <f t="shared" si="336"/>
        <v>0</v>
      </c>
      <c r="DN260" s="42">
        <f t="shared" si="336"/>
        <v>0</v>
      </c>
      <c r="DO260" s="42">
        <f t="shared" si="336"/>
        <v>0</v>
      </c>
      <c r="DP260" s="42">
        <f t="shared" si="336"/>
        <v>0</v>
      </c>
      <c r="DQ260" s="42">
        <f t="shared" si="336"/>
        <v>1.8870000000000007E-3</v>
      </c>
      <c r="DR260" s="42">
        <f t="shared" si="336"/>
        <v>0</v>
      </c>
      <c r="DS260" s="42">
        <f t="shared" si="336"/>
        <v>0</v>
      </c>
      <c r="DT260" s="42">
        <f t="shared" si="336"/>
        <v>0</v>
      </c>
      <c r="DU260" s="42">
        <f t="shared" si="336"/>
        <v>0</v>
      </c>
      <c r="DV260" s="42">
        <f t="shared" si="336"/>
        <v>0</v>
      </c>
      <c r="DW260" s="42">
        <f t="shared" si="336"/>
        <v>0</v>
      </c>
      <c r="DX260" s="42">
        <f t="shared" si="336"/>
        <v>0</v>
      </c>
      <c r="DY260" s="42">
        <f t="shared" si="336"/>
        <v>0</v>
      </c>
      <c r="DZ260" s="42">
        <f t="shared" si="336"/>
        <v>0</v>
      </c>
      <c r="EA260" s="42">
        <f t="shared" si="336"/>
        <v>0</v>
      </c>
      <c r="EB260" s="42">
        <f t="shared" ref="EB260:FX260" si="337">EB247-EB258-EB266</f>
        <v>0</v>
      </c>
      <c r="EC260" s="42">
        <f t="shared" si="337"/>
        <v>0</v>
      </c>
      <c r="ED260" s="42">
        <f t="shared" si="337"/>
        <v>6.1900000000000019E-4</v>
      </c>
      <c r="EE260" s="42">
        <f t="shared" si="337"/>
        <v>0</v>
      </c>
      <c r="EF260" s="42">
        <f t="shared" si="337"/>
        <v>0</v>
      </c>
      <c r="EG260" s="42">
        <f t="shared" si="337"/>
        <v>0</v>
      </c>
      <c r="EH260" s="42">
        <f t="shared" si="337"/>
        <v>0</v>
      </c>
      <c r="EI260" s="42">
        <f t="shared" si="337"/>
        <v>0</v>
      </c>
      <c r="EJ260" s="42">
        <f t="shared" si="337"/>
        <v>0</v>
      </c>
      <c r="EK260" s="42">
        <f t="shared" si="337"/>
        <v>0</v>
      </c>
      <c r="EL260" s="42">
        <f t="shared" si="337"/>
        <v>0</v>
      </c>
      <c r="EM260" s="42">
        <f t="shared" si="337"/>
        <v>0</v>
      </c>
      <c r="EN260" s="42">
        <f t="shared" si="337"/>
        <v>0</v>
      </c>
      <c r="EO260" s="42">
        <f t="shared" si="337"/>
        <v>0</v>
      </c>
      <c r="EP260" s="42">
        <f t="shared" si="337"/>
        <v>0</v>
      </c>
      <c r="EQ260" s="42">
        <v>0</v>
      </c>
      <c r="ER260" s="42">
        <f t="shared" si="337"/>
        <v>0</v>
      </c>
      <c r="ES260" s="42">
        <f t="shared" si="337"/>
        <v>0</v>
      </c>
      <c r="ET260" s="42">
        <f t="shared" si="337"/>
        <v>0</v>
      </c>
      <c r="EU260" s="42">
        <f t="shared" si="337"/>
        <v>0</v>
      </c>
      <c r="EV260" s="42">
        <f t="shared" si="337"/>
        <v>0</v>
      </c>
      <c r="EW260" s="42">
        <f t="shared" si="337"/>
        <v>0</v>
      </c>
      <c r="EX260" s="42">
        <f t="shared" si="337"/>
        <v>0</v>
      </c>
      <c r="EY260" s="42">
        <f t="shared" si="337"/>
        <v>0</v>
      </c>
      <c r="EZ260" s="42">
        <f t="shared" si="337"/>
        <v>0</v>
      </c>
      <c r="FA260" s="42">
        <f t="shared" si="337"/>
        <v>0</v>
      </c>
      <c r="FB260" s="42">
        <f t="shared" si="337"/>
        <v>0</v>
      </c>
      <c r="FC260" s="42">
        <f t="shared" si="337"/>
        <v>0</v>
      </c>
      <c r="FD260" s="42">
        <f t="shared" si="337"/>
        <v>0</v>
      </c>
      <c r="FE260" s="42">
        <f t="shared" si="337"/>
        <v>0</v>
      </c>
      <c r="FF260" s="42">
        <f t="shared" si="337"/>
        <v>0</v>
      </c>
      <c r="FG260" s="42">
        <f t="shared" si="337"/>
        <v>0</v>
      </c>
      <c r="FH260" s="42">
        <f t="shared" si="337"/>
        <v>0</v>
      </c>
      <c r="FI260" s="42">
        <f t="shared" si="337"/>
        <v>6.5099999999999945E-4</v>
      </c>
      <c r="FJ260" s="42">
        <f t="shared" si="337"/>
        <v>7.644999999999999E-3</v>
      </c>
      <c r="FK260" s="42">
        <f t="shared" si="337"/>
        <v>1.073000000000001E-3</v>
      </c>
      <c r="FL260" s="42">
        <f t="shared" si="337"/>
        <v>0</v>
      </c>
      <c r="FM260" s="42">
        <f t="shared" si="337"/>
        <v>0</v>
      </c>
      <c r="FN260" s="42">
        <f t="shared" si="337"/>
        <v>0</v>
      </c>
      <c r="FO260" s="42">
        <f t="shared" si="337"/>
        <v>2.5369999999999998E-3</v>
      </c>
      <c r="FP260" s="42">
        <f t="shared" si="337"/>
        <v>-7.589415207398531E-19</v>
      </c>
      <c r="FQ260" s="42">
        <f t="shared" si="337"/>
        <v>3.8899999999999989E-3</v>
      </c>
      <c r="FR260" s="42">
        <f t="shared" si="337"/>
        <v>6.546999999999999E-3</v>
      </c>
      <c r="FS260" s="42">
        <f t="shared" si="337"/>
        <v>1.3739999999999994E-3</v>
      </c>
      <c r="FT260" s="42">
        <f>FT247-FT258-FT266</f>
        <v>2.7489999999999997E-3</v>
      </c>
      <c r="FU260" s="42">
        <f t="shared" si="337"/>
        <v>0</v>
      </c>
      <c r="FV260" s="42">
        <f t="shared" si="337"/>
        <v>0</v>
      </c>
      <c r="FW260" s="42">
        <f t="shared" si="337"/>
        <v>0</v>
      </c>
      <c r="FX260" s="42">
        <f t="shared" si="337"/>
        <v>0</v>
      </c>
      <c r="FY260" s="98"/>
      <c r="FZ260" s="42">
        <f>ROUND(SUM(C260:FX260)*1000,6)</f>
        <v>31.04</v>
      </c>
      <c r="GA260" s="42"/>
      <c r="GB260" s="42"/>
      <c r="GC260" s="42"/>
      <c r="GD260" s="42"/>
      <c r="GE260" s="42"/>
      <c r="GF260" s="42"/>
      <c r="GG260" s="7"/>
      <c r="GH260" s="7"/>
      <c r="GI260" s="7"/>
      <c r="GJ260" s="7"/>
      <c r="GK260" s="7"/>
      <c r="GL260" s="7"/>
      <c r="GM260" s="7"/>
    </row>
    <row r="261" spans="1:195" x14ac:dyDescent="0.2">
      <c r="A261" s="6" t="s">
        <v>591</v>
      </c>
      <c r="B261" s="7" t="s">
        <v>591</v>
      </c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  <c r="CY261" s="42"/>
      <c r="CZ261" s="42"/>
      <c r="DA261" s="42"/>
      <c r="DB261" s="42"/>
      <c r="DC261" s="42"/>
      <c r="DD261" s="42"/>
      <c r="DE261" s="42"/>
      <c r="DF261" s="42"/>
      <c r="DG261" s="42"/>
      <c r="DH261" s="42"/>
      <c r="DI261" s="42"/>
      <c r="DJ261" s="42"/>
      <c r="DK261" s="42"/>
      <c r="DL261" s="42"/>
      <c r="DM261" s="42"/>
      <c r="DN261" s="42"/>
      <c r="DO261" s="42"/>
      <c r="DP261" s="42"/>
      <c r="DQ261" s="42"/>
      <c r="DR261" s="42"/>
      <c r="DS261" s="42"/>
      <c r="DT261" s="42"/>
      <c r="DU261" s="42"/>
      <c r="DV261" s="42"/>
      <c r="DW261" s="42"/>
      <c r="DX261" s="42"/>
      <c r="DY261" s="42"/>
      <c r="DZ261" s="42"/>
      <c r="EA261" s="42"/>
      <c r="EB261" s="42"/>
      <c r="EC261" s="42"/>
      <c r="ED261" s="42"/>
      <c r="EE261" s="42"/>
      <c r="EF261" s="42"/>
      <c r="EG261" s="42"/>
      <c r="EH261" s="42"/>
      <c r="EI261" s="42"/>
      <c r="EJ261" s="42"/>
      <c r="EK261" s="42"/>
      <c r="EL261" s="42"/>
      <c r="EM261" s="42"/>
      <c r="EN261" s="42"/>
      <c r="EO261" s="42"/>
      <c r="EP261" s="42"/>
      <c r="EQ261" s="42"/>
      <c r="ER261" s="42"/>
      <c r="ES261" s="42"/>
      <c r="ET261" s="42"/>
      <c r="EU261" s="42"/>
      <c r="EV261" s="42"/>
      <c r="EW261" s="42"/>
      <c r="EX261" s="42"/>
      <c r="EY261" s="42"/>
      <c r="EZ261" s="42"/>
      <c r="FA261" s="42"/>
      <c r="FB261" s="42"/>
      <c r="FC261" s="42"/>
      <c r="FD261" s="42"/>
      <c r="FE261" s="42"/>
      <c r="FF261" s="42"/>
      <c r="FG261" s="42"/>
      <c r="FH261" s="42"/>
      <c r="FI261" s="42"/>
      <c r="FJ261" s="42"/>
      <c r="FK261" s="42"/>
      <c r="FL261" s="42"/>
      <c r="FM261" s="42"/>
      <c r="FN261" s="42"/>
      <c r="FO261" s="42"/>
      <c r="FP261" s="42"/>
      <c r="FQ261" s="42"/>
      <c r="FR261" s="42"/>
      <c r="FS261" s="42"/>
      <c r="FT261" s="42"/>
      <c r="FU261" s="42"/>
      <c r="FV261" s="42"/>
      <c r="FW261" s="42"/>
      <c r="FX261" s="42"/>
      <c r="FY261" s="42"/>
      <c r="FZ261" s="42"/>
      <c r="GA261" s="42"/>
      <c r="GB261" s="42"/>
      <c r="GC261" s="42"/>
      <c r="GD261" s="42"/>
      <c r="GE261" s="42"/>
      <c r="GF261" s="42"/>
      <c r="GG261" s="7"/>
      <c r="GH261" s="7"/>
      <c r="GI261" s="7"/>
      <c r="GJ261" s="7"/>
      <c r="GK261" s="7"/>
      <c r="GL261" s="7"/>
      <c r="GM261" s="7"/>
    </row>
    <row r="262" spans="1:195" ht="15.75" x14ac:dyDescent="0.25">
      <c r="A262" s="6" t="s">
        <v>591</v>
      </c>
      <c r="B262" s="43" t="s">
        <v>812</v>
      </c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99"/>
      <c r="FZ262" s="7"/>
      <c r="GA262" s="42"/>
      <c r="GB262" s="96"/>
      <c r="GC262" s="96"/>
      <c r="GD262" s="96"/>
      <c r="GE262" s="28"/>
      <c r="GF262" s="28"/>
      <c r="GG262" s="7"/>
      <c r="GH262" s="7"/>
      <c r="GI262" s="7"/>
      <c r="GJ262" s="7"/>
      <c r="GK262" s="7"/>
      <c r="GL262" s="7"/>
      <c r="GM262" s="7"/>
    </row>
    <row r="263" spans="1:195" x14ac:dyDescent="0.2">
      <c r="A263" s="6" t="s">
        <v>813</v>
      </c>
      <c r="B263" s="7" t="s">
        <v>814</v>
      </c>
      <c r="C263" s="7">
        <f t="shared" ref="C263:BN263" si="338">C60</f>
        <v>3764512.7898250897</v>
      </c>
      <c r="D263" s="7">
        <f t="shared" si="338"/>
        <v>16932421.356970459</v>
      </c>
      <c r="E263" s="7">
        <f t="shared" si="338"/>
        <v>3498261.2947250819</v>
      </c>
      <c r="F263" s="7">
        <f t="shared" si="338"/>
        <v>8991401.0463201944</v>
      </c>
      <c r="G263" s="7">
        <f t="shared" si="338"/>
        <v>692181.73931011918</v>
      </c>
      <c r="H263" s="7">
        <f t="shared" si="338"/>
        <v>719188.3719429269</v>
      </c>
      <c r="I263" s="7">
        <f t="shared" si="338"/>
        <v>4405373.3037501052</v>
      </c>
      <c r="J263" s="7">
        <f t="shared" si="338"/>
        <v>979295.77275918797</v>
      </c>
      <c r="K263" s="7">
        <f t="shared" si="338"/>
        <v>144462.15734853956</v>
      </c>
      <c r="L263" s="7">
        <f t="shared" si="338"/>
        <v>1485568.2630588191</v>
      </c>
      <c r="M263" s="7">
        <f t="shared" si="338"/>
        <v>684968.98723652959</v>
      </c>
      <c r="N263" s="7">
        <f t="shared" si="338"/>
        <v>29467618.654095739</v>
      </c>
      <c r="O263" s="7">
        <f t="shared" si="338"/>
        <v>6901852.5090601724</v>
      </c>
      <c r="P263" s="7">
        <f t="shared" si="338"/>
        <v>180153.72506050442</v>
      </c>
      <c r="Q263" s="7">
        <f t="shared" si="338"/>
        <v>21949899.643635452</v>
      </c>
      <c r="R263" s="7">
        <f t="shared" si="338"/>
        <v>1673135.8179948656</v>
      </c>
      <c r="S263" s="7">
        <f t="shared" si="338"/>
        <v>820829.73054691229</v>
      </c>
      <c r="T263" s="7">
        <f t="shared" si="338"/>
        <v>97258.112449951499</v>
      </c>
      <c r="U263" s="7">
        <f t="shared" si="338"/>
        <v>48279.515789390141</v>
      </c>
      <c r="V263" s="7">
        <f t="shared" si="338"/>
        <v>178975.51979864363</v>
      </c>
      <c r="W263" s="7">
        <f t="shared" si="338"/>
        <v>48917.790489311701</v>
      </c>
      <c r="X263" s="7">
        <f t="shared" si="338"/>
        <v>36850.35430430156</v>
      </c>
      <c r="Y263" s="7">
        <f t="shared" si="338"/>
        <v>401160.98288287059</v>
      </c>
      <c r="Z263" s="7">
        <f t="shared" si="338"/>
        <v>110265.11922940069</v>
      </c>
      <c r="AA263" s="7">
        <f t="shared" si="338"/>
        <v>15512722.046370408</v>
      </c>
      <c r="AB263" s="7">
        <f t="shared" si="338"/>
        <v>15201149.114005357</v>
      </c>
      <c r="AC263" s="7">
        <f t="shared" si="338"/>
        <v>496319.22319780046</v>
      </c>
      <c r="AD263" s="7">
        <f t="shared" si="338"/>
        <v>505370.07675037399</v>
      </c>
      <c r="AE263" s="7">
        <f t="shared" si="338"/>
        <v>86482.736245000779</v>
      </c>
      <c r="AF263" s="7">
        <f t="shared" si="338"/>
        <v>162157.5476312032</v>
      </c>
      <c r="AG263" s="7">
        <f t="shared" si="338"/>
        <v>398778.50559049606</v>
      </c>
      <c r="AH263" s="7">
        <f t="shared" si="338"/>
        <v>473379.00647172157</v>
      </c>
      <c r="AI263" s="7">
        <f t="shared" si="338"/>
        <v>132490.84053281019</v>
      </c>
      <c r="AJ263" s="7">
        <f t="shared" si="338"/>
        <v>103683.79009696262</v>
      </c>
      <c r="AK263" s="7">
        <f t="shared" si="338"/>
        <v>81706.191346397318</v>
      </c>
      <c r="AL263" s="7">
        <f t="shared" si="338"/>
        <v>109093.38080488557</v>
      </c>
      <c r="AM263" s="7">
        <f t="shared" si="338"/>
        <v>178212.7456362299</v>
      </c>
      <c r="AN263" s="7">
        <f t="shared" si="338"/>
        <v>185431.62379394926</v>
      </c>
      <c r="AO263" s="7">
        <f t="shared" si="338"/>
        <v>2547065.1098150471</v>
      </c>
      <c r="AP263" s="7">
        <f t="shared" si="338"/>
        <v>43188328.590966418</v>
      </c>
      <c r="AQ263" s="7">
        <f t="shared" si="338"/>
        <v>180663.80962280717</v>
      </c>
      <c r="AR263" s="7">
        <f t="shared" si="338"/>
        <v>28441178.844100762</v>
      </c>
      <c r="AS263" s="7">
        <f t="shared" si="338"/>
        <v>3167747.0123650515</v>
      </c>
      <c r="AT263" s="7">
        <f t="shared" si="338"/>
        <v>1108566.8793450755</v>
      </c>
      <c r="AU263" s="7">
        <f t="shared" si="338"/>
        <v>147002.59274240353</v>
      </c>
      <c r="AV263" s="7">
        <f t="shared" si="338"/>
        <v>232305.59247152161</v>
      </c>
      <c r="AW263" s="7">
        <f t="shared" si="338"/>
        <v>135187.71836386991</v>
      </c>
      <c r="AX263" s="7">
        <f t="shared" si="338"/>
        <v>69681.211661601134</v>
      </c>
      <c r="AY263" s="7">
        <f t="shared" si="338"/>
        <v>228750.58151256337</v>
      </c>
      <c r="AZ263" s="7">
        <f t="shared" si="338"/>
        <v>5888484.7606301792</v>
      </c>
      <c r="BA263" s="7">
        <f t="shared" si="338"/>
        <v>4520084.7506100927</v>
      </c>
      <c r="BB263" s="7">
        <f t="shared" si="338"/>
        <v>5563279.1539601646</v>
      </c>
      <c r="BC263" s="7">
        <f t="shared" si="338"/>
        <v>9903672.7335902583</v>
      </c>
      <c r="BD263" s="7">
        <f t="shared" si="338"/>
        <v>1293586.1364800401</v>
      </c>
      <c r="BE263" s="7">
        <f t="shared" si="338"/>
        <v>483934.23986730806</v>
      </c>
      <c r="BF263" s="7">
        <f t="shared" si="338"/>
        <v>9436604.4257452507</v>
      </c>
      <c r="BG263" s="7">
        <f t="shared" si="338"/>
        <v>518581.44956925814</v>
      </c>
      <c r="BH263" s="7">
        <f t="shared" si="338"/>
        <v>244631.37174177897</v>
      </c>
      <c r="BI263" s="7">
        <f t="shared" si="338"/>
        <v>221553.40942421855</v>
      </c>
      <c r="BJ263" s="7">
        <f t="shared" si="338"/>
        <v>2677169.4059893051</v>
      </c>
      <c r="BK263" s="7">
        <f t="shared" si="338"/>
        <v>9268593.5888802409</v>
      </c>
      <c r="BL263" s="7">
        <f t="shared" si="338"/>
        <v>76091.493208825457</v>
      </c>
      <c r="BM263" s="7">
        <f t="shared" si="338"/>
        <v>268900.53042443522</v>
      </c>
      <c r="BN263" s="7">
        <f t="shared" si="338"/>
        <v>1799311.4384857153</v>
      </c>
      <c r="BO263" s="7">
        <f t="shared" ref="BO263:DZ263" si="339">BO60</f>
        <v>869301.65236300277</v>
      </c>
      <c r="BP263" s="7">
        <f t="shared" si="339"/>
        <v>133322.2626321518</v>
      </c>
      <c r="BQ263" s="7">
        <f t="shared" si="339"/>
        <v>2368185.9070672472</v>
      </c>
      <c r="BR263" s="7">
        <f t="shared" si="339"/>
        <v>2233043.9624595549</v>
      </c>
      <c r="BS263" s="7">
        <f t="shared" si="339"/>
        <v>488377.20078271994</v>
      </c>
      <c r="BT263" s="7">
        <f t="shared" si="339"/>
        <v>210514.89225228006</v>
      </c>
      <c r="BU263" s="7">
        <f t="shared" si="339"/>
        <v>225409.45978792867</v>
      </c>
      <c r="BV263" s="7">
        <f t="shared" si="339"/>
        <v>560958.99907305674</v>
      </c>
      <c r="BW263" s="7">
        <f t="shared" si="339"/>
        <v>822261.26798362145</v>
      </c>
      <c r="BX263" s="7">
        <f t="shared" si="339"/>
        <v>41043.939333302391</v>
      </c>
      <c r="BY263" s="7">
        <f t="shared" si="339"/>
        <v>394119.06006837153</v>
      </c>
      <c r="BZ263" s="7">
        <f t="shared" si="339"/>
        <v>104871.04254096234</v>
      </c>
      <c r="CA263" s="7">
        <f t="shared" si="339"/>
        <v>69871.79091896092</v>
      </c>
      <c r="CB263" s="7">
        <f t="shared" si="339"/>
        <v>35907108.728250898</v>
      </c>
      <c r="CC263" s="7">
        <f t="shared" si="339"/>
        <v>106489.25595729525</v>
      </c>
      <c r="CD263" s="7">
        <f t="shared" si="339"/>
        <v>33984.574818809378</v>
      </c>
      <c r="CE263" s="7">
        <f t="shared" si="339"/>
        <v>134297.28561610216</v>
      </c>
      <c r="CF263" s="7">
        <f t="shared" si="339"/>
        <v>84080.48170970098</v>
      </c>
      <c r="CG263" s="7">
        <f t="shared" si="339"/>
        <v>130180.8614319021</v>
      </c>
      <c r="CH263" s="7">
        <f t="shared" si="339"/>
        <v>45959.092164200811</v>
      </c>
      <c r="CI263" s="7">
        <f t="shared" si="339"/>
        <v>465182.23357511446</v>
      </c>
      <c r="CJ263" s="7">
        <f t="shared" si="339"/>
        <v>574151.2806372093</v>
      </c>
      <c r="CK263" s="7">
        <f t="shared" si="339"/>
        <v>2721529.9753100676</v>
      </c>
      <c r="CL263" s="7">
        <f t="shared" si="339"/>
        <v>746959.4267414239</v>
      </c>
      <c r="CM263" s="7">
        <f t="shared" si="339"/>
        <v>483143.44640109263</v>
      </c>
      <c r="CN263" s="7">
        <f t="shared" si="339"/>
        <v>11732584.189085279</v>
      </c>
      <c r="CO263" s="7">
        <f t="shared" si="339"/>
        <v>7149644.5153351743</v>
      </c>
      <c r="CP263" s="7">
        <f t="shared" si="339"/>
        <v>423879.90023816389</v>
      </c>
      <c r="CQ263" s="7">
        <f t="shared" si="339"/>
        <v>528332.98975751444</v>
      </c>
      <c r="CR263" s="7">
        <f t="shared" si="339"/>
        <v>128126.86562591363</v>
      </c>
      <c r="CS263" s="7">
        <f t="shared" si="339"/>
        <v>139759.93618810101</v>
      </c>
      <c r="CT263" s="7">
        <f t="shared" si="339"/>
        <v>86285.210950457855</v>
      </c>
      <c r="CU263" s="7">
        <f t="shared" si="339"/>
        <v>122368.2715114856</v>
      </c>
      <c r="CV263" s="7">
        <f t="shared" si="339"/>
        <v>34714.88716818895</v>
      </c>
      <c r="CW263" s="7">
        <f t="shared" si="339"/>
        <v>125827.37835870161</v>
      </c>
      <c r="CX263" s="7">
        <f t="shared" si="339"/>
        <v>425096.42481020867</v>
      </c>
      <c r="CY263" s="7">
        <f t="shared" si="339"/>
        <v>45527.850075700997</v>
      </c>
      <c r="CZ263" s="7">
        <f t="shared" si="339"/>
        <v>1433901.0725032077</v>
      </c>
      <c r="DA263" s="7">
        <f t="shared" si="339"/>
        <v>123689.89041394356</v>
      </c>
      <c r="DB263" s="7">
        <f t="shared" si="339"/>
        <v>229365.36769561519</v>
      </c>
      <c r="DC263" s="7">
        <f t="shared" si="339"/>
        <v>158250.6371421259</v>
      </c>
      <c r="DD263" s="7">
        <f t="shared" si="339"/>
        <v>72634.301092410737</v>
      </c>
      <c r="DE263" s="7">
        <f t="shared" si="339"/>
        <v>153922.43784543651</v>
      </c>
      <c r="DF263" s="7">
        <f t="shared" si="339"/>
        <v>12649410.777602447</v>
      </c>
      <c r="DG263" s="7">
        <f t="shared" si="339"/>
        <v>76593.34446307394</v>
      </c>
      <c r="DH263" s="7">
        <f t="shared" si="339"/>
        <v>1211695.1175358878</v>
      </c>
      <c r="DI263" s="7">
        <f t="shared" si="339"/>
        <v>1655343.2520036045</v>
      </c>
      <c r="DJ263" s="7">
        <f t="shared" si="339"/>
        <v>333421.43690011353</v>
      </c>
      <c r="DK263" s="7">
        <f t="shared" si="339"/>
        <v>211359.34532988878</v>
      </c>
      <c r="DL263" s="7">
        <f t="shared" si="339"/>
        <v>3098479.3909932473</v>
      </c>
      <c r="DM263" s="7">
        <f t="shared" si="339"/>
        <v>221395.47914224229</v>
      </c>
      <c r="DN263" s="7">
        <f t="shared" si="339"/>
        <v>724154.45221389551</v>
      </c>
      <c r="DO263" s="7">
        <f t="shared" si="339"/>
        <v>1705657.5976681612</v>
      </c>
      <c r="DP263" s="7">
        <f t="shared" si="339"/>
        <v>133314.68720548481</v>
      </c>
      <c r="DQ263" s="7">
        <f t="shared" si="339"/>
        <v>320930.75322333275</v>
      </c>
      <c r="DR263" s="7">
        <f t="shared" si="339"/>
        <v>701216.98540666443</v>
      </c>
      <c r="DS263" s="7">
        <f t="shared" si="339"/>
        <v>329081.6122156895</v>
      </c>
      <c r="DT263" s="7">
        <f t="shared" si="339"/>
        <v>93274.671764421408</v>
      </c>
      <c r="DU263" s="7">
        <f t="shared" si="339"/>
        <v>171586.3409148895</v>
      </c>
      <c r="DV263" s="7">
        <f t="shared" si="339"/>
        <v>118016.35707355474</v>
      </c>
      <c r="DW263" s="7">
        <f t="shared" si="339"/>
        <v>87526.941519931759</v>
      </c>
      <c r="DX263" s="7">
        <f t="shared" si="339"/>
        <v>79373.796125876717</v>
      </c>
      <c r="DY263" s="7">
        <f t="shared" si="339"/>
        <v>180566.89144586885</v>
      </c>
      <c r="DZ263" s="7">
        <f t="shared" si="339"/>
        <v>521674.29977124895</v>
      </c>
      <c r="EA263" s="7">
        <f t="shared" ref="EA263:FX263" si="340">EA60</f>
        <v>501548.05246570974</v>
      </c>
      <c r="EB263" s="7">
        <f t="shared" si="340"/>
        <v>368102.42113880318</v>
      </c>
      <c r="EC263" s="7">
        <f t="shared" si="340"/>
        <v>259377.86801834378</v>
      </c>
      <c r="ED263" s="7">
        <f t="shared" si="340"/>
        <v>783095.0132651967</v>
      </c>
      <c r="EE263" s="7">
        <f t="shared" si="340"/>
        <v>77015.793170158591</v>
      </c>
      <c r="EF263" s="7">
        <f t="shared" si="340"/>
        <v>723564.89566130284</v>
      </c>
      <c r="EG263" s="7">
        <f t="shared" si="340"/>
        <v>123027.44350162592</v>
      </c>
      <c r="EH263" s="7">
        <f t="shared" si="340"/>
        <v>97775.278225872404</v>
      </c>
      <c r="EI263" s="7">
        <f t="shared" si="340"/>
        <v>7319286.2714302447</v>
      </c>
      <c r="EJ263" s="7">
        <f t="shared" si="340"/>
        <v>5254967.4012051215</v>
      </c>
      <c r="EK263" s="7">
        <f t="shared" si="340"/>
        <v>348224.28929785674</v>
      </c>
      <c r="EL263" s="7">
        <f t="shared" si="340"/>
        <v>284598.35654449282</v>
      </c>
      <c r="EM263" s="7">
        <f t="shared" si="340"/>
        <v>143872.50675171404</v>
      </c>
      <c r="EN263" s="7">
        <f t="shared" si="340"/>
        <v>543988.14076156623</v>
      </c>
      <c r="EO263" s="7">
        <f t="shared" si="340"/>
        <v>127815.97643877426</v>
      </c>
      <c r="EP263" s="7">
        <f t="shared" si="340"/>
        <v>206597.06535931834</v>
      </c>
      <c r="EQ263" s="7">
        <f t="shared" si="340"/>
        <v>1334963.7578026231</v>
      </c>
      <c r="ER263" s="7">
        <f t="shared" si="340"/>
        <v>185973.67120408904</v>
      </c>
      <c r="ES263" s="7">
        <f t="shared" si="340"/>
        <v>55396.29550491838</v>
      </c>
      <c r="ET263" s="7">
        <f t="shared" si="340"/>
        <v>187149.51253477033</v>
      </c>
      <c r="EU263" s="7">
        <f t="shared" si="340"/>
        <v>283338.47334540379</v>
      </c>
      <c r="EV263" s="7">
        <f t="shared" si="340"/>
        <v>29080.227754021311</v>
      </c>
      <c r="EW263" s="7">
        <f t="shared" si="340"/>
        <v>369146.04250493896</v>
      </c>
      <c r="EX263" s="7">
        <f t="shared" si="340"/>
        <v>75848.629227245809</v>
      </c>
      <c r="EY263" s="7">
        <f t="shared" si="340"/>
        <v>345418.34335623175</v>
      </c>
      <c r="EZ263" s="7">
        <f t="shared" si="340"/>
        <v>108898.22077257923</v>
      </c>
      <c r="FA263" s="7">
        <f t="shared" si="340"/>
        <v>1566521.6851896511</v>
      </c>
      <c r="FB263" s="7">
        <f t="shared" si="340"/>
        <v>282946.37111335236</v>
      </c>
      <c r="FC263" s="7">
        <f t="shared" si="340"/>
        <v>887196.93574705161</v>
      </c>
      <c r="FD263" s="7">
        <f t="shared" si="340"/>
        <v>287604.96484364732</v>
      </c>
      <c r="FE263" s="7">
        <f t="shared" si="340"/>
        <v>71068.170979900373</v>
      </c>
      <c r="FF263" s="7">
        <f t="shared" si="340"/>
        <v>183144.55209349436</v>
      </c>
      <c r="FG263" s="7">
        <f t="shared" si="340"/>
        <v>102372.7723569743</v>
      </c>
      <c r="FH263" s="7">
        <f t="shared" si="340"/>
        <v>65597.733272800266</v>
      </c>
      <c r="FI263" s="7">
        <f t="shared" si="340"/>
        <v>1086858.5455673076</v>
      </c>
      <c r="FJ263" s="7">
        <f t="shared" si="340"/>
        <v>797633.28417184751</v>
      </c>
      <c r="FK263" s="7">
        <f t="shared" si="340"/>
        <v>1093916.0485345561</v>
      </c>
      <c r="FL263" s="7">
        <f t="shared" si="340"/>
        <v>2924319.5596250733</v>
      </c>
      <c r="FM263" s="7">
        <f t="shared" si="340"/>
        <v>1582255.7451081744</v>
      </c>
      <c r="FN263" s="7">
        <f t="shared" si="340"/>
        <v>9408091.1251452006</v>
      </c>
      <c r="FO263" s="7">
        <f t="shared" si="340"/>
        <v>697187.20369366498</v>
      </c>
      <c r="FP263" s="7">
        <f t="shared" si="340"/>
        <v>1286406.1027942181</v>
      </c>
      <c r="FQ263" s="7">
        <f t="shared" si="340"/>
        <v>528496.25732173829</v>
      </c>
      <c r="FR263" s="7">
        <f t="shared" si="340"/>
        <v>143759.55249006831</v>
      </c>
      <c r="FS263" s="7">
        <f t="shared" si="340"/>
        <v>112715.27244063291</v>
      </c>
      <c r="FT263" s="7">
        <f t="shared" si="340"/>
        <v>71299.604897415193</v>
      </c>
      <c r="FU263" s="7">
        <f t="shared" si="340"/>
        <v>566579.71517138754</v>
      </c>
      <c r="FV263" s="7">
        <f t="shared" si="340"/>
        <v>422898.61899425957</v>
      </c>
      <c r="FW263" s="7">
        <f t="shared" si="340"/>
        <v>104774.22463140149</v>
      </c>
      <c r="FX263" s="7">
        <f t="shared" si="340"/>
        <v>41831.114608600648</v>
      </c>
      <c r="FY263" s="7"/>
      <c r="FZ263" s="7"/>
      <c r="GA263" s="42"/>
      <c r="GB263" s="42"/>
      <c r="GC263" s="42"/>
      <c r="GD263" s="42"/>
      <c r="GE263" s="42"/>
      <c r="GF263" s="42"/>
      <c r="GG263" s="7"/>
      <c r="GH263" s="7"/>
      <c r="GI263" s="7"/>
      <c r="GJ263" s="7"/>
      <c r="GK263" s="7"/>
      <c r="GL263" s="7"/>
      <c r="GM263" s="7"/>
    </row>
    <row r="264" spans="1:195" x14ac:dyDescent="0.2">
      <c r="A264" s="6" t="s">
        <v>815</v>
      </c>
      <c r="B264" s="7" t="s">
        <v>816</v>
      </c>
      <c r="C264" s="42">
        <f t="shared" ref="C264:BN264" si="341">ROUND(C263/C45,6)</f>
        <v>3.503E-3</v>
      </c>
      <c r="D264" s="42">
        <f t="shared" si="341"/>
        <v>4.1330000000000004E-3</v>
      </c>
      <c r="E264" s="42">
        <f t="shared" si="341"/>
        <v>3.1979999999999999E-3</v>
      </c>
      <c r="F264" s="42">
        <f t="shared" si="341"/>
        <v>3.0430000000000001E-3</v>
      </c>
      <c r="G264" s="42">
        <f t="shared" si="341"/>
        <v>1.797E-3</v>
      </c>
      <c r="H264" s="42">
        <f t="shared" si="341"/>
        <v>5.62E-3</v>
      </c>
      <c r="I264" s="42">
        <f t="shared" si="341"/>
        <v>4.1000000000000003E-3</v>
      </c>
      <c r="J264" s="42">
        <f t="shared" si="341"/>
        <v>5.8060000000000004E-3</v>
      </c>
      <c r="K264" s="42">
        <f t="shared" si="341"/>
        <v>2.921E-3</v>
      </c>
      <c r="L264" s="42">
        <f t="shared" si="341"/>
        <v>1.8370000000000001E-3</v>
      </c>
      <c r="M264" s="42">
        <f t="shared" si="341"/>
        <v>2.3900000000000002E-3</v>
      </c>
      <c r="N264" s="42">
        <f t="shared" si="341"/>
        <v>3.4259999999999998E-3</v>
      </c>
      <c r="O264" s="42">
        <f t="shared" si="341"/>
        <v>2.869E-3</v>
      </c>
      <c r="P264" s="42">
        <f t="shared" si="341"/>
        <v>3.1949999999999999E-3</v>
      </c>
      <c r="Q264" s="42">
        <f t="shared" si="341"/>
        <v>4.8500000000000001E-3</v>
      </c>
      <c r="R264" s="42">
        <f t="shared" si="341"/>
        <v>2.4282000000000001E-2</v>
      </c>
      <c r="S264" s="42">
        <f t="shared" si="341"/>
        <v>1.936E-3</v>
      </c>
      <c r="T264" s="42">
        <f t="shared" si="341"/>
        <v>3.4229999999999998E-3</v>
      </c>
      <c r="U264" s="42">
        <f t="shared" si="341"/>
        <v>1.642E-3</v>
      </c>
      <c r="V264" s="42">
        <f t="shared" si="341"/>
        <v>5.1079999999999997E-3</v>
      </c>
      <c r="W264" s="42">
        <f t="shared" si="341"/>
        <v>7.1980000000000004E-3</v>
      </c>
      <c r="X264" s="42">
        <f t="shared" si="341"/>
        <v>2.0010000000000002E-3</v>
      </c>
      <c r="Y264" s="42">
        <f t="shared" si="341"/>
        <v>5.359E-3</v>
      </c>
      <c r="Z264" s="42">
        <f t="shared" si="341"/>
        <v>4.0800000000000003E-3</v>
      </c>
      <c r="AA264" s="42">
        <f t="shared" si="341"/>
        <v>2.807E-3</v>
      </c>
      <c r="AB264" s="42">
        <f t="shared" si="341"/>
        <v>1.756E-3</v>
      </c>
      <c r="AC264" s="42">
        <f t="shared" si="341"/>
        <v>1.212E-3</v>
      </c>
      <c r="AD264" s="42">
        <f t="shared" si="341"/>
        <v>1.013E-3</v>
      </c>
      <c r="AE264" s="42">
        <f t="shared" si="341"/>
        <v>1.663E-3</v>
      </c>
      <c r="AF264" s="42">
        <f t="shared" si="341"/>
        <v>1.596E-3</v>
      </c>
      <c r="AG264" s="42">
        <f t="shared" si="341"/>
        <v>1.0449999999999999E-3</v>
      </c>
      <c r="AH264" s="42">
        <f t="shared" si="341"/>
        <v>1.2331999999999999E-2</v>
      </c>
      <c r="AI264" s="42">
        <f t="shared" si="341"/>
        <v>1.2437999999999999E-2</v>
      </c>
      <c r="AJ264" s="42">
        <f t="shared" si="341"/>
        <v>3.1459999999999999E-3</v>
      </c>
      <c r="AK264" s="42">
        <f t="shared" si="341"/>
        <v>1.4350000000000001E-3</v>
      </c>
      <c r="AL264" s="42">
        <f t="shared" si="341"/>
        <v>1.5410000000000001E-3</v>
      </c>
      <c r="AM264" s="42">
        <f t="shared" si="341"/>
        <v>3.0799999999999998E-3</v>
      </c>
      <c r="AN264" s="42">
        <f t="shared" si="341"/>
        <v>1.4599999999999999E-3</v>
      </c>
      <c r="AO264" s="42">
        <f t="shared" si="341"/>
        <v>5.6750000000000004E-3</v>
      </c>
      <c r="AP264" s="42">
        <f t="shared" si="341"/>
        <v>1.719E-3</v>
      </c>
      <c r="AQ264" s="42">
        <f t="shared" si="341"/>
        <v>1.7910000000000001E-3</v>
      </c>
      <c r="AR264" s="42">
        <f t="shared" si="341"/>
        <v>2.617E-3</v>
      </c>
      <c r="AS264" s="42">
        <f t="shared" si="341"/>
        <v>7.1100000000000004E-4</v>
      </c>
      <c r="AT264" s="42">
        <f t="shared" si="341"/>
        <v>3.2230000000000002E-3</v>
      </c>
      <c r="AU264" s="42">
        <f t="shared" si="341"/>
        <v>2.379E-3</v>
      </c>
      <c r="AV264" s="42">
        <f t="shared" si="341"/>
        <v>5.0090000000000004E-3</v>
      </c>
      <c r="AW264" s="42">
        <f t="shared" si="341"/>
        <v>4.3990000000000001E-3</v>
      </c>
      <c r="AX264" s="42">
        <f t="shared" si="341"/>
        <v>2.2780000000000001E-3</v>
      </c>
      <c r="AY264" s="42">
        <f t="shared" si="341"/>
        <v>3.846E-3</v>
      </c>
      <c r="AZ264" s="42">
        <f t="shared" si="341"/>
        <v>5.7800000000000004E-3</v>
      </c>
      <c r="BA264" s="42">
        <f t="shared" si="341"/>
        <v>5.2729999999999999E-3</v>
      </c>
      <c r="BB264" s="42">
        <f t="shared" si="341"/>
        <v>2.2055999999999999E-2</v>
      </c>
      <c r="BC264" s="42">
        <f t="shared" si="341"/>
        <v>2.2190000000000001E-3</v>
      </c>
      <c r="BD264" s="42">
        <f t="shared" si="341"/>
        <v>2.297E-3</v>
      </c>
      <c r="BE264" s="42">
        <f t="shared" si="341"/>
        <v>2.5999999999999999E-3</v>
      </c>
      <c r="BF264" s="42">
        <f t="shared" si="341"/>
        <v>3.47E-3</v>
      </c>
      <c r="BG264" s="42">
        <f t="shared" si="341"/>
        <v>9.6550000000000004E-3</v>
      </c>
      <c r="BH264" s="42">
        <f t="shared" si="341"/>
        <v>3.326E-3</v>
      </c>
      <c r="BI264" s="42">
        <f t="shared" si="341"/>
        <v>4.0509999999999999E-3</v>
      </c>
      <c r="BJ264" s="42">
        <f t="shared" si="341"/>
        <v>3.0950000000000001E-3</v>
      </c>
      <c r="BK264" s="42">
        <f t="shared" si="341"/>
        <v>5.79E-3</v>
      </c>
      <c r="BL264" s="42">
        <f t="shared" si="341"/>
        <v>9.1850000000000005E-3</v>
      </c>
      <c r="BM264" s="42">
        <f t="shared" si="341"/>
        <v>6.7120000000000001E-3</v>
      </c>
      <c r="BN264" s="42">
        <f t="shared" si="341"/>
        <v>5.4599999999999996E-3</v>
      </c>
      <c r="BO264" s="42">
        <f t="shared" ref="BO264:DZ264" si="342">ROUND(BO263/BO45,6)</f>
        <v>4.9459999999999999E-3</v>
      </c>
      <c r="BP264" s="42">
        <f t="shared" si="342"/>
        <v>1.7359999999999999E-3</v>
      </c>
      <c r="BQ264" s="42">
        <f t="shared" si="342"/>
        <v>1.47E-3</v>
      </c>
      <c r="BR264" s="42">
        <f t="shared" si="342"/>
        <v>1.8519999999999999E-3</v>
      </c>
      <c r="BS264" s="42">
        <f t="shared" si="342"/>
        <v>4.0900000000000002E-4</v>
      </c>
      <c r="BT264" s="42">
        <f t="shared" si="342"/>
        <v>5.0900000000000001E-4</v>
      </c>
      <c r="BU264" s="42">
        <f t="shared" si="342"/>
        <v>1.428E-3</v>
      </c>
      <c r="BV264" s="42">
        <f t="shared" si="342"/>
        <v>4.5100000000000001E-4</v>
      </c>
      <c r="BW264" s="42">
        <f t="shared" si="342"/>
        <v>8.0199999999999998E-4</v>
      </c>
      <c r="BX264" s="42">
        <f t="shared" si="342"/>
        <v>7.1000000000000002E-4</v>
      </c>
      <c r="BY264" s="42">
        <f t="shared" si="342"/>
        <v>3.5079999999999998E-3</v>
      </c>
      <c r="BZ264" s="42">
        <f t="shared" si="342"/>
        <v>3.192E-3</v>
      </c>
      <c r="CA264" s="42">
        <f t="shared" si="342"/>
        <v>6.4000000000000005E-4</v>
      </c>
      <c r="CB264" s="42">
        <f t="shared" si="342"/>
        <v>2.6229999999999999E-3</v>
      </c>
      <c r="CC264" s="42">
        <f t="shared" si="342"/>
        <v>4.7530000000000003E-3</v>
      </c>
      <c r="CD264" s="42">
        <f t="shared" si="342"/>
        <v>1.7819999999999999E-3</v>
      </c>
      <c r="CE264" s="42">
        <f t="shared" si="342"/>
        <v>3.0660000000000001E-3</v>
      </c>
      <c r="CF264" s="42">
        <f t="shared" si="342"/>
        <v>2.454E-3</v>
      </c>
      <c r="CG264" s="42">
        <f t="shared" si="342"/>
        <v>5.5710000000000004E-3</v>
      </c>
      <c r="CH264" s="42">
        <f t="shared" si="342"/>
        <v>2.6029999999999998E-3</v>
      </c>
      <c r="CI264" s="42">
        <f t="shared" si="342"/>
        <v>4.3959999999999997E-3</v>
      </c>
      <c r="CJ264" s="42">
        <f t="shared" si="342"/>
        <v>1.552E-3</v>
      </c>
      <c r="CK264" s="42">
        <f t="shared" si="342"/>
        <v>1.753E-3</v>
      </c>
      <c r="CL264" s="42">
        <f t="shared" si="342"/>
        <v>3.0490000000000001E-3</v>
      </c>
      <c r="CM264" s="42">
        <f t="shared" si="342"/>
        <v>1.5679999999999999E-3</v>
      </c>
      <c r="CN264" s="42">
        <f t="shared" si="342"/>
        <v>2.5709999999999999E-3</v>
      </c>
      <c r="CO264" s="42">
        <f t="shared" si="342"/>
        <v>2.2490000000000001E-3</v>
      </c>
      <c r="CP264" s="42">
        <f t="shared" si="342"/>
        <v>8.7900000000000001E-4</v>
      </c>
      <c r="CQ264" s="42">
        <f t="shared" si="342"/>
        <v>3.4450000000000001E-3</v>
      </c>
      <c r="CR264" s="42">
        <f t="shared" si="342"/>
        <v>9.6699999999999998E-4</v>
      </c>
      <c r="CS264" s="42">
        <f t="shared" si="342"/>
        <v>2.4629999999999999E-3</v>
      </c>
      <c r="CT264" s="42">
        <f t="shared" si="342"/>
        <v>1.5770000000000001E-3</v>
      </c>
      <c r="CU264" s="42">
        <f t="shared" si="342"/>
        <v>5.9309999999999996E-3</v>
      </c>
      <c r="CV264" s="42">
        <f t="shared" si="342"/>
        <v>1.33E-3</v>
      </c>
      <c r="CW264" s="42">
        <f t="shared" si="342"/>
        <v>1.585E-3</v>
      </c>
      <c r="CX264" s="42">
        <f t="shared" si="342"/>
        <v>4.9649999999999998E-3</v>
      </c>
      <c r="CY264" s="42">
        <f t="shared" si="342"/>
        <v>6.9360000000000003E-3</v>
      </c>
      <c r="CZ264" s="42">
        <f t="shared" si="342"/>
        <v>5.5840000000000004E-3</v>
      </c>
      <c r="DA264" s="42">
        <f t="shared" si="342"/>
        <v>2.3600000000000001E-3</v>
      </c>
      <c r="DB264" s="42">
        <f t="shared" si="342"/>
        <v>5.5230000000000001E-3</v>
      </c>
      <c r="DC264" s="42">
        <f t="shared" si="342"/>
        <v>2.2790000000000002E-3</v>
      </c>
      <c r="DD264" s="42">
        <f t="shared" si="342"/>
        <v>1.83E-4</v>
      </c>
      <c r="DE264" s="42">
        <f t="shared" si="342"/>
        <v>6.1200000000000002E-4</v>
      </c>
      <c r="DF264" s="42">
        <f t="shared" si="342"/>
        <v>5.0530000000000002E-3</v>
      </c>
      <c r="DG264" s="42">
        <f t="shared" si="342"/>
        <v>1.4829999999999999E-3</v>
      </c>
      <c r="DH264" s="42">
        <f t="shared" si="342"/>
        <v>3.0609999999999999E-3</v>
      </c>
      <c r="DI264" s="42">
        <f t="shared" si="342"/>
        <v>3.045E-3</v>
      </c>
      <c r="DJ264" s="42">
        <f t="shared" si="342"/>
        <v>5.4949999999999999E-3</v>
      </c>
      <c r="DK264" s="42">
        <f t="shared" si="342"/>
        <v>4.1110000000000001E-3</v>
      </c>
      <c r="DL264" s="42">
        <f t="shared" si="342"/>
        <v>4.2040000000000003E-3</v>
      </c>
      <c r="DM264" s="42">
        <f t="shared" si="342"/>
        <v>8.6390000000000008E-3</v>
      </c>
      <c r="DN264" s="42">
        <f t="shared" si="342"/>
        <v>2.8500000000000001E-3</v>
      </c>
      <c r="DO264" s="42">
        <f t="shared" si="342"/>
        <v>5.5300000000000002E-3</v>
      </c>
      <c r="DP264" s="42">
        <f t="shared" si="342"/>
        <v>4.2399999999999998E-3</v>
      </c>
      <c r="DQ264" s="42">
        <f t="shared" si="342"/>
        <v>7.7899999999999996E-4</v>
      </c>
      <c r="DR264" s="42">
        <f t="shared" si="342"/>
        <v>8.8020000000000008E-3</v>
      </c>
      <c r="DS264" s="42">
        <f t="shared" si="342"/>
        <v>8.9409999999999993E-3</v>
      </c>
      <c r="DT264" s="42">
        <f t="shared" si="342"/>
        <v>8.4229999999999999E-3</v>
      </c>
      <c r="DU264" s="42">
        <f t="shared" si="342"/>
        <v>5.973E-3</v>
      </c>
      <c r="DV264" s="42">
        <f t="shared" si="342"/>
        <v>1.3969000000000001E-2</v>
      </c>
      <c r="DW264" s="42">
        <f t="shared" si="342"/>
        <v>4.5399999999999998E-3</v>
      </c>
      <c r="DX264" s="42">
        <f t="shared" si="342"/>
        <v>9.3000000000000005E-4</v>
      </c>
      <c r="DY264" s="42">
        <f t="shared" si="342"/>
        <v>1.183E-3</v>
      </c>
      <c r="DZ264" s="42">
        <f t="shared" si="342"/>
        <v>2.4269999999999999E-3</v>
      </c>
      <c r="EA264" s="42">
        <f t="shared" ref="EA264:FX264" si="343">ROUND(EA263/EA45,6)</f>
        <v>9.7199999999999999E-4</v>
      </c>
      <c r="EB264" s="42">
        <f t="shared" si="343"/>
        <v>4.6340000000000001E-3</v>
      </c>
      <c r="EC264" s="42">
        <f t="shared" si="343"/>
        <v>7.2870000000000001E-3</v>
      </c>
      <c r="ED264" s="42">
        <f t="shared" si="343"/>
        <v>1.34E-4</v>
      </c>
      <c r="EE264" s="42">
        <f t="shared" si="343"/>
        <v>4.5240000000000002E-3</v>
      </c>
      <c r="EF264" s="42">
        <f t="shared" si="343"/>
        <v>7.6229999999999996E-3</v>
      </c>
      <c r="EG264" s="42">
        <f t="shared" si="343"/>
        <v>4.5779999999999996E-3</v>
      </c>
      <c r="EH264" s="42">
        <f t="shared" si="343"/>
        <v>7.7130000000000002E-3</v>
      </c>
      <c r="EI264" s="42">
        <f t="shared" si="343"/>
        <v>5.9199999999999999E-3</v>
      </c>
      <c r="EJ264" s="42">
        <f t="shared" si="343"/>
        <v>5.9690000000000003E-3</v>
      </c>
      <c r="EK264" s="42">
        <f t="shared" si="343"/>
        <v>6.0300000000000002E-4</v>
      </c>
      <c r="EL264" s="42">
        <f t="shared" si="343"/>
        <v>9.7900000000000005E-4</v>
      </c>
      <c r="EM264" s="42">
        <f t="shared" si="343"/>
        <v>1.3290000000000001E-3</v>
      </c>
      <c r="EN264" s="42">
        <f t="shared" si="343"/>
        <v>7.6740000000000003E-3</v>
      </c>
      <c r="EO264" s="42">
        <f t="shared" si="343"/>
        <v>2.748E-3</v>
      </c>
      <c r="EP264" s="42">
        <f t="shared" si="343"/>
        <v>1.436E-3</v>
      </c>
      <c r="EQ264" s="42">
        <f t="shared" si="343"/>
        <v>8.2799999999999996E-4</v>
      </c>
      <c r="ER264" s="42">
        <f t="shared" si="343"/>
        <v>1.4319999999999999E-3</v>
      </c>
      <c r="ES264" s="42">
        <f t="shared" si="343"/>
        <v>1.9880000000000002E-3</v>
      </c>
      <c r="ET264" s="42">
        <f t="shared" si="343"/>
        <v>5.6049999999999997E-3</v>
      </c>
      <c r="EU264" s="42">
        <f t="shared" si="343"/>
        <v>7.3740000000000003E-3</v>
      </c>
      <c r="EV264" s="42">
        <f t="shared" si="343"/>
        <v>5.1500000000000005E-4</v>
      </c>
      <c r="EW264" s="42">
        <f t="shared" si="343"/>
        <v>3.3599999999999998E-4</v>
      </c>
      <c r="EX264" s="42">
        <f t="shared" si="343"/>
        <v>1.3140000000000001E-3</v>
      </c>
      <c r="EY264" s="42">
        <f t="shared" si="343"/>
        <v>1.1462E-2</v>
      </c>
      <c r="EZ264" s="42">
        <f t="shared" si="343"/>
        <v>4.0480000000000004E-3</v>
      </c>
      <c r="FA264" s="42">
        <f t="shared" si="343"/>
        <v>4.4700000000000002E-4</v>
      </c>
      <c r="FB264" s="42">
        <f t="shared" si="343"/>
        <v>6.9700000000000003E-4</v>
      </c>
      <c r="FC264" s="42">
        <f t="shared" si="343"/>
        <v>2.0500000000000002E-3</v>
      </c>
      <c r="FD264" s="42">
        <f t="shared" si="343"/>
        <v>5.79E-3</v>
      </c>
      <c r="FE264" s="42">
        <f t="shared" si="343"/>
        <v>2.2620000000000001E-3</v>
      </c>
      <c r="FF264" s="42">
        <f t="shared" si="343"/>
        <v>8.7480000000000006E-3</v>
      </c>
      <c r="FG264" s="42">
        <f t="shared" si="343"/>
        <v>4.5189999999999996E-3</v>
      </c>
      <c r="FH264" s="42">
        <f t="shared" si="343"/>
        <v>1.7420000000000001E-3</v>
      </c>
      <c r="FI264" s="42">
        <f t="shared" si="343"/>
        <v>4.6999999999999999E-4</v>
      </c>
      <c r="FJ264" s="42">
        <f t="shared" si="343"/>
        <v>5.5000000000000003E-4</v>
      </c>
      <c r="FK264" s="42">
        <f t="shared" si="343"/>
        <v>3.8499999999999998E-4</v>
      </c>
      <c r="FL264" s="42">
        <f t="shared" si="343"/>
        <v>1.263E-3</v>
      </c>
      <c r="FM264" s="42">
        <f t="shared" si="343"/>
        <v>1.6659999999999999E-3</v>
      </c>
      <c r="FN264" s="42">
        <f t="shared" si="343"/>
        <v>2.663E-3</v>
      </c>
      <c r="FO264" s="42">
        <f t="shared" si="343"/>
        <v>1.76E-4</v>
      </c>
      <c r="FP264" s="42">
        <f t="shared" si="343"/>
        <v>5.9999999999999995E-4</v>
      </c>
      <c r="FQ264" s="42">
        <f t="shared" si="343"/>
        <v>7.5600000000000005E-4</v>
      </c>
      <c r="FR264" s="42">
        <f t="shared" si="343"/>
        <v>2.5799999999999998E-4</v>
      </c>
      <c r="FS264" s="42">
        <f t="shared" si="343"/>
        <v>1.26E-4</v>
      </c>
      <c r="FT264" s="42">
        <f t="shared" si="343"/>
        <v>8.3999999999999995E-5</v>
      </c>
      <c r="FU264" s="42">
        <f t="shared" si="343"/>
        <v>3.545E-3</v>
      </c>
      <c r="FV264" s="42">
        <f t="shared" si="343"/>
        <v>3.1470000000000001E-3</v>
      </c>
      <c r="FW264" s="42">
        <f t="shared" si="343"/>
        <v>4.6690000000000004E-3</v>
      </c>
      <c r="FX264" s="42">
        <f t="shared" si="343"/>
        <v>2.5790000000000001E-3</v>
      </c>
      <c r="FY264" s="7"/>
      <c r="FZ264" s="7"/>
      <c r="GA264" s="42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</row>
    <row r="265" spans="1:195" x14ac:dyDescent="0.2">
      <c r="A265" s="7"/>
      <c r="B265" s="7" t="s">
        <v>817</v>
      </c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  <c r="DB265" s="42"/>
      <c r="DC265" s="42"/>
      <c r="DD265" s="42"/>
      <c r="DE265" s="42"/>
      <c r="DF265" s="42"/>
      <c r="DG265" s="42"/>
      <c r="DH265" s="42"/>
      <c r="DI265" s="42"/>
      <c r="DJ265" s="42"/>
      <c r="DK265" s="42"/>
      <c r="DL265" s="42"/>
      <c r="DM265" s="42"/>
      <c r="DN265" s="42"/>
      <c r="DO265" s="42"/>
      <c r="DP265" s="42"/>
      <c r="DQ265" s="42"/>
      <c r="DR265" s="42"/>
      <c r="DS265" s="42"/>
      <c r="DT265" s="42"/>
      <c r="DU265" s="42"/>
      <c r="DV265" s="42"/>
      <c r="DW265" s="42"/>
      <c r="DX265" s="42"/>
      <c r="DY265" s="42"/>
      <c r="DZ265" s="42"/>
      <c r="EA265" s="42"/>
      <c r="EB265" s="42"/>
      <c r="EC265" s="42"/>
      <c r="ED265" s="42"/>
      <c r="EE265" s="42"/>
      <c r="EF265" s="42"/>
      <c r="EG265" s="42"/>
      <c r="EH265" s="42"/>
      <c r="EI265" s="42"/>
      <c r="EJ265" s="42"/>
      <c r="EK265" s="42"/>
      <c r="EL265" s="42"/>
      <c r="EM265" s="42"/>
      <c r="EN265" s="42"/>
      <c r="EO265" s="42"/>
      <c r="EP265" s="42"/>
      <c r="EQ265" s="42"/>
      <c r="ER265" s="42"/>
      <c r="ES265" s="42"/>
      <c r="ET265" s="42"/>
      <c r="EU265" s="42"/>
      <c r="EV265" s="42"/>
      <c r="EW265" s="42"/>
      <c r="EX265" s="42"/>
      <c r="EY265" s="42"/>
      <c r="EZ265" s="42"/>
      <c r="FA265" s="42"/>
      <c r="FB265" s="42"/>
      <c r="FC265" s="42"/>
      <c r="FD265" s="42"/>
      <c r="FE265" s="42"/>
      <c r="FF265" s="42"/>
      <c r="FG265" s="42"/>
      <c r="FH265" s="42"/>
      <c r="FI265" s="42"/>
      <c r="FJ265" s="42"/>
      <c r="FK265" s="42"/>
      <c r="FL265" s="42"/>
      <c r="FM265" s="42"/>
      <c r="FN265" s="42"/>
      <c r="FO265" s="42"/>
      <c r="FP265" s="42">
        <f>IF(FT257&gt;0,FT257,FT255)</f>
        <v>1.4610000000000001E-3</v>
      </c>
      <c r="FQ265" s="42"/>
      <c r="FR265" s="42"/>
      <c r="FS265" s="42"/>
      <c r="FT265" s="42"/>
      <c r="FU265" s="42"/>
      <c r="FV265" s="42"/>
      <c r="FW265" s="42"/>
      <c r="FX265" s="42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</row>
    <row r="266" spans="1:195" x14ac:dyDescent="0.2">
      <c r="A266" s="6" t="s">
        <v>818</v>
      </c>
      <c r="B266" s="7" t="s">
        <v>819</v>
      </c>
      <c r="C266" s="42">
        <f t="shared" ref="C266:BB266" si="344">IF(ROUND(MIN(C264,(C247-C258),(C252-C258)),6)&lt;0,0,(ROUND(MIN(C264,(C247-C258),(C252-C258)),6)))</f>
        <v>0</v>
      </c>
      <c r="D266" s="42">
        <f t="shared" si="344"/>
        <v>0</v>
      </c>
      <c r="E266" s="42">
        <f t="shared" si="344"/>
        <v>0</v>
      </c>
      <c r="F266" s="42">
        <f t="shared" si="344"/>
        <v>0</v>
      </c>
      <c r="G266" s="42">
        <f t="shared" si="344"/>
        <v>0</v>
      </c>
      <c r="H266" s="42">
        <f t="shared" si="344"/>
        <v>0</v>
      </c>
      <c r="I266" s="42">
        <f t="shared" si="344"/>
        <v>0</v>
      </c>
      <c r="J266" s="42">
        <f t="shared" si="344"/>
        <v>0</v>
      </c>
      <c r="K266" s="42">
        <f t="shared" si="344"/>
        <v>0</v>
      </c>
      <c r="L266" s="42">
        <f t="shared" si="344"/>
        <v>0</v>
      </c>
      <c r="M266" s="42">
        <f t="shared" si="344"/>
        <v>0</v>
      </c>
      <c r="N266" s="42">
        <f t="shared" si="344"/>
        <v>0</v>
      </c>
      <c r="O266" s="42">
        <f t="shared" si="344"/>
        <v>0</v>
      </c>
      <c r="P266" s="42">
        <f t="shared" si="344"/>
        <v>0</v>
      </c>
      <c r="Q266" s="42">
        <f t="shared" si="344"/>
        <v>0</v>
      </c>
      <c r="R266" s="42">
        <f t="shared" si="344"/>
        <v>0</v>
      </c>
      <c r="S266" s="42">
        <f t="shared" si="344"/>
        <v>0</v>
      </c>
      <c r="T266" s="42">
        <f t="shared" si="344"/>
        <v>0</v>
      </c>
      <c r="U266" s="42">
        <f t="shared" si="344"/>
        <v>0</v>
      </c>
      <c r="V266" s="42">
        <f t="shared" si="344"/>
        <v>0</v>
      </c>
      <c r="W266" s="42">
        <f t="shared" si="344"/>
        <v>0</v>
      </c>
      <c r="X266" s="42">
        <f t="shared" si="344"/>
        <v>0</v>
      </c>
      <c r="Y266" s="42">
        <f t="shared" si="344"/>
        <v>0</v>
      </c>
      <c r="Z266" s="42">
        <f t="shared" si="344"/>
        <v>0</v>
      </c>
      <c r="AA266" s="42">
        <f t="shared" si="344"/>
        <v>0</v>
      </c>
      <c r="AB266" s="42">
        <f t="shared" si="344"/>
        <v>0</v>
      </c>
      <c r="AC266" s="42">
        <f t="shared" si="344"/>
        <v>0</v>
      </c>
      <c r="AD266" s="42">
        <f t="shared" si="344"/>
        <v>0</v>
      </c>
      <c r="AE266" s="42">
        <f t="shared" si="344"/>
        <v>0</v>
      </c>
      <c r="AF266" s="42">
        <f t="shared" si="344"/>
        <v>0</v>
      </c>
      <c r="AG266" s="42">
        <f t="shared" si="344"/>
        <v>0</v>
      </c>
      <c r="AH266" s="42">
        <f t="shared" si="344"/>
        <v>0</v>
      </c>
      <c r="AI266" s="42">
        <f t="shared" si="344"/>
        <v>0</v>
      </c>
      <c r="AJ266" s="42">
        <f t="shared" si="344"/>
        <v>0</v>
      </c>
      <c r="AK266" s="42">
        <f t="shared" si="344"/>
        <v>0</v>
      </c>
      <c r="AL266" s="42">
        <f t="shared" si="344"/>
        <v>0</v>
      </c>
      <c r="AM266" s="42">
        <f t="shared" si="344"/>
        <v>0</v>
      </c>
      <c r="AN266" s="42">
        <f t="shared" si="344"/>
        <v>0</v>
      </c>
      <c r="AO266" s="42">
        <f t="shared" si="344"/>
        <v>0</v>
      </c>
      <c r="AP266" s="42">
        <f t="shared" si="344"/>
        <v>0</v>
      </c>
      <c r="AQ266" s="42">
        <f t="shared" si="344"/>
        <v>0</v>
      </c>
      <c r="AR266" s="42">
        <f t="shared" si="344"/>
        <v>0</v>
      </c>
      <c r="AS266" s="42">
        <f t="shared" si="344"/>
        <v>0</v>
      </c>
      <c r="AT266" s="42">
        <f t="shared" si="344"/>
        <v>0</v>
      </c>
      <c r="AU266" s="42">
        <f t="shared" si="344"/>
        <v>0</v>
      </c>
      <c r="AV266" s="42">
        <f t="shared" si="344"/>
        <v>0</v>
      </c>
      <c r="AW266" s="42">
        <f t="shared" si="344"/>
        <v>0</v>
      </c>
      <c r="AX266" s="42">
        <f t="shared" si="344"/>
        <v>0</v>
      </c>
      <c r="AY266" s="42">
        <f t="shared" si="344"/>
        <v>0</v>
      </c>
      <c r="AZ266" s="42">
        <f>IF(ROUND(MIN(AZ264,(AZ247-AZ258),(AZ252-AZ258)),6)&lt;0,0,(ROUND(MIN(AZ264,(AZ247-AZ258),(AZ252-AZ258)),6)))</f>
        <v>0</v>
      </c>
      <c r="BA266" s="42">
        <f t="shared" si="344"/>
        <v>0</v>
      </c>
      <c r="BB266" s="42">
        <f t="shared" si="344"/>
        <v>0</v>
      </c>
      <c r="BC266" s="42">
        <f>IF(ROUND(MIN(BC264,(BC247-BC258),(BC252-BC258)),6)&lt;0,0,(ROUND(MIN(BC264,(BC247-BC258),(BC252-BC258)),6)))</f>
        <v>0</v>
      </c>
      <c r="BD266" s="42">
        <f t="shared" ref="BD266:DO266" si="345">IF(ROUND(MIN(BD264,(BD247-BD258),(BD252-BD258)),6)&lt;0,0,(ROUND(MIN(BD264,(BD247-BD258),(BD252-BD258)),6)))</f>
        <v>0</v>
      </c>
      <c r="BE266" s="42">
        <f t="shared" si="345"/>
        <v>0</v>
      </c>
      <c r="BF266" s="42">
        <f t="shared" si="345"/>
        <v>0</v>
      </c>
      <c r="BG266" s="42">
        <f t="shared" si="345"/>
        <v>0</v>
      </c>
      <c r="BH266" s="42">
        <f t="shared" si="345"/>
        <v>0</v>
      </c>
      <c r="BI266" s="42">
        <f t="shared" si="345"/>
        <v>0</v>
      </c>
      <c r="BJ266" s="42">
        <f t="shared" si="345"/>
        <v>0</v>
      </c>
      <c r="BK266" s="42">
        <f t="shared" si="345"/>
        <v>0</v>
      </c>
      <c r="BL266" s="42">
        <f t="shared" si="345"/>
        <v>0</v>
      </c>
      <c r="BM266" s="42">
        <f t="shared" si="345"/>
        <v>0</v>
      </c>
      <c r="BN266" s="42">
        <f t="shared" si="345"/>
        <v>0</v>
      </c>
      <c r="BO266" s="42">
        <f t="shared" si="345"/>
        <v>0</v>
      </c>
      <c r="BP266" s="42">
        <f t="shared" si="345"/>
        <v>0</v>
      </c>
      <c r="BQ266" s="42">
        <f t="shared" si="345"/>
        <v>0</v>
      </c>
      <c r="BR266" s="42">
        <f t="shared" si="345"/>
        <v>0</v>
      </c>
      <c r="BS266" s="42">
        <f t="shared" si="345"/>
        <v>0</v>
      </c>
      <c r="BT266" s="42">
        <f t="shared" si="345"/>
        <v>0</v>
      </c>
      <c r="BU266" s="42">
        <f t="shared" si="345"/>
        <v>0</v>
      </c>
      <c r="BV266" s="42">
        <f t="shared" si="345"/>
        <v>4.5100000000000001E-4</v>
      </c>
      <c r="BW266" s="42">
        <f t="shared" si="345"/>
        <v>0</v>
      </c>
      <c r="BX266" s="42">
        <f t="shared" si="345"/>
        <v>0</v>
      </c>
      <c r="BY266" s="42">
        <f t="shared" si="345"/>
        <v>0</v>
      </c>
      <c r="BZ266" s="42">
        <f t="shared" si="345"/>
        <v>0</v>
      </c>
      <c r="CA266" s="42">
        <f t="shared" si="345"/>
        <v>0</v>
      </c>
      <c r="CB266" s="42">
        <f t="shared" si="345"/>
        <v>0</v>
      </c>
      <c r="CC266" s="42">
        <f t="shared" si="345"/>
        <v>0</v>
      </c>
      <c r="CD266" s="42">
        <f t="shared" si="345"/>
        <v>0</v>
      </c>
      <c r="CE266" s="42">
        <f t="shared" si="345"/>
        <v>0</v>
      </c>
      <c r="CF266" s="42">
        <f t="shared" si="345"/>
        <v>0</v>
      </c>
      <c r="CG266" s="42">
        <f t="shared" si="345"/>
        <v>0</v>
      </c>
      <c r="CH266" s="42">
        <f t="shared" si="345"/>
        <v>0</v>
      </c>
      <c r="CI266" s="42">
        <f t="shared" si="345"/>
        <v>0</v>
      </c>
      <c r="CJ266" s="42">
        <f t="shared" si="345"/>
        <v>0</v>
      </c>
      <c r="CK266" s="42">
        <f t="shared" si="345"/>
        <v>0</v>
      </c>
      <c r="CL266" s="42">
        <f t="shared" si="345"/>
        <v>0</v>
      </c>
      <c r="CM266" s="42">
        <f t="shared" si="345"/>
        <v>0</v>
      </c>
      <c r="CN266" s="42">
        <f t="shared" si="345"/>
        <v>0</v>
      </c>
      <c r="CO266" s="42">
        <f t="shared" si="345"/>
        <v>0</v>
      </c>
      <c r="CP266" s="42">
        <f>IF(ROUND(MIN(CP264,(CP247-CP258),(CP252-CP258)),6)&lt;0,0,(ROUND(MIN(CP264,(CP247-CP258),(CP252-CP258)),6)))</f>
        <v>0</v>
      </c>
      <c r="CQ266" s="42">
        <f t="shared" si="345"/>
        <v>0</v>
      </c>
      <c r="CR266" s="42">
        <f t="shared" si="345"/>
        <v>0</v>
      </c>
      <c r="CS266" s="42">
        <f t="shared" si="345"/>
        <v>0</v>
      </c>
      <c r="CT266" s="42">
        <f t="shared" si="345"/>
        <v>0</v>
      </c>
      <c r="CU266" s="42">
        <f t="shared" si="345"/>
        <v>0</v>
      </c>
      <c r="CV266" s="42">
        <f t="shared" si="345"/>
        <v>0</v>
      </c>
      <c r="CW266" s="42">
        <f t="shared" si="345"/>
        <v>0</v>
      </c>
      <c r="CX266" s="42">
        <f t="shared" si="345"/>
        <v>0</v>
      </c>
      <c r="CY266" s="42">
        <f t="shared" si="345"/>
        <v>0</v>
      </c>
      <c r="CZ266" s="42">
        <f t="shared" si="345"/>
        <v>0</v>
      </c>
      <c r="DA266" s="42">
        <f t="shared" si="345"/>
        <v>0</v>
      </c>
      <c r="DB266" s="42">
        <f t="shared" si="345"/>
        <v>0</v>
      </c>
      <c r="DC266" s="42">
        <f t="shared" si="345"/>
        <v>0</v>
      </c>
      <c r="DD266" s="42">
        <f t="shared" si="345"/>
        <v>0</v>
      </c>
      <c r="DE266" s="42">
        <f t="shared" si="345"/>
        <v>0</v>
      </c>
      <c r="DF266" s="42">
        <f t="shared" si="345"/>
        <v>0</v>
      </c>
      <c r="DG266" s="42">
        <f t="shared" si="345"/>
        <v>0</v>
      </c>
      <c r="DH266" s="42">
        <f t="shared" si="345"/>
        <v>0</v>
      </c>
      <c r="DI266" s="42">
        <f t="shared" si="345"/>
        <v>0</v>
      </c>
      <c r="DJ266" s="42">
        <f t="shared" si="345"/>
        <v>0</v>
      </c>
      <c r="DK266" s="42">
        <f t="shared" si="345"/>
        <v>0</v>
      </c>
      <c r="DL266" s="42">
        <f t="shared" si="345"/>
        <v>0</v>
      </c>
      <c r="DM266" s="42">
        <f t="shared" si="345"/>
        <v>0</v>
      </c>
      <c r="DN266" s="42">
        <f t="shared" si="345"/>
        <v>0</v>
      </c>
      <c r="DO266" s="42">
        <f t="shared" si="345"/>
        <v>0</v>
      </c>
      <c r="DP266" s="42">
        <f t="shared" ref="DP266:FX266" si="346">IF(ROUND(MIN(DP264,(DP247-DP258),(DP252-DP258)),6)&lt;0,0,(ROUND(MIN(DP264,(DP247-DP258),(DP252-DP258)),6)))</f>
        <v>0</v>
      </c>
      <c r="DQ266" s="42">
        <f>IF(ROUND(MIN(DQ264,(DQ247-DQ258),(DQ252-DQ258)),6)&lt;0,0,(ROUND(MIN(DQ264,(DQ247-DQ258),(DQ252-DQ258)),6)))-0.000001</f>
        <v>7.7799999999999994E-4</v>
      </c>
      <c r="DR266" s="42">
        <f t="shared" si="346"/>
        <v>0</v>
      </c>
      <c r="DS266" s="42">
        <f t="shared" si="346"/>
        <v>0</v>
      </c>
      <c r="DT266" s="42">
        <f t="shared" si="346"/>
        <v>0</v>
      </c>
      <c r="DU266" s="42">
        <f t="shared" si="346"/>
        <v>0</v>
      </c>
      <c r="DV266" s="42">
        <f t="shared" si="346"/>
        <v>0</v>
      </c>
      <c r="DW266" s="42">
        <f t="shared" si="346"/>
        <v>0</v>
      </c>
      <c r="DX266" s="42">
        <f t="shared" si="346"/>
        <v>0</v>
      </c>
      <c r="DY266" s="42">
        <f t="shared" si="346"/>
        <v>0</v>
      </c>
      <c r="DZ266" s="42">
        <f t="shared" si="346"/>
        <v>0</v>
      </c>
      <c r="EA266" s="42">
        <f t="shared" si="346"/>
        <v>3.0699999999999998E-4</v>
      </c>
      <c r="EB266" s="42">
        <f t="shared" si="346"/>
        <v>0</v>
      </c>
      <c r="EC266" s="42">
        <f t="shared" si="346"/>
        <v>0</v>
      </c>
      <c r="ED266" s="42">
        <f t="shared" si="346"/>
        <v>1.34E-4</v>
      </c>
      <c r="EE266" s="42">
        <f t="shared" si="346"/>
        <v>0</v>
      </c>
      <c r="EF266" s="42">
        <f t="shared" si="346"/>
        <v>0</v>
      </c>
      <c r="EG266" s="42">
        <f t="shared" si="346"/>
        <v>0</v>
      </c>
      <c r="EH266" s="42">
        <f t="shared" si="346"/>
        <v>0</v>
      </c>
      <c r="EI266" s="42">
        <f t="shared" si="346"/>
        <v>0</v>
      </c>
      <c r="EJ266" s="42">
        <f t="shared" si="346"/>
        <v>0</v>
      </c>
      <c r="EK266" s="42">
        <f t="shared" si="346"/>
        <v>0</v>
      </c>
      <c r="EL266" s="42">
        <f t="shared" si="346"/>
        <v>0</v>
      </c>
      <c r="EM266" s="42">
        <f t="shared" si="346"/>
        <v>0</v>
      </c>
      <c r="EN266" s="42">
        <f t="shared" si="346"/>
        <v>0</v>
      </c>
      <c r="EO266" s="42">
        <f t="shared" si="346"/>
        <v>0</v>
      </c>
      <c r="EP266" s="42">
        <f t="shared" si="346"/>
        <v>0</v>
      </c>
      <c r="EQ266" s="42">
        <f>IF(ROUND(MIN(EQ264,(EQ247-EQ258),(EQ252-EQ258)),6)&lt;0,0,(ROUND(MIN(EQ264,(EQ247-EQ258),(EQ252-EQ258)),6)))</f>
        <v>0</v>
      </c>
      <c r="ER266" s="42">
        <f t="shared" si="346"/>
        <v>0</v>
      </c>
      <c r="ES266" s="42">
        <f t="shared" si="346"/>
        <v>0</v>
      </c>
      <c r="ET266" s="42">
        <f t="shared" si="346"/>
        <v>0</v>
      </c>
      <c r="EU266" s="42">
        <f t="shared" si="346"/>
        <v>0</v>
      </c>
      <c r="EV266" s="42">
        <f t="shared" si="346"/>
        <v>0</v>
      </c>
      <c r="EW266" s="42">
        <f t="shared" si="346"/>
        <v>0</v>
      </c>
      <c r="EX266" s="42">
        <f t="shared" si="346"/>
        <v>0</v>
      </c>
      <c r="EY266" s="42">
        <f t="shared" si="346"/>
        <v>0</v>
      </c>
      <c r="EZ266" s="42">
        <f t="shared" si="346"/>
        <v>0</v>
      </c>
      <c r="FA266" s="42">
        <f t="shared" si="346"/>
        <v>0</v>
      </c>
      <c r="FB266" s="42">
        <f t="shared" si="346"/>
        <v>0</v>
      </c>
      <c r="FC266" s="42">
        <f t="shared" si="346"/>
        <v>0</v>
      </c>
      <c r="FD266" s="42">
        <f t="shared" si="346"/>
        <v>0</v>
      </c>
      <c r="FE266" s="42">
        <f t="shared" si="346"/>
        <v>0</v>
      </c>
      <c r="FF266" s="42">
        <f t="shared" si="346"/>
        <v>0</v>
      </c>
      <c r="FG266" s="42">
        <f t="shared" si="346"/>
        <v>0</v>
      </c>
      <c r="FH266" s="42">
        <f t="shared" si="346"/>
        <v>0</v>
      </c>
      <c r="FI266" s="42">
        <f>IF(ROUND(MIN(FI264,(FI247-FI258),(FI252-FI258)),6)&lt;0,0,(ROUND(MIN(FI264,(FI247-FI258),(FI252-FI258)),6)))-0.000001</f>
        <v>4.6899999999999996E-4</v>
      </c>
      <c r="FJ266" s="42">
        <f t="shared" si="346"/>
        <v>5.5000000000000003E-4</v>
      </c>
      <c r="FK266" s="42">
        <f t="shared" si="346"/>
        <v>3.8499999999999998E-4</v>
      </c>
      <c r="FL266" s="42">
        <f t="shared" si="346"/>
        <v>0</v>
      </c>
      <c r="FM266" s="42">
        <f t="shared" si="346"/>
        <v>0</v>
      </c>
      <c r="FN266" s="42">
        <f t="shared" si="346"/>
        <v>0</v>
      </c>
      <c r="FO266" s="42">
        <f t="shared" si="346"/>
        <v>1.76E-4</v>
      </c>
      <c r="FP266" s="42">
        <f t="shared" si="346"/>
        <v>4.7800000000000002E-4</v>
      </c>
      <c r="FQ266" s="42">
        <f t="shared" si="346"/>
        <v>7.5600000000000005E-4</v>
      </c>
      <c r="FR266" s="42">
        <f t="shared" si="346"/>
        <v>2.5799999999999998E-4</v>
      </c>
      <c r="FS266" s="42">
        <f>IF(ROUND(MIN(FS264,(FS247-FS258),(FS252-FS258)),6)&lt;0,0,(ROUND(MIN(FS264,(FS247-FS258),(FS252-FS258)),6)))-0.000001</f>
        <v>1.25E-4</v>
      </c>
      <c r="FT266" s="42">
        <f>IF(ROUND(MIN(FT264,(FT247-FT258),(FT252-FT258)),6)&lt;0,0,(ROUND(MIN(FT264,(FT247-FT258),(FT252-FT258)),6)))-0.000001</f>
        <v>8.2999999999999998E-5</v>
      </c>
      <c r="FU266" s="42">
        <f t="shared" si="346"/>
        <v>0</v>
      </c>
      <c r="FV266" s="42">
        <f t="shared" si="346"/>
        <v>0</v>
      </c>
      <c r="FW266" s="42">
        <f t="shared" si="346"/>
        <v>0</v>
      </c>
      <c r="FX266" s="42">
        <f t="shared" si="346"/>
        <v>0</v>
      </c>
      <c r="FY266" s="42"/>
      <c r="FZ266" s="42">
        <f>SUM(C266:FX266)</f>
        <v>4.9499999999999995E-3</v>
      </c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</row>
    <row r="267" spans="1:195" x14ac:dyDescent="0.2">
      <c r="A267" s="7"/>
      <c r="B267" s="7" t="s">
        <v>820</v>
      </c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  <c r="DB267" s="42"/>
      <c r="DC267" s="42"/>
      <c r="DD267" s="42"/>
      <c r="DE267" s="42"/>
      <c r="DF267" s="42"/>
      <c r="DG267" s="42"/>
      <c r="DH267" s="42"/>
      <c r="DI267" s="42"/>
      <c r="DJ267" s="42"/>
      <c r="DK267" s="42"/>
      <c r="DL267" s="42"/>
      <c r="DM267" s="42"/>
      <c r="DN267" s="42"/>
      <c r="DO267" s="42"/>
      <c r="DP267" s="42"/>
      <c r="DQ267" s="42"/>
      <c r="DR267" s="42"/>
      <c r="DS267" s="42"/>
      <c r="DT267" s="42"/>
      <c r="DU267" s="42"/>
      <c r="DV267" s="42"/>
      <c r="DW267" s="42"/>
      <c r="DX267" s="42"/>
      <c r="DY267" s="42"/>
      <c r="DZ267" s="42"/>
      <c r="EA267" s="42"/>
      <c r="EB267" s="42"/>
      <c r="EC267" s="42"/>
      <c r="ED267" s="42"/>
      <c r="EE267" s="42"/>
      <c r="EF267" s="42"/>
      <c r="EG267" s="42"/>
      <c r="EH267" s="42"/>
      <c r="EI267" s="42"/>
      <c r="EJ267" s="42"/>
      <c r="EK267" s="42"/>
      <c r="EL267" s="42"/>
      <c r="EM267" s="42"/>
      <c r="EN267" s="42"/>
      <c r="EO267" s="42"/>
      <c r="EP267" s="42"/>
      <c r="EQ267" s="42"/>
      <c r="ER267" s="42"/>
      <c r="ES267" s="42"/>
      <c r="ET267" s="42"/>
      <c r="EU267" s="42"/>
      <c r="EV267" s="42"/>
      <c r="EW267" s="42"/>
      <c r="EX267" s="42"/>
      <c r="EY267" s="42"/>
      <c r="EZ267" s="42"/>
      <c r="FA267" s="42"/>
      <c r="FB267" s="42"/>
      <c r="FC267" s="42"/>
      <c r="FD267" s="42"/>
      <c r="FE267" s="42"/>
      <c r="FF267" s="42"/>
      <c r="FG267" s="42"/>
      <c r="FH267" s="42"/>
      <c r="FI267" s="42"/>
      <c r="FJ267" s="42"/>
      <c r="FK267" s="42"/>
      <c r="FL267" s="42"/>
      <c r="FM267" s="42"/>
      <c r="FN267" s="42"/>
      <c r="FO267" s="42"/>
      <c r="FP267" s="42"/>
      <c r="FQ267" s="42"/>
      <c r="FR267" s="42"/>
      <c r="FS267" s="42"/>
      <c r="FT267" s="42"/>
      <c r="FU267" s="42"/>
      <c r="FV267" s="42"/>
      <c r="FW267" s="42"/>
      <c r="FX267" s="42"/>
      <c r="FY267" s="42"/>
      <c r="FZ267" s="42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</row>
    <row r="268" spans="1:195" x14ac:dyDescent="0.2">
      <c r="A268" s="7"/>
      <c r="B268" s="7" t="s">
        <v>821</v>
      </c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  <c r="CY268" s="42"/>
      <c r="CZ268" s="42"/>
      <c r="DA268" s="42"/>
      <c r="DB268" s="42"/>
      <c r="DC268" s="42"/>
      <c r="DD268" s="42"/>
      <c r="DE268" s="42"/>
      <c r="DF268" s="42"/>
      <c r="DG268" s="42"/>
      <c r="DH268" s="42"/>
      <c r="DI268" s="42"/>
      <c r="DJ268" s="42"/>
      <c r="DK268" s="42"/>
      <c r="DL268" s="42"/>
      <c r="DM268" s="42"/>
      <c r="DN268" s="42"/>
      <c r="DO268" s="42"/>
      <c r="DP268" s="42"/>
      <c r="DQ268" s="42"/>
      <c r="DR268" s="42"/>
      <c r="DS268" s="42"/>
      <c r="DT268" s="42"/>
      <c r="DU268" s="42"/>
      <c r="DV268" s="42"/>
      <c r="DW268" s="42"/>
      <c r="DX268" s="42"/>
      <c r="DY268" s="42"/>
      <c r="DZ268" s="42"/>
      <c r="EA268" s="42"/>
      <c r="EB268" s="42"/>
      <c r="EC268" s="42"/>
      <c r="ED268" s="42"/>
      <c r="EE268" s="42"/>
      <c r="EF268" s="42"/>
      <c r="EG268" s="42"/>
      <c r="EH268" s="42"/>
      <c r="EI268" s="42"/>
      <c r="EJ268" s="42"/>
      <c r="EK268" s="42"/>
      <c r="EL268" s="42"/>
      <c r="EM268" s="42"/>
      <c r="EN268" s="42"/>
      <c r="EO268" s="42"/>
      <c r="EP268" s="42"/>
      <c r="EQ268" s="42"/>
      <c r="ER268" s="42"/>
      <c r="ES268" s="42"/>
      <c r="ET268" s="42"/>
      <c r="EU268" s="42"/>
      <c r="EV268" s="42"/>
      <c r="EW268" s="42"/>
      <c r="EX268" s="42"/>
      <c r="EY268" s="42"/>
      <c r="EZ268" s="42"/>
      <c r="FA268" s="42"/>
      <c r="FB268" s="42"/>
      <c r="FC268" s="42"/>
      <c r="FD268" s="42"/>
      <c r="FE268" s="42"/>
      <c r="FF268" s="42"/>
      <c r="FG268" s="42"/>
      <c r="FH268" s="42"/>
      <c r="FI268" s="42"/>
      <c r="FJ268" s="42"/>
      <c r="FK268" s="42"/>
      <c r="FL268" s="42"/>
      <c r="FM268" s="42"/>
      <c r="FN268" s="42"/>
      <c r="FO268" s="42"/>
      <c r="FP268" s="42"/>
      <c r="FQ268" s="42"/>
      <c r="FR268" s="42"/>
      <c r="FS268" s="42"/>
      <c r="FT268" s="42"/>
      <c r="FU268" s="42"/>
      <c r="FV268" s="42"/>
      <c r="FW268" s="42"/>
      <c r="FX268" s="42"/>
      <c r="FY268" s="42"/>
      <c r="FZ268" s="42"/>
      <c r="GA268" s="7"/>
      <c r="GB268" s="42"/>
      <c r="GC268" s="42"/>
      <c r="GD268" s="42"/>
      <c r="GE268" s="42"/>
      <c r="GF268" s="42"/>
      <c r="GG268" s="7"/>
      <c r="GH268" s="7"/>
      <c r="GI268" s="7"/>
      <c r="GJ268" s="7"/>
      <c r="GK268" s="7"/>
      <c r="GL268" s="7"/>
      <c r="GM268" s="7"/>
    </row>
    <row r="269" spans="1:195" x14ac:dyDescent="0.2">
      <c r="A269" s="6" t="s">
        <v>822</v>
      </c>
      <c r="B269" s="7" t="s">
        <v>823</v>
      </c>
      <c r="C269" s="42">
        <v>0</v>
      </c>
      <c r="D269" s="42">
        <v>0</v>
      </c>
      <c r="E269" s="42">
        <v>0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  <c r="P269" s="42">
        <v>0</v>
      </c>
      <c r="Q269" s="42">
        <v>0</v>
      </c>
      <c r="R269" s="42">
        <v>0</v>
      </c>
      <c r="S269" s="42">
        <v>0</v>
      </c>
      <c r="T269" s="42">
        <v>0</v>
      </c>
      <c r="U269" s="42">
        <v>0</v>
      </c>
      <c r="V269" s="42">
        <v>0</v>
      </c>
      <c r="W269" s="42">
        <v>0</v>
      </c>
      <c r="X269" s="42">
        <v>0</v>
      </c>
      <c r="Y269" s="42">
        <v>0</v>
      </c>
      <c r="Z269" s="42">
        <v>0</v>
      </c>
      <c r="AA269" s="42">
        <v>0</v>
      </c>
      <c r="AB269" s="42">
        <v>0</v>
      </c>
      <c r="AC269" s="42">
        <v>0</v>
      </c>
      <c r="AD269" s="42">
        <v>0</v>
      </c>
      <c r="AE269" s="42">
        <v>0</v>
      </c>
      <c r="AF269" s="42">
        <v>0</v>
      </c>
      <c r="AG269" s="42">
        <v>0</v>
      </c>
      <c r="AH269" s="42">
        <v>0</v>
      </c>
      <c r="AI269" s="42">
        <v>0</v>
      </c>
      <c r="AJ269" s="42">
        <v>0</v>
      </c>
      <c r="AK269" s="42">
        <v>0</v>
      </c>
      <c r="AL269" s="42">
        <v>0</v>
      </c>
      <c r="AM269" s="42">
        <v>0</v>
      </c>
      <c r="AN269" s="42">
        <v>0</v>
      </c>
      <c r="AO269" s="42">
        <v>0</v>
      </c>
      <c r="AP269" s="42">
        <v>0</v>
      </c>
      <c r="AQ269" s="42">
        <v>0</v>
      </c>
      <c r="AR269" s="42">
        <v>0</v>
      </c>
      <c r="AS269" s="42">
        <v>0</v>
      </c>
      <c r="AT269" s="42">
        <v>0</v>
      </c>
      <c r="AU269" s="42">
        <v>0</v>
      </c>
      <c r="AV269" s="42">
        <v>0</v>
      </c>
      <c r="AW269" s="42">
        <v>0</v>
      </c>
      <c r="AX269" s="42">
        <v>0</v>
      </c>
      <c r="AY269" s="42">
        <v>0</v>
      </c>
      <c r="AZ269" s="42">
        <v>0</v>
      </c>
      <c r="BA269" s="42">
        <v>0</v>
      </c>
      <c r="BB269" s="42">
        <v>0</v>
      </c>
      <c r="BC269" s="42">
        <v>0</v>
      </c>
      <c r="BD269" s="42">
        <v>0</v>
      </c>
      <c r="BE269" s="42">
        <v>0</v>
      </c>
      <c r="BF269" s="42">
        <v>0</v>
      </c>
      <c r="BG269" s="42">
        <v>0</v>
      </c>
      <c r="BH269" s="42">
        <v>0</v>
      </c>
      <c r="BI269" s="42">
        <v>0</v>
      </c>
      <c r="BJ269" s="42">
        <v>0</v>
      </c>
      <c r="BK269" s="42">
        <v>0</v>
      </c>
      <c r="BL269" s="42">
        <v>0</v>
      </c>
      <c r="BM269" s="42">
        <v>0</v>
      </c>
      <c r="BN269" s="42">
        <v>0</v>
      </c>
      <c r="BO269" s="42">
        <v>0</v>
      </c>
      <c r="BP269" s="42">
        <v>0</v>
      </c>
      <c r="BQ269" s="42">
        <v>0</v>
      </c>
      <c r="BR269" s="42">
        <v>0</v>
      </c>
      <c r="BS269" s="42">
        <v>0</v>
      </c>
      <c r="BT269" s="42">
        <v>0</v>
      </c>
      <c r="BU269" s="42">
        <v>0</v>
      </c>
      <c r="BV269" s="42">
        <v>0</v>
      </c>
      <c r="BW269" s="42">
        <v>0</v>
      </c>
      <c r="BX269" s="42">
        <v>0</v>
      </c>
      <c r="BY269" s="42">
        <v>0</v>
      </c>
      <c r="BZ269" s="42">
        <v>0</v>
      </c>
      <c r="CA269" s="42">
        <v>0</v>
      </c>
      <c r="CB269" s="42">
        <v>0</v>
      </c>
      <c r="CC269" s="42">
        <v>0</v>
      </c>
      <c r="CD269" s="42">
        <v>0</v>
      </c>
      <c r="CE269" s="42">
        <v>0</v>
      </c>
      <c r="CF269" s="42">
        <v>0</v>
      </c>
      <c r="CG269" s="42">
        <v>0</v>
      </c>
      <c r="CH269" s="42">
        <v>0</v>
      </c>
      <c r="CI269" s="42">
        <v>0</v>
      </c>
      <c r="CJ269" s="42">
        <v>0</v>
      </c>
      <c r="CK269" s="42">
        <v>0</v>
      </c>
      <c r="CL269" s="42">
        <v>0</v>
      </c>
      <c r="CM269" s="42">
        <v>0</v>
      </c>
      <c r="CN269" s="42">
        <v>0</v>
      </c>
      <c r="CO269" s="42">
        <v>0</v>
      </c>
      <c r="CP269" s="42">
        <v>0</v>
      </c>
      <c r="CQ269" s="42">
        <v>0</v>
      </c>
      <c r="CR269" s="42">
        <v>0</v>
      </c>
      <c r="CS269" s="42">
        <v>0</v>
      </c>
      <c r="CT269" s="42">
        <v>0</v>
      </c>
      <c r="CU269" s="42">
        <v>0</v>
      </c>
      <c r="CV269" s="42">
        <v>0</v>
      </c>
      <c r="CW269" s="42">
        <v>0</v>
      </c>
      <c r="CX269" s="42">
        <v>0</v>
      </c>
      <c r="CY269" s="42">
        <v>0</v>
      </c>
      <c r="CZ269" s="42">
        <v>0</v>
      </c>
      <c r="DA269" s="42">
        <v>0</v>
      </c>
      <c r="DB269" s="42">
        <v>0</v>
      </c>
      <c r="DC269" s="42">
        <v>0</v>
      </c>
      <c r="DD269" s="42">
        <v>0</v>
      </c>
      <c r="DE269" s="42">
        <v>0</v>
      </c>
      <c r="DF269" s="42">
        <v>0</v>
      </c>
      <c r="DG269" s="42">
        <v>0</v>
      </c>
      <c r="DH269" s="42">
        <v>0</v>
      </c>
      <c r="DI269" s="42">
        <v>0</v>
      </c>
      <c r="DJ269" s="42">
        <v>0</v>
      </c>
      <c r="DK269" s="42">
        <v>0</v>
      </c>
      <c r="DL269" s="42">
        <v>0</v>
      </c>
      <c r="DM269" s="42">
        <v>0</v>
      </c>
      <c r="DN269" s="42">
        <v>0</v>
      </c>
      <c r="DO269" s="42">
        <v>0</v>
      </c>
      <c r="DP269" s="42">
        <v>0</v>
      </c>
      <c r="DQ269" s="42">
        <v>0</v>
      </c>
      <c r="DR269" s="42">
        <v>0</v>
      </c>
      <c r="DS269" s="42">
        <v>0</v>
      </c>
      <c r="DT269" s="42">
        <v>0</v>
      </c>
      <c r="DU269" s="42">
        <v>0</v>
      </c>
      <c r="DV269" s="42">
        <v>0</v>
      </c>
      <c r="DW269" s="42">
        <v>0</v>
      </c>
      <c r="DX269" s="42">
        <v>0</v>
      </c>
      <c r="DY269" s="42">
        <v>0</v>
      </c>
      <c r="DZ269" s="42">
        <v>0</v>
      </c>
      <c r="EA269" s="42">
        <v>0</v>
      </c>
      <c r="EB269" s="42">
        <v>0</v>
      </c>
      <c r="EC269" s="42">
        <v>0</v>
      </c>
      <c r="ED269" s="42">
        <v>0</v>
      </c>
      <c r="EE269" s="42">
        <v>0</v>
      </c>
      <c r="EF269" s="42">
        <v>0</v>
      </c>
      <c r="EG269" s="42">
        <v>0</v>
      </c>
      <c r="EH269" s="42">
        <v>0</v>
      </c>
      <c r="EI269" s="42">
        <v>0</v>
      </c>
      <c r="EJ269" s="42">
        <v>0</v>
      </c>
      <c r="EK269" s="42">
        <v>0</v>
      </c>
      <c r="EL269" s="42">
        <v>0</v>
      </c>
      <c r="EM269" s="42">
        <v>0</v>
      </c>
      <c r="EN269" s="42">
        <v>0</v>
      </c>
      <c r="EO269" s="42">
        <v>0</v>
      </c>
      <c r="EP269" s="42">
        <v>0</v>
      </c>
      <c r="EQ269" s="42">
        <v>0</v>
      </c>
      <c r="ER269" s="42">
        <v>0</v>
      </c>
      <c r="ES269" s="42">
        <v>0</v>
      </c>
      <c r="ET269" s="42">
        <v>0</v>
      </c>
      <c r="EU269" s="42">
        <v>0</v>
      </c>
      <c r="EV269" s="42">
        <v>0</v>
      </c>
      <c r="EW269" s="42">
        <v>0</v>
      </c>
      <c r="EX269" s="42">
        <v>0</v>
      </c>
      <c r="EY269" s="42">
        <v>0</v>
      </c>
      <c r="EZ269" s="42">
        <v>0</v>
      </c>
      <c r="FA269" s="42">
        <v>0</v>
      </c>
      <c r="FB269" s="42">
        <v>0</v>
      </c>
      <c r="FC269" s="42">
        <v>0</v>
      </c>
      <c r="FD269" s="42">
        <v>0</v>
      </c>
      <c r="FE269" s="42">
        <v>0</v>
      </c>
      <c r="FF269" s="42">
        <v>0</v>
      </c>
      <c r="FG269" s="42">
        <v>0</v>
      </c>
      <c r="FH269" s="42">
        <v>0</v>
      </c>
      <c r="FI269" s="42">
        <v>0</v>
      </c>
      <c r="FJ269" s="42">
        <v>0</v>
      </c>
      <c r="FK269" s="42">
        <v>0</v>
      </c>
      <c r="FL269" s="42">
        <v>0</v>
      </c>
      <c r="FM269" s="42">
        <v>0</v>
      </c>
      <c r="FN269" s="42">
        <v>0</v>
      </c>
      <c r="FO269" s="42">
        <v>0</v>
      </c>
      <c r="FP269" s="42">
        <v>0</v>
      </c>
      <c r="FQ269" s="42">
        <v>0</v>
      </c>
      <c r="FR269" s="42">
        <v>0</v>
      </c>
      <c r="FS269" s="42">
        <v>0</v>
      </c>
      <c r="FT269" s="42">
        <v>0</v>
      </c>
      <c r="FU269" s="42">
        <v>0</v>
      </c>
      <c r="FV269" s="42">
        <v>0</v>
      </c>
      <c r="FW269" s="42">
        <v>0</v>
      </c>
      <c r="FX269" s="42">
        <v>0</v>
      </c>
      <c r="FY269" s="42"/>
      <c r="FZ269" s="42"/>
      <c r="GA269" s="7"/>
      <c r="GB269" s="42"/>
      <c r="GC269" s="42"/>
      <c r="GD269" s="42"/>
      <c r="GE269" s="42"/>
      <c r="GF269" s="42"/>
      <c r="GG269" s="7"/>
      <c r="GH269" s="7"/>
      <c r="GI269" s="7"/>
      <c r="GJ269" s="7"/>
      <c r="GK269" s="7"/>
      <c r="GL269" s="7"/>
      <c r="GM269" s="7"/>
    </row>
    <row r="270" spans="1:195" x14ac:dyDescent="0.2">
      <c r="A270" s="6" t="s">
        <v>824</v>
      </c>
      <c r="B270" s="7" t="s">
        <v>825</v>
      </c>
      <c r="C270" s="42">
        <f t="shared" ref="C270:BN270" si="347">IF(C257&gt;0,C269,C266)</f>
        <v>0</v>
      </c>
      <c r="D270" s="42">
        <f t="shared" si="347"/>
        <v>0</v>
      </c>
      <c r="E270" s="42">
        <f t="shared" si="347"/>
        <v>0</v>
      </c>
      <c r="F270" s="42">
        <f t="shared" si="347"/>
        <v>0</v>
      </c>
      <c r="G270" s="42">
        <f t="shared" si="347"/>
        <v>0</v>
      </c>
      <c r="H270" s="42">
        <f t="shared" si="347"/>
        <v>0</v>
      </c>
      <c r="I270" s="42">
        <f t="shared" si="347"/>
        <v>0</v>
      </c>
      <c r="J270" s="42">
        <f t="shared" si="347"/>
        <v>0</v>
      </c>
      <c r="K270" s="42">
        <f t="shared" si="347"/>
        <v>0</v>
      </c>
      <c r="L270" s="42">
        <f t="shared" si="347"/>
        <v>0</v>
      </c>
      <c r="M270" s="42">
        <f t="shared" si="347"/>
        <v>0</v>
      </c>
      <c r="N270" s="42">
        <f t="shared" si="347"/>
        <v>0</v>
      </c>
      <c r="O270" s="42">
        <f t="shared" si="347"/>
        <v>0</v>
      </c>
      <c r="P270" s="42">
        <f t="shared" si="347"/>
        <v>0</v>
      </c>
      <c r="Q270" s="42">
        <f t="shared" si="347"/>
        <v>0</v>
      </c>
      <c r="R270" s="42">
        <f t="shared" si="347"/>
        <v>0</v>
      </c>
      <c r="S270" s="42">
        <f t="shared" si="347"/>
        <v>0</v>
      </c>
      <c r="T270" s="42">
        <f t="shared" si="347"/>
        <v>0</v>
      </c>
      <c r="U270" s="42">
        <f t="shared" si="347"/>
        <v>0</v>
      </c>
      <c r="V270" s="42">
        <f t="shared" si="347"/>
        <v>0</v>
      </c>
      <c r="W270" s="42">
        <f t="shared" si="347"/>
        <v>0</v>
      </c>
      <c r="X270" s="42">
        <f t="shared" si="347"/>
        <v>0</v>
      </c>
      <c r="Y270" s="42">
        <f t="shared" si="347"/>
        <v>0</v>
      </c>
      <c r="Z270" s="42">
        <f t="shared" si="347"/>
        <v>0</v>
      </c>
      <c r="AA270" s="42">
        <f t="shared" si="347"/>
        <v>0</v>
      </c>
      <c r="AB270" s="42">
        <f t="shared" si="347"/>
        <v>0</v>
      </c>
      <c r="AC270" s="42">
        <f t="shared" si="347"/>
        <v>0</v>
      </c>
      <c r="AD270" s="42">
        <f t="shared" si="347"/>
        <v>0</v>
      </c>
      <c r="AE270" s="42">
        <f t="shared" si="347"/>
        <v>0</v>
      </c>
      <c r="AF270" s="42">
        <f t="shared" si="347"/>
        <v>0</v>
      </c>
      <c r="AG270" s="42">
        <f t="shared" si="347"/>
        <v>0</v>
      </c>
      <c r="AH270" s="42">
        <f t="shared" si="347"/>
        <v>0</v>
      </c>
      <c r="AI270" s="42">
        <f t="shared" si="347"/>
        <v>0</v>
      </c>
      <c r="AJ270" s="42">
        <f t="shared" si="347"/>
        <v>0</v>
      </c>
      <c r="AK270" s="42">
        <f t="shared" si="347"/>
        <v>0</v>
      </c>
      <c r="AL270" s="42">
        <f t="shared" si="347"/>
        <v>0</v>
      </c>
      <c r="AM270" s="42">
        <f t="shared" si="347"/>
        <v>0</v>
      </c>
      <c r="AN270" s="42">
        <f t="shared" si="347"/>
        <v>0</v>
      </c>
      <c r="AO270" s="42">
        <f t="shared" si="347"/>
        <v>0</v>
      </c>
      <c r="AP270" s="42">
        <f t="shared" si="347"/>
        <v>0</v>
      </c>
      <c r="AQ270" s="42">
        <f t="shared" si="347"/>
        <v>0</v>
      </c>
      <c r="AR270" s="42">
        <f t="shared" si="347"/>
        <v>0</v>
      </c>
      <c r="AS270" s="42">
        <f t="shared" si="347"/>
        <v>0</v>
      </c>
      <c r="AT270" s="42">
        <f t="shared" si="347"/>
        <v>0</v>
      </c>
      <c r="AU270" s="42">
        <f t="shared" si="347"/>
        <v>0</v>
      </c>
      <c r="AV270" s="42">
        <f t="shared" si="347"/>
        <v>0</v>
      </c>
      <c r="AW270" s="42">
        <f t="shared" si="347"/>
        <v>0</v>
      </c>
      <c r="AX270" s="42">
        <f t="shared" si="347"/>
        <v>0</v>
      </c>
      <c r="AY270" s="42">
        <f t="shared" si="347"/>
        <v>0</v>
      </c>
      <c r="AZ270" s="42">
        <f t="shared" si="347"/>
        <v>0</v>
      </c>
      <c r="BA270" s="42">
        <f t="shared" si="347"/>
        <v>0</v>
      </c>
      <c r="BB270" s="42">
        <f t="shared" si="347"/>
        <v>0</v>
      </c>
      <c r="BC270" s="42">
        <f t="shared" si="347"/>
        <v>0</v>
      </c>
      <c r="BD270" s="42">
        <f t="shared" si="347"/>
        <v>0</v>
      </c>
      <c r="BE270" s="42">
        <f t="shared" si="347"/>
        <v>0</v>
      </c>
      <c r="BF270" s="42">
        <f t="shared" si="347"/>
        <v>0</v>
      </c>
      <c r="BG270" s="42">
        <f t="shared" si="347"/>
        <v>0</v>
      </c>
      <c r="BH270" s="42">
        <f t="shared" si="347"/>
        <v>0</v>
      </c>
      <c r="BI270" s="42">
        <f t="shared" si="347"/>
        <v>0</v>
      </c>
      <c r="BJ270" s="42">
        <f t="shared" si="347"/>
        <v>0</v>
      </c>
      <c r="BK270" s="42">
        <f t="shared" si="347"/>
        <v>0</v>
      </c>
      <c r="BL270" s="42">
        <f t="shared" si="347"/>
        <v>0</v>
      </c>
      <c r="BM270" s="42">
        <f t="shared" si="347"/>
        <v>0</v>
      </c>
      <c r="BN270" s="42">
        <f t="shared" si="347"/>
        <v>0</v>
      </c>
      <c r="BO270" s="42">
        <f t="shared" ref="BO270:DZ270" si="348">IF(BO257&gt;0,BO269,BO266)</f>
        <v>0</v>
      </c>
      <c r="BP270" s="42">
        <f t="shared" si="348"/>
        <v>0</v>
      </c>
      <c r="BQ270" s="42">
        <f t="shared" si="348"/>
        <v>0</v>
      </c>
      <c r="BR270" s="42">
        <f t="shared" si="348"/>
        <v>0</v>
      </c>
      <c r="BS270" s="42">
        <f t="shared" si="348"/>
        <v>0</v>
      </c>
      <c r="BT270" s="42">
        <f t="shared" si="348"/>
        <v>0</v>
      </c>
      <c r="BU270" s="42">
        <f t="shared" si="348"/>
        <v>0</v>
      </c>
      <c r="BV270" s="42">
        <f t="shared" si="348"/>
        <v>4.5100000000000001E-4</v>
      </c>
      <c r="BW270" s="42">
        <f t="shared" si="348"/>
        <v>0</v>
      </c>
      <c r="BX270" s="42">
        <f t="shared" si="348"/>
        <v>0</v>
      </c>
      <c r="BY270" s="42">
        <f t="shared" si="348"/>
        <v>0</v>
      </c>
      <c r="BZ270" s="42">
        <f t="shared" si="348"/>
        <v>0</v>
      </c>
      <c r="CA270" s="42">
        <f t="shared" si="348"/>
        <v>0</v>
      </c>
      <c r="CB270" s="42">
        <f t="shared" si="348"/>
        <v>0</v>
      </c>
      <c r="CC270" s="42">
        <f t="shared" si="348"/>
        <v>0</v>
      </c>
      <c r="CD270" s="42">
        <f t="shared" si="348"/>
        <v>0</v>
      </c>
      <c r="CE270" s="42">
        <f t="shared" si="348"/>
        <v>0</v>
      </c>
      <c r="CF270" s="42">
        <f t="shared" si="348"/>
        <v>0</v>
      </c>
      <c r="CG270" s="42">
        <f t="shared" si="348"/>
        <v>0</v>
      </c>
      <c r="CH270" s="42">
        <f t="shared" si="348"/>
        <v>0</v>
      </c>
      <c r="CI270" s="42">
        <f t="shared" si="348"/>
        <v>0</v>
      </c>
      <c r="CJ270" s="42">
        <f t="shared" si="348"/>
        <v>0</v>
      </c>
      <c r="CK270" s="42">
        <f t="shared" si="348"/>
        <v>0</v>
      </c>
      <c r="CL270" s="42">
        <f t="shared" si="348"/>
        <v>0</v>
      </c>
      <c r="CM270" s="42">
        <f t="shared" si="348"/>
        <v>0</v>
      </c>
      <c r="CN270" s="42">
        <f t="shared" si="348"/>
        <v>0</v>
      </c>
      <c r="CO270" s="42">
        <f t="shared" si="348"/>
        <v>0</v>
      </c>
      <c r="CP270" s="42">
        <f t="shared" si="348"/>
        <v>0</v>
      </c>
      <c r="CQ270" s="42">
        <f t="shared" si="348"/>
        <v>0</v>
      </c>
      <c r="CR270" s="42">
        <f t="shared" si="348"/>
        <v>0</v>
      </c>
      <c r="CS270" s="42">
        <f t="shared" si="348"/>
        <v>0</v>
      </c>
      <c r="CT270" s="42">
        <f t="shared" si="348"/>
        <v>0</v>
      </c>
      <c r="CU270" s="42">
        <f t="shared" si="348"/>
        <v>0</v>
      </c>
      <c r="CV270" s="42">
        <f t="shared" si="348"/>
        <v>0</v>
      </c>
      <c r="CW270" s="42">
        <f t="shared" si="348"/>
        <v>0</v>
      </c>
      <c r="CX270" s="42">
        <f t="shared" si="348"/>
        <v>0</v>
      </c>
      <c r="CY270" s="42">
        <f t="shared" si="348"/>
        <v>0</v>
      </c>
      <c r="CZ270" s="42">
        <f t="shared" si="348"/>
        <v>0</v>
      </c>
      <c r="DA270" s="42">
        <f t="shared" si="348"/>
        <v>0</v>
      </c>
      <c r="DB270" s="42">
        <f t="shared" si="348"/>
        <v>0</v>
      </c>
      <c r="DC270" s="42">
        <f t="shared" si="348"/>
        <v>0</v>
      </c>
      <c r="DD270" s="42">
        <f t="shared" si="348"/>
        <v>0</v>
      </c>
      <c r="DE270" s="42">
        <f t="shared" si="348"/>
        <v>0</v>
      </c>
      <c r="DF270" s="42">
        <f t="shared" si="348"/>
        <v>0</v>
      </c>
      <c r="DG270" s="42">
        <f t="shared" si="348"/>
        <v>0</v>
      </c>
      <c r="DH270" s="42">
        <f t="shared" si="348"/>
        <v>0</v>
      </c>
      <c r="DI270" s="42">
        <f t="shared" si="348"/>
        <v>0</v>
      </c>
      <c r="DJ270" s="42">
        <f t="shared" si="348"/>
        <v>0</v>
      </c>
      <c r="DK270" s="42">
        <f t="shared" si="348"/>
        <v>0</v>
      </c>
      <c r="DL270" s="42">
        <f t="shared" si="348"/>
        <v>0</v>
      </c>
      <c r="DM270" s="42">
        <f t="shared" si="348"/>
        <v>0</v>
      </c>
      <c r="DN270" s="42">
        <f t="shared" si="348"/>
        <v>0</v>
      </c>
      <c r="DO270" s="42">
        <f t="shared" si="348"/>
        <v>0</v>
      </c>
      <c r="DP270" s="42">
        <f t="shared" si="348"/>
        <v>0</v>
      </c>
      <c r="DQ270" s="42">
        <f t="shared" si="348"/>
        <v>7.7799999999999994E-4</v>
      </c>
      <c r="DR270" s="42">
        <f t="shared" si="348"/>
        <v>0</v>
      </c>
      <c r="DS270" s="42">
        <f t="shared" si="348"/>
        <v>0</v>
      </c>
      <c r="DT270" s="42">
        <f t="shared" si="348"/>
        <v>0</v>
      </c>
      <c r="DU270" s="42">
        <f t="shared" si="348"/>
        <v>0</v>
      </c>
      <c r="DV270" s="42">
        <f t="shared" si="348"/>
        <v>0</v>
      </c>
      <c r="DW270" s="42">
        <f t="shared" si="348"/>
        <v>0</v>
      </c>
      <c r="DX270" s="42">
        <f t="shared" si="348"/>
        <v>0</v>
      </c>
      <c r="DY270" s="42">
        <f t="shared" si="348"/>
        <v>0</v>
      </c>
      <c r="DZ270" s="42">
        <f t="shared" si="348"/>
        <v>0</v>
      </c>
      <c r="EA270" s="42">
        <f t="shared" ref="EA270:FX270" si="349">IF(EA257&gt;0,EA269,EA266)</f>
        <v>3.0699999999999998E-4</v>
      </c>
      <c r="EB270" s="42">
        <f t="shared" si="349"/>
        <v>0</v>
      </c>
      <c r="EC270" s="42">
        <f t="shared" si="349"/>
        <v>0</v>
      </c>
      <c r="ED270" s="42">
        <f t="shared" si="349"/>
        <v>1.34E-4</v>
      </c>
      <c r="EE270" s="42">
        <f t="shared" si="349"/>
        <v>0</v>
      </c>
      <c r="EF270" s="42">
        <f t="shared" si="349"/>
        <v>0</v>
      </c>
      <c r="EG270" s="42">
        <f t="shared" si="349"/>
        <v>0</v>
      </c>
      <c r="EH270" s="42">
        <f t="shared" si="349"/>
        <v>0</v>
      </c>
      <c r="EI270" s="42">
        <f t="shared" si="349"/>
        <v>0</v>
      </c>
      <c r="EJ270" s="42">
        <f t="shared" si="349"/>
        <v>0</v>
      </c>
      <c r="EK270" s="42">
        <f t="shared" si="349"/>
        <v>0</v>
      </c>
      <c r="EL270" s="42">
        <f t="shared" si="349"/>
        <v>0</v>
      </c>
      <c r="EM270" s="42">
        <f t="shared" si="349"/>
        <v>0</v>
      </c>
      <c r="EN270" s="42">
        <f t="shared" si="349"/>
        <v>0</v>
      </c>
      <c r="EO270" s="42">
        <f t="shared" si="349"/>
        <v>0</v>
      </c>
      <c r="EP270" s="42">
        <f t="shared" si="349"/>
        <v>0</v>
      </c>
      <c r="EQ270" s="42">
        <f t="shared" si="349"/>
        <v>0</v>
      </c>
      <c r="ER270" s="42">
        <f t="shared" si="349"/>
        <v>0</v>
      </c>
      <c r="ES270" s="42">
        <f t="shared" si="349"/>
        <v>0</v>
      </c>
      <c r="ET270" s="42">
        <f t="shared" si="349"/>
        <v>0</v>
      </c>
      <c r="EU270" s="42">
        <f t="shared" si="349"/>
        <v>0</v>
      </c>
      <c r="EV270" s="42">
        <f t="shared" si="349"/>
        <v>0</v>
      </c>
      <c r="EW270" s="42">
        <f t="shared" si="349"/>
        <v>0</v>
      </c>
      <c r="EX270" s="42">
        <f t="shared" si="349"/>
        <v>0</v>
      </c>
      <c r="EY270" s="42">
        <f t="shared" si="349"/>
        <v>0</v>
      </c>
      <c r="EZ270" s="42">
        <f t="shared" si="349"/>
        <v>0</v>
      </c>
      <c r="FA270" s="42">
        <f t="shared" si="349"/>
        <v>0</v>
      </c>
      <c r="FB270" s="42">
        <f t="shared" si="349"/>
        <v>0</v>
      </c>
      <c r="FC270" s="42">
        <f t="shared" si="349"/>
        <v>0</v>
      </c>
      <c r="FD270" s="42">
        <f t="shared" si="349"/>
        <v>0</v>
      </c>
      <c r="FE270" s="42">
        <f t="shared" si="349"/>
        <v>0</v>
      </c>
      <c r="FF270" s="42">
        <f t="shared" si="349"/>
        <v>0</v>
      </c>
      <c r="FG270" s="42">
        <f t="shared" si="349"/>
        <v>0</v>
      </c>
      <c r="FH270" s="42">
        <f t="shared" si="349"/>
        <v>0</v>
      </c>
      <c r="FI270" s="42">
        <f t="shared" si="349"/>
        <v>4.6899999999999996E-4</v>
      </c>
      <c r="FJ270" s="42">
        <f t="shared" si="349"/>
        <v>5.5000000000000003E-4</v>
      </c>
      <c r="FK270" s="42">
        <f t="shared" si="349"/>
        <v>3.8499999999999998E-4</v>
      </c>
      <c r="FL270" s="42">
        <f t="shared" si="349"/>
        <v>0</v>
      </c>
      <c r="FM270" s="42">
        <f t="shared" si="349"/>
        <v>0</v>
      </c>
      <c r="FN270" s="42">
        <f t="shared" si="349"/>
        <v>0</v>
      </c>
      <c r="FO270" s="42">
        <f t="shared" si="349"/>
        <v>1.76E-4</v>
      </c>
      <c r="FP270" s="42">
        <f t="shared" si="349"/>
        <v>4.7800000000000002E-4</v>
      </c>
      <c r="FQ270" s="42">
        <f t="shared" si="349"/>
        <v>7.5600000000000005E-4</v>
      </c>
      <c r="FR270" s="42">
        <f t="shared" si="349"/>
        <v>2.5799999999999998E-4</v>
      </c>
      <c r="FS270" s="42">
        <f t="shared" si="349"/>
        <v>1.25E-4</v>
      </c>
      <c r="FT270" s="42">
        <f t="shared" si="349"/>
        <v>8.2999999999999998E-5</v>
      </c>
      <c r="FU270" s="42">
        <f t="shared" si="349"/>
        <v>0</v>
      </c>
      <c r="FV270" s="42">
        <f t="shared" si="349"/>
        <v>0</v>
      </c>
      <c r="FW270" s="42">
        <f t="shared" si="349"/>
        <v>0</v>
      </c>
      <c r="FX270" s="42">
        <f t="shared" si="349"/>
        <v>0</v>
      </c>
      <c r="FY270" s="42"/>
      <c r="FZ270" s="42">
        <f>SUM(C270:FX270)</f>
        <v>4.9499999999999995E-3</v>
      </c>
      <c r="GA270" s="7"/>
      <c r="GB270" s="42"/>
      <c r="GC270" s="42"/>
      <c r="GD270" s="42"/>
      <c r="GE270" s="42"/>
      <c r="GF270" s="42"/>
      <c r="GG270" s="7"/>
      <c r="GH270" s="7"/>
      <c r="GI270" s="7"/>
      <c r="GJ270" s="7"/>
      <c r="GK270" s="7"/>
      <c r="GL270" s="7"/>
      <c r="GM270" s="7"/>
    </row>
    <row r="271" spans="1:195" x14ac:dyDescent="0.2">
      <c r="A271" s="7"/>
      <c r="B271" s="7" t="s">
        <v>826</v>
      </c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42"/>
      <c r="FZ271" s="42" t="s">
        <v>2</v>
      </c>
      <c r="GA271" s="7"/>
      <c r="GB271" s="42"/>
      <c r="GC271" s="7"/>
      <c r="GD271" s="42"/>
      <c r="GE271" s="42"/>
      <c r="GF271" s="42"/>
      <c r="GG271" s="7"/>
      <c r="GH271" s="7"/>
      <c r="GI271" s="7"/>
      <c r="GJ271" s="7"/>
      <c r="GK271" s="7"/>
      <c r="GL271" s="7"/>
      <c r="GM271" s="7"/>
    </row>
    <row r="272" spans="1:195" x14ac:dyDescent="0.2">
      <c r="A272" s="6"/>
      <c r="B272" s="7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  <c r="AU272" s="61"/>
      <c r="AV272" s="61"/>
      <c r="AW272" s="61"/>
      <c r="AX272" s="61"/>
      <c r="AY272" s="61"/>
      <c r="AZ272" s="61"/>
      <c r="BA272" s="61"/>
      <c r="BB272" s="61"/>
      <c r="BC272" s="61"/>
      <c r="BD272" s="61"/>
      <c r="BE272" s="61"/>
      <c r="BF272" s="61"/>
      <c r="BG272" s="61"/>
      <c r="BH272" s="61"/>
      <c r="BI272" s="61"/>
      <c r="BJ272" s="61"/>
      <c r="BK272" s="61"/>
      <c r="BL272" s="61"/>
      <c r="BM272" s="61"/>
      <c r="BN272" s="61"/>
      <c r="BO272" s="61"/>
      <c r="BP272" s="61"/>
      <c r="BQ272" s="61"/>
      <c r="BR272" s="61"/>
      <c r="BS272" s="61"/>
      <c r="BT272" s="61"/>
      <c r="BU272" s="61"/>
      <c r="BV272" s="61"/>
      <c r="BW272" s="61"/>
      <c r="BX272" s="61"/>
      <c r="BY272" s="61"/>
      <c r="BZ272" s="61"/>
      <c r="CA272" s="61"/>
      <c r="CB272" s="61"/>
      <c r="CC272" s="61"/>
      <c r="CD272" s="61"/>
      <c r="CE272" s="61"/>
      <c r="CF272" s="61"/>
      <c r="CG272" s="61"/>
      <c r="CH272" s="61"/>
      <c r="CI272" s="61"/>
      <c r="CJ272" s="61"/>
      <c r="CK272" s="61"/>
      <c r="CL272" s="61"/>
      <c r="CM272" s="61"/>
      <c r="CN272" s="61"/>
      <c r="CO272" s="61"/>
      <c r="CP272" s="61"/>
      <c r="CQ272" s="61"/>
      <c r="CR272" s="61"/>
      <c r="CS272" s="61"/>
      <c r="CT272" s="61"/>
      <c r="CU272" s="61"/>
      <c r="CV272" s="61"/>
      <c r="CW272" s="61"/>
      <c r="CX272" s="61"/>
      <c r="CY272" s="61"/>
      <c r="CZ272" s="61"/>
      <c r="DA272" s="61"/>
      <c r="DB272" s="61"/>
      <c r="DC272" s="61"/>
      <c r="DD272" s="61"/>
      <c r="DE272" s="61"/>
      <c r="DF272" s="61"/>
      <c r="DG272" s="61"/>
      <c r="DH272" s="61"/>
      <c r="DI272" s="61"/>
      <c r="DJ272" s="61"/>
      <c r="DK272" s="61"/>
      <c r="DL272" s="61"/>
      <c r="DM272" s="61"/>
      <c r="DN272" s="61"/>
      <c r="DO272" s="61"/>
      <c r="DP272" s="61"/>
      <c r="DQ272" s="61"/>
      <c r="DR272" s="61"/>
      <c r="DS272" s="61"/>
      <c r="DT272" s="61"/>
      <c r="DU272" s="61"/>
      <c r="DV272" s="61"/>
      <c r="DW272" s="61"/>
      <c r="DX272" s="61"/>
      <c r="DY272" s="61"/>
      <c r="DZ272" s="61"/>
      <c r="EA272" s="61"/>
      <c r="EB272" s="61"/>
      <c r="EC272" s="61"/>
      <c r="ED272" s="61"/>
      <c r="EE272" s="61"/>
      <c r="EF272" s="61"/>
      <c r="EG272" s="61"/>
      <c r="EH272" s="61"/>
      <c r="EI272" s="61"/>
      <c r="EJ272" s="61"/>
      <c r="EK272" s="61"/>
      <c r="EL272" s="61"/>
      <c r="EM272" s="61"/>
      <c r="EN272" s="61"/>
      <c r="EO272" s="61"/>
      <c r="EP272" s="61"/>
      <c r="EQ272" s="61"/>
      <c r="ER272" s="61"/>
      <c r="ES272" s="61"/>
      <c r="ET272" s="61"/>
      <c r="EU272" s="61"/>
      <c r="EV272" s="61"/>
      <c r="EW272" s="61"/>
      <c r="EX272" s="61"/>
      <c r="EY272" s="61"/>
      <c r="EZ272" s="61"/>
      <c r="FA272" s="61"/>
      <c r="FB272" s="61"/>
      <c r="FC272" s="61"/>
      <c r="FD272" s="61"/>
      <c r="FE272" s="61"/>
      <c r="FF272" s="61"/>
      <c r="FG272" s="61"/>
      <c r="FH272" s="61"/>
      <c r="FI272" s="61"/>
      <c r="FJ272" s="61"/>
      <c r="FK272" s="61"/>
      <c r="FL272" s="61"/>
      <c r="FM272" s="61"/>
      <c r="FN272" s="61"/>
      <c r="FO272" s="61"/>
      <c r="FP272" s="61"/>
      <c r="FQ272" s="61"/>
      <c r="FR272" s="100"/>
      <c r="FS272" s="61"/>
      <c r="FT272" s="61"/>
      <c r="FU272" s="61"/>
      <c r="FV272" s="61"/>
      <c r="FW272" s="61"/>
      <c r="FX272" s="61"/>
      <c r="FY272" s="42"/>
      <c r="FZ272" s="42"/>
      <c r="GA272" s="7"/>
      <c r="GB272" s="7"/>
      <c r="GC272" s="7"/>
      <c r="GD272" s="7"/>
      <c r="GE272" s="7"/>
      <c r="GF272" s="42"/>
      <c r="GG272" s="7"/>
      <c r="GH272" s="7"/>
      <c r="GI272" s="7"/>
      <c r="GJ272" s="7"/>
      <c r="GK272" s="7"/>
      <c r="GL272" s="7"/>
      <c r="GM272" s="7"/>
    </row>
    <row r="273" spans="1:195" ht="15.75" x14ac:dyDescent="0.25">
      <c r="A273" s="6" t="s">
        <v>591</v>
      </c>
      <c r="B273" s="43" t="s">
        <v>827</v>
      </c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100"/>
      <c r="AV273" s="100"/>
      <c r="AW273" s="100"/>
      <c r="AX273" s="100"/>
      <c r="AY273" s="100"/>
      <c r="AZ273" s="100"/>
      <c r="BA273" s="100"/>
      <c r="BB273" s="100"/>
      <c r="BC273" s="100"/>
      <c r="BD273" s="100"/>
      <c r="BE273" s="100"/>
      <c r="BF273" s="100"/>
      <c r="BG273" s="100"/>
      <c r="BH273" s="100"/>
      <c r="BI273" s="100"/>
      <c r="BJ273" s="100"/>
      <c r="BK273" s="100"/>
      <c r="BL273" s="100"/>
      <c r="BM273" s="100"/>
      <c r="BN273" s="100"/>
      <c r="BO273" s="100"/>
      <c r="BP273" s="100"/>
      <c r="BQ273" s="100"/>
      <c r="BR273" s="100"/>
      <c r="BS273" s="100"/>
      <c r="BT273" s="100"/>
      <c r="BU273" s="100"/>
      <c r="BV273" s="100"/>
      <c r="BW273" s="100"/>
      <c r="BX273" s="100"/>
      <c r="BY273" s="100"/>
      <c r="BZ273" s="100"/>
      <c r="CA273" s="100"/>
      <c r="CB273" s="100"/>
      <c r="CC273" s="100"/>
      <c r="CD273" s="100"/>
      <c r="CE273" s="100"/>
      <c r="CF273" s="100"/>
      <c r="CG273" s="100"/>
      <c r="CH273" s="100"/>
      <c r="CI273" s="100"/>
      <c r="CJ273" s="100"/>
      <c r="CK273" s="100"/>
      <c r="CL273" s="100"/>
      <c r="CM273" s="100"/>
      <c r="CN273" s="100"/>
      <c r="CO273" s="100"/>
      <c r="CP273" s="100"/>
      <c r="CQ273" s="100"/>
      <c r="CR273" s="100"/>
      <c r="CS273" s="100"/>
      <c r="CT273" s="100"/>
      <c r="CU273" s="100"/>
      <c r="CV273" s="100"/>
      <c r="CW273" s="100"/>
      <c r="CX273" s="100"/>
      <c r="CY273" s="100"/>
      <c r="CZ273" s="100"/>
      <c r="DA273" s="100"/>
      <c r="DB273" s="100"/>
      <c r="DC273" s="100"/>
      <c r="DD273" s="100"/>
      <c r="DE273" s="100"/>
      <c r="DF273" s="100"/>
      <c r="DG273" s="100"/>
      <c r="DH273" s="100"/>
      <c r="DI273" s="100"/>
      <c r="DJ273" s="100"/>
      <c r="DK273" s="100"/>
      <c r="DL273" s="100"/>
      <c r="DM273" s="100"/>
      <c r="DN273" s="100"/>
      <c r="DO273" s="100"/>
      <c r="DP273" s="100"/>
      <c r="DQ273" s="100"/>
      <c r="DR273" s="100"/>
      <c r="DS273" s="100"/>
      <c r="DT273" s="100"/>
      <c r="DU273" s="100"/>
      <c r="DV273" s="100"/>
      <c r="DW273" s="100"/>
      <c r="DX273" s="100"/>
      <c r="DY273" s="100"/>
      <c r="DZ273" s="100"/>
      <c r="EA273" s="100"/>
      <c r="EB273" s="100"/>
      <c r="EC273" s="100"/>
      <c r="ED273" s="100"/>
      <c r="EE273" s="100"/>
      <c r="EF273" s="100"/>
      <c r="EG273" s="100"/>
      <c r="EH273" s="100"/>
      <c r="EI273" s="100"/>
      <c r="EJ273" s="100"/>
      <c r="EK273" s="100"/>
      <c r="EL273" s="100"/>
      <c r="EM273" s="100"/>
      <c r="EN273" s="100"/>
      <c r="EO273" s="100"/>
      <c r="EP273" s="100"/>
      <c r="EQ273" s="100"/>
      <c r="ER273" s="100"/>
      <c r="ES273" s="100"/>
      <c r="ET273" s="100"/>
      <c r="EU273" s="100"/>
      <c r="EV273" s="100"/>
      <c r="EW273" s="100"/>
      <c r="EX273" s="100"/>
      <c r="EY273" s="100"/>
      <c r="EZ273" s="100"/>
      <c r="FA273" s="100">
        <f>FA274*GE275</f>
        <v>-616133.81468355923</v>
      </c>
      <c r="FB273" s="100"/>
      <c r="FC273" s="100"/>
      <c r="FD273" s="100"/>
      <c r="FE273" s="100"/>
      <c r="FF273" s="100"/>
      <c r="FG273" s="100"/>
      <c r="FH273" s="100"/>
      <c r="FI273" s="100"/>
      <c r="FJ273" s="100"/>
      <c r="FK273" s="100"/>
      <c r="FL273" s="100"/>
      <c r="FM273" s="100"/>
      <c r="FN273" s="100"/>
      <c r="FO273" s="100"/>
      <c r="FP273" s="100"/>
      <c r="FQ273" s="100"/>
      <c r="FS273" s="100"/>
      <c r="FT273" s="100"/>
      <c r="FU273" s="100"/>
      <c r="FV273" s="100"/>
      <c r="FW273" s="100"/>
      <c r="FX273" s="100"/>
      <c r="FY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</row>
    <row r="274" spans="1:195" x14ac:dyDescent="0.2">
      <c r="A274" s="6" t="s">
        <v>828</v>
      </c>
      <c r="B274" s="7" t="s">
        <v>829</v>
      </c>
      <c r="C274" s="7">
        <f>C244</f>
        <v>73698347.109999999</v>
      </c>
      <c r="D274" s="7">
        <f t="shared" ref="D274:BO274" si="350">D244</f>
        <v>428726738.31999999</v>
      </c>
      <c r="E274" s="7">
        <f t="shared" si="350"/>
        <v>70408109.950000003</v>
      </c>
      <c r="F274" s="7">
        <f t="shared" si="350"/>
        <v>242026466.53</v>
      </c>
      <c r="G274" s="7">
        <f t="shared" si="350"/>
        <v>14621610.439999999</v>
      </c>
      <c r="H274" s="7">
        <f t="shared" si="350"/>
        <v>12635179.199999999</v>
      </c>
      <c r="I274" s="7">
        <f t="shared" si="350"/>
        <v>97590261.239999995</v>
      </c>
      <c r="J274" s="7">
        <f t="shared" si="350"/>
        <v>22771462.649999999</v>
      </c>
      <c r="K274" s="7">
        <f t="shared" si="350"/>
        <v>3897280.79</v>
      </c>
      <c r="L274" s="7">
        <f t="shared" si="350"/>
        <v>25255064.199999999</v>
      </c>
      <c r="M274" s="7">
        <f t="shared" si="350"/>
        <v>13798224.43</v>
      </c>
      <c r="N274" s="7">
        <f t="shared" si="350"/>
        <v>555729448.97000003</v>
      </c>
      <c r="O274" s="7">
        <f t="shared" si="350"/>
        <v>138888647.13</v>
      </c>
      <c r="P274" s="7">
        <f t="shared" si="350"/>
        <v>4657169.2699999996</v>
      </c>
      <c r="Q274" s="7">
        <f t="shared" si="350"/>
        <v>437869310.33999997</v>
      </c>
      <c r="R274" s="7">
        <f t="shared" si="350"/>
        <v>54928039.439999998</v>
      </c>
      <c r="S274" s="7">
        <f t="shared" si="350"/>
        <v>17942785.879999999</v>
      </c>
      <c r="T274" s="7">
        <f t="shared" si="350"/>
        <v>2943687.01</v>
      </c>
      <c r="U274" s="7">
        <f t="shared" si="350"/>
        <v>1161026.06</v>
      </c>
      <c r="V274" s="7">
        <f t="shared" si="350"/>
        <v>3898314.15</v>
      </c>
      <c r="W274" s="7">
        <f t="shared" si="350"/>
        <v>2521154.48</v>
      </c>
      <c r="X274" s="7">
        <f t="shared" si="350"/>
        <v>1053709.52</v>
      </c>
      <c r="Y274" s="7">
        <f t="shared" si="350"/>
        <v>8527844.4700000007</v>
      </c>
      <c r="Z274" s="7">
        <f t="shared" si="350"/>
        <v>3467319.42</v>
      </c>
      <c r="AA274" s="7">
        <f t="shared" si="350"/>
        <v>328573242.16000003</v>
      </c>
      <c r="AB274" s="7">
        <f t="shared" si="350"/>
        <v>297342600.48000002</v>
      </c>
      <c r="AC274" s="7">
        <f t="shared" si="350"/>
        <v>10378758.529999999</v>
      </c>
      <c r="AD274" s="7">
        <f t="shared" si="350"/>
        <v>14404236.93</v>
      </c>
      <c r="AE274" s="7">
        <f t="shared" si="350"/>
        <v>1885729.95</v>
      </c>
      <c r="AF274" s="7">
        <f t="shared" si="350"/>
        <v>3157619.93</v>
      </c>
      <c r="AG274" s="7">
        <f t="shared" si="350"/>
        <v>7501624.5700000003</v>
      </c>
      <c r="AH274" s="7">
        <f t="shared" si="350"/>
        <v>10953895.67</v>
      </c>
      <c r="AI274" s="7">
        <f t="shared" si="350"/>
        <v>4733925.58</v>
      </c>
      <c r="AJ274" s="7">
        <f t="shared" si="350"/>
        <v>2947547.71</v>
      </c>
      <c r="AK274" s="7">
        <f t="shared" si="350"/>
        <v>3282580.21</v>
      </c>
      <c r="AL274" s="7">
        <f t="shared" si="350"/>
        <v>4081272.91</v>
      </c>
      <c r="AM274" s="7">
        <f t="shared" si="350"/>
        <v>4973442.96</v>
      </c>
      <c r="AN274" s="7">
        <f t="shared" si="350"/>
        <v>4549623.99</v>
      </c>
      <c r="AO274" s="7">
        <f t="shared" si="350"/>
        <v>46728695.710000001</v>
      </c>
      <c r="AP274" s="7">
        <f t="shared" si="350"/>
        <v>947068759.66999996</v>
      </c>
      <c r="AQ274" s="7">
        <f t="shared" si="350"/>
        <v>3997957.9</v>
      </c>
      <c r="AR274" s="7">
        <f t="shared" si="350"/>
        <v>662597804.73000002</v>
      </c>
      <c r="AS274" s="7">
        <f t="shared" si="350"/>
        <v>75670276.670000002</v>
      </c>
      <c r="AT274" s="7">
        <f t="shared" si="350"/>
        <v>25063553.359999999</v>
      </c>
      <c r="AU274" s="7">
        <f t="shared" si="350"/>
        <v>4324477.92</v>
      </c>
      <c r="AV274" s="7">
        <f t="shared" si="350"/>
        <v>4880124.99</v>
      </c>
      <c r="AW274" s="7">
        <f t="shared" si="350"/>
        <v>3990253.59</v>
      </c>
      <c r="AX274" s="7">
        <f t="shared" si="350"/>
        <v>1510392.66</v>
      </c>
      <c r="AY274" s="7">
        <f t="shared" si="350"/>
        <v>5567430.5099999998</v>
      </c>
      <c r="AZ274" s="7">
        <f t="shared" si="350"/>
        <v>134111470.34999999</v>
      </c>
      <c r="BA274" s="7">
        <f t="shared" si="350"/>
        <v>95049061.319999993</v>
      </c>
      <c r="BB274" s="7">
        <f t="shared" si="350"/>
        <v>80558669.510000005</v>
      </c>
      <c r="BC274" s="7">
        <f t="shared" si="350"/>
        <v>276549932.69999999</v>
      </c>
      <c r="BD274" s="7">
        <f t="shared" si="350"/>
        <v>36857490.240000002</v>
      </c>
      <c r="BE274" s="7">
        <f t="shared" si="350"/>
        <v>14192406.91</v>
      </c>
      <c r="BF274" s="7">
        <f t="shared" si="350"/>
        <v>261272402.69</v>
      </c>
      <c r="BG274" s="7">
        <f t="shared" si="350"/>
        <v>10936799.289999999</v>
      </c>
      <c r="BH274" s="7">
        <f t="shared" si="350"/>
        <v>7245269.8499999996</v>
      </c>
      <c r="BI274" s="7">
        <f t="shared" si="350"/>
        <v>4247900.24</v>
      </c>
      <c r="BJ274" s="7">
        <f t="shared" si="350"/>
        <v>64488814.490000002</v>
      </c>
      <c r="BK274" s="7">
        <f t="shared" si="350"/>
        <v>301342749.76999998</v>
      </c>
      <c r="BL274" s="7">
        <f t="shared" si="350"/>
        <v>2559061.8199999998</v>
      </c>
      <c r="BM274" s="7">
        <f t="shared" si="350"/>
        <v>4528040</v>
      </c>
      <c r="BN274" s="7">
        <f t="shared" si="350"/>
        <v>34113711.859999999</v>
      </c>
      <c r="BO274" s="7">
        <f t="shared" si="350"/>
        <v>13966299.560000001</v>
      </c>
      <c r="BP274" s="7">
        <f t="shared" ref="BP274:EA274" si="351">BP244</f>
        <v>3306415.31</v>
      </c>
      <c r="BQ274" s="7">
        <f t="shared" si="351"/>
        <v>66617655.549999997</v>
      </c>
      <c r="BR274" s="7">
        <f t="shared" si="351"/>
        <v>47296320.710000001</v>
      </c>
      <c r="BS274" s="7">
        <f t="shared" si="351"/>
        <v>13120565.890000001</v>
      </c>
      <c r="BT274" s="7">
        <f t="shared" si="351"/>
        <v>5378349.8799999999</v>
      </c>
      <c r="BU274" s="7">
        <f t="shared" si="351"/>
        <v>5435949.5199999996</v>
      </c>
      <c r="BV274" s="7">
        <f t="shared" si="351"/>
        <v>13433689.51</v>
      </c>
      <c r="BW274" s="7">
        <f t="shared" si="351"/>
        <v>21172071.449999999</v>
      </c>
      <c r="BX274" s="7">
        <f t="shared" si="351"/>
        <v>1764603.94</v>
      </c>
      <c r="BY274" s="7">
        <f t="shared" si="351"/>
        <v>5576082.4000000004</v>
      </c>
      <c r="BZ274" s="7">
        <f t="shared" si="351"/>
        <v>3478356.55</v>
      </c>
      <c r="CA274" s="7">
        <f t="shared" si="351"/>
        <v>3089312.25</v>
      </c>
      <c r="CB274" s="7">
        <f t="shared" si="351"/>
        <v>803965681.27999997</v>
      </c>
      <c r="CC274" s="7">
        <f t="shared" si="351"/>
        <v>3198837.91</v>
      </c>
      <c r="CD274" s="7">
        <f t="shared" si="351"/>
        <v>3382615.27</v>
      </c>
      <c r="CE274" s="7">
        <f t="shared" si="351"/>
        <v>2781008.48</v>
      </c>
      <c r="CF274" s="7">
        <f t="shared" si="351"/>
        <v>2371098.61</v>
      </c>
      <c r="CG274" s="7">
        <f t="shared" si="351"/>
        <v>3383601.22</v>
      </c>
      <c r="CH274" s="7">
        <f t="shared" si="351"/>
        <v>2175034.67</v>
      </c>
      <c r="CI274" s="7">
        <f t="shared" si="351"/>
        <v>7969812.6699999999</v>
      </c>
      <c r="CJ274" s="7">
        <f t="shared" si="351"/>
        <v>10713924.859999999</v>
      </c>
      <c r="CK274" s="7">
        <f t="shared" si="351"/>
        <v>62311105.909999996</v>
      </c>
      <c r="CL274" s="7">
        <f t="shared" si="351"/>
        <v>14787952.98</v>
      </c>
      <c r="CM274" s="7">
        <f t="shared" si="351"/>
        <v>9263462.7400000002</v>
      </c>
      <c r="CN274" s="7">
        <f t="shared" si="351"/>
        <v>333257683.69999999</v>
      </c>
      <c r="CO274" s="7">
        <f t="shared" si="351"/>
        <v>150776286.75</v>
      </c>
      <c r="CP274" s="7">
        <f t="shared" si="351"/>
        <v>11470103.039999999</v>
      </c>
      <c r="CQ274" s="7">
        <f t="shared" si="351"/>
        <v>9821092.6199999992</v>
      </c>
      <c r="CR274" s="7">
        <f t="shared" si="351"/>
        <v>3784717.03</v>
      </c>
      <c r="CS274" s="7">
        <f t="shared" si="351"/>
        <v>4388958.38</v>
      </c>
      <c r="CT274" s="7">
        <f t="shared" si="351"/>
        <v>2171867.46</v>
      </c>
      <c r="CU274" s="7">
        <f t="shared" si="351"/>
        <v>4598394.5199999996</v>
      </c>
      <c r="CV274" s="7">
        <f t="shared" si="351"/>
        <v>994814.69</v>
      </c>
      <c r="CW274" s="7">
        <f t="shared" si="351"/>
        <v>3316565.9</v>
      </c>
      <c r="CX274" s="7">
        <f t="shared" si="351"/>
        <v>5530842.25</v>
      </c>
      <c r="CY274" s="7">
        <f t="shared" si="351"/>
        <v>1086825.22</v>
      </c>
      <c r="CZ274" s="7">
        <f t="shared" si="351"/>
        <v>20417159.280000001</v>
      </c>
      <c r="DA274" s="7">
        <f t="shared" si="351"/>
        <v>3384655.91</v>
      </c>
      <c r="DB274" s="7">
        <f t="shared" si="351"/>
        <v>4377984.3099999996</v>
      </c>
      <c r="DC274" s="7">
        <f t="shared" si="351"/>
        <v>3094005.14</v>
      </c>
      <c r="DD274" s="7">
        <f t="shared" si="351"/>
        <v>2868424.66</v>
      </c>
      <c r="DE274" s="7">
        <f t="shared" si="351"/>
        <v>4366211.42</v>
      </c>
      <c r="DF274" s="7">
        <f t="shared" si="351"/>
        <v>220535305.49000001</v>
      </c>
      <c r="DG274" s="7">
        <f t="shared" si="351"/>
        <v>1886302.43</v>
      </c>
      <c r="DH274" s="7">
        <f t="shared" si="351"/>
        <v>19960166.600000001</v>
      </c>
      <c r="DI274" s="7">
        <f t="shared" si="351"/>
        <v>26467359.57</v>
      </c>
      <c r="DJ274" s="7">
        <f t="shared" si="351"/>
        <v>7389477.3099999996</v>
      </c>
      <c r="DK274" s="7">
        <f t="shared" si="351"/>
        <v>5610247.3899999997</v>
      </c>
      <c r="DL274" s="7">
        <f t="shared" si="351"/>
        <v>61400646.770000003</v>
      </c>
      <c r="DM274" s="7">
        <f t="shared" si="351"/>
        <v>4196156.5199999996</v>
      </c>
      <c r="DN274" s="7">
        <f t="shared" si="351"/>
        <v>14838689.050000001</v>
      </c>
      <c r="DO274" s="7">
        <f t="shared" si="351"/>
        <v>34948061.130000003</v>
      </c>
      <c r="DP274" s="7">
        <f t="shared" si="351"/>
        <v>3652046.91</v>
      </c>
      <c r="DQ274" s="7">
        <f t="shared" si="351"/>
        <v>9405775.4199999999</v>
      </c>
      <c r="DR274" s="7">
        <f t="shared" si="351"/>
        <v>15517499.060000001</v>
      </c>
      <c r="DS274" s="7">
        <f t="shared" si="351"/>
        <v>8202594.7800000003</v>
      </c>
      <c r="DT274" s="7">
        <f t="shared" si="351"/>
        <v>3280236.02</v>
      </c>
      <c r="DU274" s="7">
        <f t="shared" si="351"/>
        <v>4742034.13</v>
      </c>
      <c r="DV274" s="7">
        <f t="shared" si="351"/>
        <v>3607923.39</v>
      </c>
      <c r="DW274" s="7">
        <f t="shared" si="351"/>
        <v>4426256.4000000004</v>
      </c>
      <c r="DX274" s="7">
        <f t="shared" si="351"/>
        <v>3382090.5</v>
      </c>
      <c r="DY274" s="7">
        <f t="shared" si="351"/>
        <v>4758515.76</v>
      </c>
      <c r="DZ274" s="7">
        <f t="shared" si="351"/>
        <v>8744421.1099999994</v>
      </c>
      <c r="EA274" s="7">
        <f t="shared" si="351"/>
        <v>6745283.8499999996</v>
      </c>
      <c r="EB274" s="7">
        <f t="shared" ref="EB274:FX274" si="352">EB244</f>
        <v>6733888.1500000004</v>
      </c>
      <c r="EC274" s="7">
        <f t="shared" si="352"/>
        <v>4054256.39</v>
      </c>
      <c r="ED274" s="7">
        <f t="shared" si="352"/>
        <v>21956312.75</v>
      </c>
      <c r="EE274" s="7">
        <f t="shared" si="352"/>
        <v>3445903.88</v>
      </c>
      <c r="EF274" s="7">
        <f t="shared" si="352"/>
        <v>15923414.42</v>
      </c>
      <c r="EG274" s="7">
        <f t="shared" si="352"/>
        <v>3785964.24</v>
      </c>
      <c r="EH274" s="7">
        <f t="shared" si="352"/>
        <v>3676420.71</v>
      </c>
      <c r="EI274" s="7">
        <f t="shared" si="352"/>
        <v>159482481.22</v>
      </c>
      <c r="EJ274" s="7">
        <f t="shared" si="352"/>
        <v>104697971.13</v>
      </c>
      <c r="EK274" s="7">
        <f t="shared" si="352"/>
        <v>7508312.0999999996</v>
      </c>
      <c r="EL274" s="7">
        <f t="shared" si="352"/>
        <v>5286262.41</v>
      </c>
      <c r="EM274" s="7">
        <f t="shared" si="352"/>
        <v>5026687.97</v>
      </c>
      <c r="EN274" s="7">
        <f t="shared" si="352"/>
        <v>11268723.220000001</v>
      </c>
      <c r="EO274" s="7">
        <f t="shared" si="352"/>
        <v>4464695.58</v>
      </c>
      <c r="EP274" s="7">
        <f t="shared" si="352"/>
        <v>5535012.25</v>
      </c>
      <c r="EQ274" s="7">
        <f t="shared" si="352"/>
        <v>28850047.27</v>
      </c>
      <c r="ER274" s="7">
        <f t="shared" si="352"/>
        <v>4711762.1399999997</v>
      </c>
      <c r="ES274" s="7">
        <f t="shared" si="352"/>
        <v>3029305.03</v>
      </c>
      <c r="ET274" s="7">
        <f t="shared" si="352"/>
        <v>3735646.09</v>
      </c>
      <c r="EU274" s="7">
        <f t="shared" si="352"/>
        <v>7168527.8700000001</v>
      </c>
      <c r="EV274" s="7">
        <f t="shared" si="352"/>
        <v>1793911.51</v>
      </c>
      <c r="EW274" s="7">
        <f t="shared" si="352"/>
        <v>12550062.300000001</v>
      </c>
      <c r="EX274" s="7">
        <f t="shared" si="352"/>
        <v>3326083.08</v>
      </c>
      <c r="EY274" s="7">
        <f t="shared" si="352"/>
        <v>6188442.71</v>
      </c>
      <c r="EZ274" s="7">
        <f t="shared" si="352"/>
        <v>2476511.9900000002</v>
      </c>
      <c r="FA274" s="7">
        <f t="shared" si="352"/>
        <v>39565980.210000001</v>
      </c>
      <c r="FB274" s="7">
        <f t="shared" si="352"/>
        <v>4481534.7699999996</v>
      </c>
      <c r="FC274" s="7">
        <f t="shared" si="352"/>
        <v>21931255.920000002</v>
      </c>
      <c r="FD274" s="7">
        <f t="shared" si="352"/>
        <v>5325246.78</v>
      </c>
      <c r="FE274" s="7">
        <f t="shared" si="352"/>
        <v>1819270.44</v>
      </c>
      <c r="FF274" s="7">
        <f t="shared" si="352"/>
        <v>3490490.43</v>
      </c>
      <c r="FG274" s="7">
        <f t="shared" si="352"/>
        <v>2509105.9</v>
      </c>
      <c r="FH274" s="7">
        <f t="shared" si="352"/>
        <v>1599978.17</v>
      </c>
      <c r="FI274" s="7">
        <f t="shared" si="352"/>
        <v>19093659.34</v>
      </c>
      <c r="FJ274" s="7">
        <f t="shared" si="352"/>
        <v>20919607.800000001</v>
      </c>
      <c r="FK274" s="7">
        <f t="shared" si="352"/>
        <v>27371383.920000002</v>
      </c>
      <c r="FL274" s="7">
        <f t="shared" si="352"/>
        <v>84049551.650000006</v>
      </c>
      <c r="FM274" s="7">
        <f t="shared" si="352"/>
        <v>39021440.789999999</v>
      </c>
      <c r="FN274" s="7">
        <f t="shared" si="352"/>
        <v>237907132.87</v>
      </c>
      <c r="FO274" s="7">
        <f t="shared" si="352"/>
        <v>12024206.550000001</v>
      </c>
      <c r="FP274" s="7">
        <f t="shared" si="352"/>
        <v>25771675.829999998</v>
      </c>
      <c r="FQ274" s="7">
        <f t="shared" si="352"/>
        <v>10961367.58</v>
      </c>
      <c r="FR274" s="7">
        <f t="shared" si="352"/>
        <v>3193354.66</v>
      </c>
      <c r="FS274" s="7">
        <f t="shared" si="352"/>
        <v>3268144.87</v>
      </c>
      <c r="FT274" s="7">
        <f t="shared" si="352"/>
        <v>1330939.6599999999</v>
      </c>
      <c r="FU274" s="7">
        <f t="shared" si="352"/>
        <v>10010630.5</v>
      </c>
      <c r="FV274" s="7">
        <f t="shared" si="352"/>
        <v>8076351</v>
      </c>
      <c r="FW274" s="7">
        <f t="shared" si="352"/>
        <v>3179506.48</v>
      </c>
      <c r="FX274" s="7">
        <f t="shared" si="352"/>
        <v>1417195.71</v>
      </c>
      <c r="FY274" s="7"/>
      <c r="FZ274" s="101">
        <f>SUM(C274:FX274)</f>
        <v>9245575920.5600014</v>
      </c>
      <c r="GA274" s="102">
        <v>9245575920.5599995</v>
      </c>
      <c r="GB274" s="102">
        <f>FZ274-GA274</f>
        <v>0</v>
      </c>
      <c r="GC274" s="7">
        <f>GC275</f>
        <v>9101600921.5672722</v>
      </c>
      <c r="GD274" s="7">
        <f>GC274-FZ274</f>
        <v>-143974998.99272919</v>
      </c>
      <c r="GE274" s="7"/>
      <c r="GF274" s="7"/>
      <c r="GG274" s="7"/>
      <c r="GH274" s="7"/>
      <c r="GI274" s="7"/>
      <c r="GJ274" s="7"/>
      <c r="GK274" s="7"/>
      <c r="GL274" s="7"/>
      <c r="GM274" s="7"/>
    </row>
    <row r="275" spans="1:195" x14ac:dyDescent="0.2">
      <c r="A275" s="6" t="s">
        <v>830</v>
      </c>
      <c r="B275" s="7" t="s">
        <v>831</v>
      </c>
      <c r="C275" s="7">
        <f t="shared" ref="C275:BN275" si="353">C258*C45-C282</f>
        <v>29011942.655704882</v>
      </c>
      <c r="D275" s="7">
        <f t="shared" si="353"/>
        <v>110611126.42503007</v>
      </c>
      <c r="E275" s="7">
        <f t="shared" si="353"/>
        <v>29531541.826713331</v>
      </c>
      <c r="F275" s="7">
        <f t="shared" si="353"/>
        <v>79778883.311546445</v>
      </c>
      <c r="G275" s="7">
        <f t="shared" si="353"/>
        <v>9731087.8117027897</v>
      </c>
      <c r="H275" s="7">
        <f t="shared" si="353"/>
        <v>3455410.1781369136</v>
      </c>
      <c r="I275" s="7">
        <f t="shared" si="353"/>
        <v>29012830.07023333</v>
      </c>
      <c r="J275" s="7">
        <f t="shared" si="353"/>
        <v>4554143.386205229</v>
      </c>
      <c r="K275" s="7">
        <f t="shared" si="353"/>
        <v>1335248.4678514181</v>
      </c>
      <c r="L275" s="7">
        <f t="shared" si="353"/>
        <v>20131859.0611175</v>
      </c>
      <c r="M275" s="7">
        <f t="shared" si="353"/>
        <v>6862023.0322554605</v>
      </c>
      <c r="N275" s="7">
        <f t="shared" si="353"/>
        <v>161312662.96368015</v>
      </c>
      <c r="O275" s="7">
        <f t="shared" si="353"/>
        <v>64953602.939083584</v>
      </c>
      <c r="P275" s="7">
        <f t="shared" si="353"/>
        <v>1522398.1526461947</v>
      </c>
      <c r="Q275" s="7">
        <f t="shared" si="353"/>
        <v>122183905.32513484</v>
      </c>
      <c r="R275" s="7">
        <f t="shared" si="353"/>
        <v>1854170.2747306589</v>
      </c>
      <c r="S275" s="7">
        <f t="shared" si="353"/>
        <v>10182639.834779313</v>
      </c>
      <c r="T275" s="7">
        <f t="shared" si="353"/>
        <v>633630.36472488288</v>
      </c>
      <c r="U275" s="7">
        <f t="shared" si="353"/>
        <v>640938.71556924819</v>
      </c>
      <c r="V275" s="7">
        <f t="shared" si="353"/>
        <v>946015.07521129842</v>
      </c>
      <c r="W275" s="7">
        <f t="shared" si="353"/>
        <v>183491.48837933262</v>
      </c>
      <c r="X275" s="7">
        <f t="shared" si="353"/>
        <v>253296.87848137179</v>
      </c>
      <c r="Y275" s="7">
        <f t="shared" si="353"/>
        <v>1684015.5824361576</v>
      </c>
      <c r="Z275" s="7">
        <f t="shared" si="353"/>
        <v>592239.28567065019</v>
      </c>
      <c r="AA275" s="7">
        <f t="shared" si="353"/>
        <v>149213786.68545696</v>
      </c>
      <c r="AB275" s="7">
        <f t="shared" si="353"/>
        <v>233744913.5044198</v>
      </c>
      <c r="AC275" s="7">
        <f t="shared" si="353"/>
        <v>7773486.2567451214</v>
      </c>
      <c r="AD275" s="7">
        <f t="shared" si="353"/>
        <v>8823986.3950358517</v>
      </c>
      <c r="AE275" s="7">
        <f t="shared" si="353"/>
        <v>562363.75222950173</v>
      </c>
      <c r="AF275" s="7">
        <f t="shared" si="353"/>
        <v>982777.46563040221</v>
      </c>
      <c r="AG275" s="7">
        <f t="shared" si="353"/>
        <v>4763146.6932060458</v>
      </c>
      <c r="AH275" s="7">
        <f t="shared" si="353"/>
        <v>772440.19722275098</v>
      </c>
      <c r="AI275" s="7">
        <f t="shared" si="353"/>
        <v>287616.23418271146</v>
      </c>
      <c r="AJ275" s="7">
        <f t="shared" si="353"/>
        <v>717964.20440912177</v>
      </c>
      <c r="AK275" s="7">
        <f t="shared" si="353"/>
        <v>1097718.7002704768</v>
      </c>
      <c r="AL275" s="7">
        <f t="shared" si="353"/>
        <v>1911685.1619982957</v>
      </c>
      <c r="AM275" s="7">
        <f t="shared" si="353"/>
        <v>1125215.3114815103</v>
      </c>
      <c r="AN275" s="7">
        <f t="shared" si="353"/>
        <v>3289943.3664297778</v>
      </c>
      <c r="AO275" s="7">
        <f t="shared" si="353"/>
        <v>11514255.60740765</v>
      </c>
      <c r="AP275" s="7">
        <f t="shared" si="353"/>
        <v>678531491.985551</v>
      </c>
      <c r="AQ275" s="7">
        <f t="shared" si="353"/>
        <v>1872135.0981348278</v>
      </c>
      <c r="AR275" s="7">
        <f t="shared" si="353"/>
        <v>293405887.46503884</v>
      </c>
      <c r="AS275" s="7">
        <f t="shared" si="353"/>
        <v>54067858.277270943</v>
      </c>
      <c r="AT275" s="7">
        <f t="shared" si="353"/>
        <v>9288208.0546512753</v>
      </c>
      <c r="AU275" s="7">
        <f t="shared" si="353"/>
        <v>1371261.8849949217</v>
      </c>
      <c r="AV275" s="7">
        <f t="shared" si="353"/>
        <v>1252188.4028024659</v>
      </c>
      <c r="AW275" s="7">
        <f t="shared" si="353"/>
        <v>725211.04400019685</v>
      </c>
      <c r="AX275" s="7">
        <f t="shared" si="353"/>
        <v>605491.32265712298</v>
      </c>
      <c r="AY275" s="7">
        <f t="shared" si="353"/>
        <v>1605916.7937143918</v>
      </c>
      <c r="AZ275" s="7">
        <f t="shared" si="353"/>
        <v>16014052.763628311</v>
      </c>
      <c r="BA275" s="7">
        <f t="shared" si="353"/>
        <v>21338017.518231865</v>
      </c>
      <c r="BB275" s="7">
        <f t="shared" si="353"/>
        <v>5721750.9594345363</v>
      </c>
      <c r="BC275" s="7">
        <f t="shared" si="353"/>
        <v>92445697.377273351</v>
      </c>
      <c r="BD275" s="7">
        <f t="shared" si="353"/>
        <v>15208468.609824689</v>
      </c>
      <c r="BE275" s="7">
        <f t="shared" si="353"/>
        <v>4805588.1619271785</v>
      </c>
      <c r="BF275" s="7">
        <f t="shared" si="353"/>
        <v>73429053.997861803</v>
      </c>
      <c r="BG275" s="7">
        <f t="shared" si="353"/>
        <v>1450162.1524713049</v>
      </c>
      <c r="BH275" s="7">
        <f t="shared" si="353"/>
        <v>1796015.0224034744</v>
      </c>
      <c r="BI275" s="7">
        <f t="shared" si="353"/>
        <v>625303.53425532533</v>
      </c>
      <c r="BJ275" s="7">
        <f t="shared" si="353"/>
        <v>22633843.796848822</v>
      </c>
      <c r="BK275" s="7">
        <f t="shared" si="353"/>
        <v>43219777.455244623</v>
      </c>
      <c r="BL275" s="7">
        <f t="shared" si="353"/>
        <v>223677.70485694514</v>
      </c>
      <c r="BM275" s="7">
        <f t="shared" si="353"/>
        <v>954808.37378012261</v>
      </c>
      <c r="BN275" s="7">
        <f t="shared" si="353"/>
        <v>8897336.3618571069</v>
      </c>
      <c r="BO275" s="7">
        <f t="shared" ref="BO275:DZ275" si="354">BO258*BO45-BO282</f>
        <v>3199152.1942143752</v>
      </c>
      <c r="BP275" s="7">
        <f t="shared" si="354"/>
        <v>1896868.8528103959</v>
      </c>
      <c r="BQ275" s="7">
        <f t="shared" si="354"/>
        <v>39883574.528297678</v>
      </c>
      <c r="BR275" s="7">
        <f t="shared" si="354"/>
        <v>9282555.7708447929</v>
      </c>
      <c r="BS275" s="7">
        <f t="shared" si="354"/>
        <v>5243318.7831249023</v>
      </c>
      <c r="BT275" s="7">
        <f t="shared" si="354"/>
        <v>2748358.6975331772</v>
      </c>
      <c r="BU275" s="7">
        <f t="shared" si="354"/>
        <v>2180622.3456054181</v>
      </c>
      <c r="BV275" s="7">
        <f t="shared" si="354"/>
        <v>12754421.134199999</v>
      </c>
      <c r="BW275" s="7">
        <f t="shared" si="354"/>
        <v>16139770.698932428</v>
      </c>
      <c r="BX275" s="7">
        <f t="shared" si="354"/>
        <v>1102015.733845887</v>
      </c>
      <c r="BY275" s="7">
        <f t="shared" si="354"/>
        <v>3009036.0405989164</v>
      </c>
      <c r="BZ275" s="7">
        <f t="shared" si="354"/>
        <v>887009.26595519716</v>
      </c>
      <c r="CA275" s="7">
        <f t="shared" si="354"/>
        <v>2515020.0252068243</v>
      </c>
      <c r="CB275" s="7">
        <f t="shared" si="354"/>
        <v>369666122.67536503</v>
      </c>
      <c r="CC275" s="7">
        <f t="shared" si="354"/>
        <v>564532.36813850771</v>
      </c>
      <c r="CD275" s="7">
        <f t="shared" si="354"/>
        <v>429443.21963977534</v>
      </c>
      <c r="CE275" s="7">
        <f t="shared" si="354"/>
        <v>1182670.8326398151</v>
      </c>
      <c r="CF275" s="7">
        <f t="shared" si="354"/>
        <v>833826.77073929342</v>
      </c>
      <c r="CG275" s="7">
        <f t="shared" si="354"/>
        <v>630931.51093945233</v>
      </c>
      <c r="CH275" s="7">
        <f t="shared" si="354"/>
        <v>444647.9817600036</v>
      </c>
      <c r="CI275" s="7">
        <f t="shared" si="354"/>
        <v>2857317.3298005345</v>
      </c>
      <c r="CJ275" s="7">
        <f t="shared" si="354"/>
        <v>9789457.9638963118</v>
      </c>
      <c r="CK275" s="7">
        <f t="shared" si="354"/>
        <v>14903015.554122757</v>
      </c>
      <c r="CL275" s="7">
        <f t="shared" si="354"/>
        <v>2750848.257060437</v>
      </c>
      <c r="CM275" s="7">
        <f t="shared" si="354"/>
        <v>1625561.9970394585</v>
      </c>
      <c r="CN275" s="7">
        <f t="shared" si="354"/>
        <v>123208945.21338651</v>
      </c>
      <c r="CO275" s="7">
        <f t="shared" si="354"/>
        <v>80615208.721823454</v>
      </c>
      <c r="CP275" s="7">
        <f t="shared" si="354"/>
        <v>9909836.9805583712</v>
      </c>
      <c r="CQ275" s="7">
        <f t="shared" si="354"/>
        <v>2365906.0983060137</v>
      </c>
      <c r="CR275" s="7">
        <f t="shared" si="354"/>
        <v>552387.52844044089</v>
      </c>
      <c r="CS275" s="7">
        <f t="shared" si="354"/>
        <v>1455685.8699187743</v>
      </c>
      <c r="CT275" s="7">
        <f t="shared" si="354"/>
        <v>630215.57990428631</v>
      </c>
      <c r="CU275" s="7">
        <f t="shared" si="354"/>
        <v>466604.46440585022</v>
      </c>
      <c r="CV275" s="7">
        <f t="shared" si="354"/>
        <v>364780.89847639488</v>
      </c>
      <c r="CW275" s="7">
        <f t="shared" si="354"/>
        <v>1380072.2687839577</v>
      </c>
      <c r="CX275" s="7">
        <f t="shared" si="354"/>
        <v>2125327.0535831503</v>
      </c>
      <c r="CY275" s="7">
        <f t="shared" si="354"/>
        <v>177229.63782632627</v>
      </c>
      <c r="CZ275" s="7">
        <f t="shared" si="354"/>
        <v>6933840.9378183698</v>
      </c>
      <c r="DA275" s="7">
        <f t="shared" si="354"/>
        <v>1415371.8167515015</v>
      </c>
      <c r="DB275" s="7">
        <f t="shared" si="354"/>
        <v>1121382.5311282044</v>
      </c>
      <c r="DC275" s="7">
        <f t="shared" si="354"/>
        <v>1417897.5488875504</v>
      </c>
      <c r="DD275" s="7">
        <f t="shared" si="354"/>
        <v>1363299.7172947798</v>
      </c>
      <c r="DE275" s="7">
        <f t="shared" si="354"/>
        <v>2989945.9943209304</v>
      </c>
      <c r="DF275" s="7">
        <f t="shared" si="354"/>
        <v>67596192.924312919</v>
      </c>
      <c r="DG275" s="7">
        <f t="shared" si="354"/>
        <v>1211110.8237477608</v>
      </c>
      <c r="DH275" s="7">
        <f t="shared" si="354"/>
        <v>9309659.4423837569</v>
      </c>
      <c r="DI275" s="7">
        <f t="shared" si="354"/>
        <v>11877174.766743043</v>
      </c>
      <c r="DJ275" s="7">
        <f t="shared" si="354"/>
        <v>1449070.1190883268</v>
      </c>
      <c r="DK275" s="7">
        <f t="shared" si="354"/>
        <v>959222.39455910155</v>
      </c>
      <c r="DL275" s="7">
        <f t="shared" si="354"/>
        <v>18402391.657426003</v>
      </c>
      <c r="DM275" s="7">
        <f t="shared" si="354"/>
        <v>586846.11376535159</v>
      </c>
      <c r="DN275" s="7">
        <f t="shared" si="354"/>
        <v>6860166.6609643484</v>
      </c>
      <c r="DO275" s="7">
        <f t="shared" si="354"/>
        <v>8327960.0455120131</v>
      </c>
      <c r="DP275" s="7">
        <f t="shared" si="354"/>
        <v>848883.85089120432</v>
      </c>
      <c r="DQ275" s="7">
        <f t="shared" si="354"/>
        <v>9016773.7337999996</v>
      </c>
      <c r="DR275" s="7">
        <f t="shared" si="354"/>
        <v>2150963.2863256424</v>
      </c>
      <c r="DS275" s="7">
        <f t="shared" si="354"/>
        <v>993777.79131545511</v>
      </c>
      <c r="DT275" s="7">
        <f t="shared" si="354"/>
        <v>273855.82441280782</v>
      </c>
      <c r="DU275" s="7">
        <f t="shared" si="354"/>
        <v>775619.75048475992</v>
      </c>
      <c r="DV275" s="7">
        <f t="shared" si="354"/>
        <v>228112.10308211349</v>
      </c>
      <c r="DW275" s="7">
        <f t="shared" si="354"/>
        <v>481927.80904324068</v>
      </c>
      <c r="DX275" s="7">
        <f t="shared" si="354"/>
        <v>1871685.0018114005</v>
      </c>
      <c r="DY275" s="7">
        <f t="shared" si="354"/>
        <v>2431831.9725011825</v>
      </c>
      <c r="DZ275" s="7">
        <f t="shared" si="354"/>
        <v>4441230.8007853329</v>
      </c>
      <c r="EA275" s="7">
        <f t="shared" ref="EA275:FX275" si="355">EA258*EA45-EA282</f>
        <v>6122766.161389675</v>
      </c>
      <c r="EB275" s="7">
        <f t="shared" si="355"/>
        <v>2144574.2651795959</v>
      </c>
      <c r="EC275" s="7">
        <f t="shared" si="355"/>
        <v>961014.76005427958</v>
      </c>
      <c r="ED275" s="7">
        <f t="shared" si="355"/>
        <v>21337944.617699999</v>
      </c>
      <c r="EE275" s="7">
        <f t="shared" si="355"/>
        <v>459649.17915821029</v>
      </c>
      <c r="EF275" s="7">
        <f t="shared" si="355"/>
        <v>2144784.6933786427</v>
      </c>
      <c r="EG275" s="7">
        <f t="shared" si="355"/>
        <v>725616.6981398639</v>
      </c>
      <c r="EH275" s="7">
        <f t="shared" si="355"/>
        <v>342262.66078852396</v>
      </c>
      <c r="EI275" s="7">
        <f t="shared" si="355"/>
        <v>33384203.793364085</v>
      </c>
      <c r="EJ275" s="7">
        <f t="shared" si="355"/>
        <v>23769384.495112162</v>
      </c>
      <c r="EK275" s="7">
        <f t="shared" si="355"/>
        <v>3331283.4515756299</v>
      </c>
      <c r="EL275" s="7">
        <f t="shared" si="355"/>
        <v>1486849.6366200459</v>
      </c>
      <c r="EM275" s="7">
        <f t="shared" si="355"/>
        <v>2090166.49812782</v>
      </c>
      <c r="EN275" s="7">
        <f t="shared" si="355"/>
        <v>1913957.1642838267</v>
      </c>
      <c r="EO275" s="7">
        <f t="shared" si="355"/>
        <v>1255667.1010725903</v>
      </c>
      <c r="EP275" s="7">
        <f t="shared" si="355"/>
        <v>3392510.8758249045</v>
      </c>
      <c r="EQ275" s="7">
        <f t="shared" si="355"/>
        <v>9982739.7074281983</v>
      </c>
      <c r="ER275" s="7">
        <f t="shared" si="355"/>
        <v>2763803.7268808847</v>
      </c>
      <c r="ES275" s="7">
        <f t="shared" si="355"/>
        <v>739902.17521512357</v>
      </c>
      <c r="ET275" s="7">
        <f t="shared" si="355"/>
        <v>901496.01098420867</v>
      </c>
      <c r="EU275" s="7">
        <f t="shared" si="355"/>
        <v>1037386.8163472274</v>
      </c>
      <c r="EV275" s="7">
        <f t="shared" si="355"/>
        <v>788122.72182642983</v>
      </c>
      <c r="EW275" s="7">
        <f t="shared" si="355"/>
        <v>8010481.54588285</v>
      </c>
      <c r="EX275" s="7">
        <f t="shared" si="355"/>
        <v>398998.05247890594</v>
      </c>
      <c r="EY275" s="7">
        <f t="shared" si="355"/>
        <v>813702.02152892866</v>
      </c>
      <c r="EZ275" s="7">
        <f t="shared" si="355"/>
        <v>697825.33195595408</v>
      </c>
      <c r="FA275" s="7">
        <f t="shared" si="355"/>
        <v>37393068.904554859</v>
      </c>
      <c r="FB275" s="7">
        <f t="shared" si="355"/>
        <v>3904718.9426919995</v>
      </c>
      <c r="FC275" s="7">
        <f t="shared" si="355"/>
        <v>11057184.728167867</v>
      </c>
      <c r="FD275" s="7">
        <f t="shared" si="355"/>
        <v>1341143.3419764237</v>
      </c>
      <c r="FE275" s="7">
        <f t="shared" si="355"/>
        <v>539835.66788516415</v>
      </c>
      <c r="FF275" s="7">
        <f t="shared" si="355"/>
        <v>565235.94616398856</v>
      </c>
      <c r="FG275" s="7">
        <f t="shared" si="355"/>
        <v>611718.33286717348</v>
      </c>
      <c r="FH275" s="7">
        <f t="shared" si="355"/>
        <v>857729.50044567662</v>
      </c>
      <c r="FI275" s="7">
        <f t="shared" si="355"/>
        <v>18687654.567683294</v>
      </c>
      <c r="FJ275" s="7">
        <f t="shared" si="355"/>
        <v>20309584.299123511</v>
      </c>
      <c r="FK275" s="7">
        <f t="shared" si="355"/>
        <v>26656308.602830522</v>
      </c>
      <c r="FL275" s="7">
        <f t="shared" si="355"/>
        <v>62524426.784174241</v>
      </c>
      <c r="FM275" s="7">
        <f t="shared" si="355"/>
        <v>20333257.696074661</v>
      </c>
      <c r="FN275" s="7">
        <f t="shared" si="355"/>
        <v>95379962.992507234</v>
      </c>
      <c r="FO275" s="7">
        <f t="shared" si="355"/>
        <v>11502710.8035</v>
      </c>
      <c r="FP275" s="7">
        <f t="shared" si="355"/>
        <v>25007720.555499997</v>
      </c>
      <c r="FQ275" s="7">
        <f t="shared" si="355"/>
        <v>10648217.374014918</v>
      </c>
      <c r="FR275" s="7">
        <f t="shared" si="355"/>
        <v>3100314.0992844477</v>
      </c>
      <c r="FS275" s="7">
        <f t="shared" si="355"/>
        <v>3197406.6742000002</v>
      </c>
      <c r="FT275" s="7">
        <f t="shared" si="355"/>
        <v>1241843.4342999998</v>
      </c>
      <c r="FU275" s="7">
        <f t="shared" si="355"/>
        <v>3411136.5974964602</v>
      </c>
      <c r="FV275" s="7">
        <f t="shared" si="355"/>
        <v>2423091.4575858298</v>
      </c>
      <c r="FW275" s="7">
        <f t="shared" si="355"/>
        <v>549716.42571030022</v>
      </c>
      <c r="FX275" s="7">
        <f t="shared" si="355"/>
        <v>367789.46769313887</v>
      </c>
      <c r="FY275" s="7"/>
      <c r="FZ275" s="101">
        <f>SUM(C275:FX275)</f>
        <v>3856746974.3874812</v>
      </c>
      <c r="GA275" s="84">
        <v>3856746974.3874812</v>
      </c>
      <c r="GB275" s="7">
        <f>FZ275-GA275</f>
        <v>0</v>
      </c>
      <c r="GC275" s="7">
        <v>9101600921.5672722</v>
      </c>
      <c r="GD275" s="7"/>
      <c r="GE275" s="103">
        <f>GD274/FZ274</f>
        <v>-1.5572312663893919E-2</v>
      </c>
      <c r="GF275" s="7"/>
      <c r="GG275" s="7"/>
      <c r="GH275" s="7"/>
      <c r="GI275" s="7"/>
      <c r="GJ275" s="7"/>
      <c r="GK275" s="7"/>
      <c r="GL275" s="7"/>
      <c r="GM275" s="7"/>
    </row>
    <row r="276" spans="1:195" x14ac:dyDescent="0.2">
      <c r="A276" s="6" t="s">
        <v>832</v>
      </c>
      <c r="B276" s="7" t="s">
        <v>833</v>
      </c>
      <c r="C276" s="7">
        <f t="shared" ref="C276:BN276" si="356">C44</f>
        <v>1152688.9856</v>
      </c>
      <c r="D276" s="7">
        <f t="shared" si="356"/>
        <v>5054552.9178999998</v>
      </c>
      <c r="E276" s="7">
        <f t="shared" si="356"/>
        <v>1436452.7290000001</v>
      </c>
      <c r="F276" s="7">
        <f t="shared" si="356"/>
        <v>2425447.6874000002</v>
      </c>
      <c r="G276" s="7">
        <f t="shared" si="356"/>
        <v>459416.70920000004</v>
      </c>
      <c r="H276" s="7">
        <f t="shared" si="356"/>
        <v>162883.15969999999</v>
      </c>
      <c r="I276" s="7">
        <f t="shared" si="356"/>
        <v>1549072.8672</v>
      </c>
      <c r="J276" s="7">
        <f t="shared" si="356"/>
        <v>562726.41989999998</v>
      </c>
      <c r="K276" s="7">
        <f t="shared" si="356"/>
        <v>138714.91010000001</v>
      </c>
      <c r="L276" s="7">
        <f t="shared" si="356"/>
        <v>995474.83260000008</v>
      </c>
      <c r="M276" s="7">
        <f t="shared" si="356"/>
        <v>399130.23240000004</v>
      </c>
      <c r="N276" s="7">
        <f t="shared" si="356"/>
        <v>11527055.3358</v>
      </c>
      <c r="O276" s="7">
        <f t="shared" si="356"/>
        <v>4365365.8481000001</v>
      </c>
      <c r="P276" s="7">
        <f t="shared" si="356"/>
        <v>91787.53330000001</v>
      </c>
      <c r="Q276" s="7">
        <f t="shared" si="356"/>
        <v>6293323.9062999999</v>
      </c>
      <c r="R276" s="7">
        <f t="shared" si="356"/>
        <v>119844.54789999999</v>
      </c>
      <c r="S276" s="7">
        <f t="shared" si="356"/>
        <v>854999.69370000006</v>
      </c>
      <c r="T276" s="7">
        <f t="shared" si="356"/>
        <v>49295.810300000005</v>
      </c>
      <c r="U276" s="7">
        <f t="shared" si="356"/>
        <v>50012.927199999998</v>
      </c>
      <c r="V276" s="7">
        <f t="shared" si="356"/>
        <v>88462.291599999997</v>
      </c>
      <c r="W276" s="7">
        <f t="shared" si="356"/>
        <v>23634.349100000003</v>
      </c>
      <c r="X276" s="7">
        <f t="shared" si="356"/>
        <v>20602.1836</v>
      </c>
      <c r="Y276" s="7">
        <f t="shared" si="356"/>
        <v>134452.698</v>
      </c>
      <c r="Z276" s="7">
        <f t="shared" si="356"/>
        <v>59753.060400000002</v>
      </c>
      <c r="AA276" s="7">
        <f t="shared" si="356"/>
        <v>5887281.5087000001</v>
      </c>
      <c r="AB276" s="7">
        <f t="shared" si="356"/>
        <v>11888761.7851</v>
      </c>
      <c r="AC276" s="7">
        <f t="shared" si="356"/>
        <v>795060.39900000009</v>
      </c>
      <c r="AD276" s="7">
        <f t="shared" si="356"/>
        <v>631118.4817</v>
      </c>
      <c r="AE276" s="7">
        <f t="shared" si="356"/>
        <v>47201.089000000007</v>
      </c>
      <c r="AF276" s="7">
        <f t="shared" si="356"/>
        <v>65858.900399999999</v>
      </c>
      <c r="AG276" s="7">
        <f t="shared" si="356"/>
        <v>312399.3811</v>
      </c>
      <c r="AH276" s="7">
        <f t="shared" si="356"/>
        <v>159271.23809999999</v>
      </c>
      <c r="AI276" s="7">
        <f t="shared" si="356"/>
        <v>51471.046699999999</v>
      </c>
      <c r="AJ276" s="7">
        <f t="shared" si="356"/>
        <v>117410.70939999999</v>
      </c>
      <c r="AK276" s="7">
        <f t="shared" si="356"/>
        <v>76110.675799999997</v>
      </c>
      <c r="AL276" s="7">
        <f t="shared" si="356"/>
        <v>86760.978800000012</v>
      </c>
      <c r="AM276" s="7">
        <f t="shared" si="356"/>
        <v>109301.6018</v>
      </c>
      <c r="AN276" s="7">
        <f t="shared" si="356"/>
        <v>401932.11050000001</v>
      </c>
      <c r="AO276" s="7">
        <f t="shared" si="356"/>
        <v>1557087.5547</v>
      </c>
      <c r="AP276" s="7">
        <f t="shared" si="356"/>
        <v>35337211.541099995</v>
      </c>
      <c r="AQ276" s="7">
        <f t="shared" si="356"/>
        <v>112589.9283</v>
      </c>
      <c r="AR276" s="7">
        <f t="shared" si="356"/>
        <v>19533486.664799999</v>
      </c>
      <c r="AS276" s="7">
        <f t="shared" si="356"/>
        <v>2440060.5755000003</v>
      </c>
      <c r="AT276" s="7">
        <f t="shared" si="356"/>
        <v>1251574.7844999998</v>
      </c>
      <c r="AU276" s="7">
        <f t="shared" si="356"/>
        <v>173594.72710000002</v>
      </c>
      <c r="AV276" s="7">
        <f t="shared" si="356"/>
        <v>165071.86850000001</v>
      </c>
      <c r="AW276" s="7">
        <f t="shared" si="356"/>
        <v>101232.5818</v>
      </c>
      <c r="AX276" s="7">
        <f t="shared" si="356"/>
        <v>66618.968300000008</v>
      </c>
      <c r="AY276" s="7">
        <f t="shared" si="356"/>
        <v>155377.70420000001</v>
      </c>
      <c r="AZ276" s="7">
        <f t="shared" si="356"/>
        <v>1517225.638</v>
      </c>
      <c r="BA276" s="7">
        <f t="shared" si="356"/>
        <v>1837636.3694</v>
      </c>
      <c r="BB276" s="7">
        <f t="shared" si="356"/>
        <v>438418.30520000006</v>
      </c>
      <c r="BC276" s="7">
        <f t="shared" si="356"/>
        <v>8452501.8028999995</v>
      </c>
      <c r="BD276" s="7">
        <f t="shared" si="356"/>
        <v>1366270.0122</v>
      </c>
      <c r="BE276" s="7">
        <f t="shared" si="356"/>
        <v>400334.35389999999</v>
      </c>
      <c r="BF276" s="7">
        <f t="shared" si="356"/>
        <v>7032351.3062000005</v>
      </c>
      <c r="BG276" s="7">
        <f t="shared" si="356"/>
        <v>83793.270700000008</v>
      </c>
      <c r="BH276" s="7">
        <f t="shared" si="356"/>
        <v>130168.52630000001</v>
      </c>
      <c r="BI276" s="7">
        <f t="shared" si="356"/>
        <v>42159.970300000001</v>
      </c>
      <c r="BJ276" s="7">
        <f t="shared" si="356"/>
        <v>1655625.4402000001</v>
      </c>
      <c r="BK276" s="7">
        <f t="shared" si="356"/>
        <v>3370504.8955000001</v>
      </c>
      <c r="BL276" s="7">
        <f t="shared" si="356"/>
        <v>17665.3652</v>
      </c>
      <c r="BM276" s="7">
        <f t="shared" si="356"/>
        <v>73466.614300000001</v>
      </c>
      <c r="BN276" s="7">
        <f t="shared" si="356"/>
        <v>1211374.3171000001</v>
      </c>
      <c r="BO276" s="7">
        <f t="shared" ref="BO276:DZ276" si="357">BO44</f>
        <v>384074.78420000005</v>
      </c>
      <c r="BP276" s="7">
        <f t="shared" si="357"/>
        <v>105716.31600000001</v>
      </c>
      <c r="BQ276" s="7">
        <f t="shared" si="357"/>
        <v>1643988.3251</v>
      </c>
      <c r="BR276" s="7">
        <f t="shared" si="357"/>
        <v>288217.82390000002</v>
      </c>
      <c r="BS276" s="7">
        <f t="shared" si="357"/>
        <v>294797.69049999997</v>
      </c>
      <c r="BT276" s="7">
        <f t="shared" si="357"/>
        <v>134142.32810000001</v>
      </c>
      <c r="BU276" s="7">
        <f t="shared" si="357"/>
        <v>112935.13279999999</v>
      </c>
      <c r="BV276" s="7">
        <f t="shared" si="357"/>
        <v>679268.37580000004</v>
      </c>
      <c r="BW276" s="7">
        <f t="shared" si="357"/>
        <v>801501.79240000003</v>
      </c>
      <c r="BX276" s="7">
        <f t="shared" si="357"/>
        <v>86496.917700000005</v>
      </c>
      <c r="BY276" s="7">
        <f t="shared" si="357"/>
        <v>281711.8701</v>
      </c>
      <c r="BZ276" s="7">
        <f t="shared" si="357"/>
        <v>100483.0817</v>
      </c>
      <c r="CA276" s="7">
        <f t="shared" si="357"/>
        <v>330512.85810000001</v>
      </c>
      <c r="CB276" s="7">
        <f t="shared" si="357"/>
        <v>24047453.744100001</v>
      </c>
      <c r="CC276" s="7">
        <f t="shared" si="357"/>
        <v>88410.420800000007</v>
      </c>
      <c r="CD276" s="7">
        <f t="shared" si="357"/>
        <v>74117.77</v>
      </c>
      <c r="CE276" s="7">
        <f t="shared" si="357"/>
        <v>103953.2032</v>
      </c>
      <c r="CF276" s="7">
        <f t="shared" si="357"/>
        <v>52325.328700000005</v>
      </c>
      <c r="CG276" s="7">
        <f t="shared" si="357"/>
        <v>64587.530200000001</v>
      </c>
      <c r="CH276" s="7">
        <f t="shared" si="357"/>
        <v>43258.990599999997</v>
      </c>
      <c r="CI276" s="7">
        <f t="shared" si="357"/>
        <v>253690.94670000003</v>
      </c>
      <c r="CJ276" s="7">
        <f t="shared" si="357"/>
        <v>310206.32569999999</v>
      </c>
      <c r="CK276" s="7">
        <f t="shared" si="357"/>
        <v>1553657.6340999999</v>
      </c>
      <c r="CL276" s="7">
        <f t="shared" si="357"/>
        <v>233822.19520000002</v>
      </c>
      <c r="CM276" s="7">
        <f t="shared" si="357"/>
        <v>60748.751100000001</v>
      </c>
      <c r="CN276" s="7">
        <f t="shared" si="357"/>
        <v>8479455.9862000011</v>
      </c>
      <c r="CO276" s="7">
        <f t="shared" si="357"/>
        <v>4500724.4104999993</v>
      </c>
      <c r="CP276" s="7">
        <f t="shared" si="357"/>
        <v>709462.72279999999</v>
      </c>
      <c r="CQ276" s="7">
        <f t="shared" si="357"/>
        <v>318862.81650000002</v>
      </c>
      <c r="CR276" s="7">
        <f t="shared" si="357"/>
        <v>50671.674000000006</v>
      </c>
      <c r="CS276" s="7">
        <f t="shared" si="357"/>
        <v>226519.59820000001</v>
      </c>
      <c r="CT276" s="7">
        <f t="shared" si="357"/>
        <v>83455.193800000008</v>
      </c>
      <c r="CU276" s="7">
        <f t="shared" si="357"/>
        <v>49502.057500000003</v>
      </c>
      <c r="CV276" s="7">
        <f t="shared" si="357"/>
        <v>59051.8364</v>
      </c>
      <c r="CW276" s="7">
        <f t="shared" si="357"/>
        <v>121930.66869999999</v>
      </c>
      <c r="CX276" s="7">
        <f t="shared" si="357"/>
        <v>228392.0558</v>
      </c>
      <c r="CY276" s="7">
        <f t="shared" si="357"/>
        <v>18418.202499999999</v>
      </c>
      <c r="CZ276" s="7">
        <f t="shared" si="357"/>
        <v>676402.23599999992</v>
      </c>
      <c r="DA276" s="7">
        <f t="shared" si="357"/>
        <v>137869.8363</v>
      </c>
      <c r="DB276" s="7">
        <f t="shared" si="357"/>
        <v>92953.462400000004</v>
      </c>
      <c r="DC276" s="7">
        <f t="shared" si="357"/>
        <v>124581.35310000001</v>
      </c>
      <c r="DD276" s="7">
        <f t="shared" si="357"/>
        <v>199463.00200000001</v>
      </c>
      <c r="DE276" s="7">
        <f t="shared" si="357"/>
        <v>373449.19090000005</v>
      </c>
      <c r="DF276" s="7">
        <f t="shared" si="357"/>
        <v>7046853.2427000003</v>
      </c>
      <c r="DG276" s="7">
        <f t="shared" si="357"/>
        <v>113077.2831</v>
      </c>
      <c r="DH276" s="7">
        <f t="shared" si="357"/>
        <v>901353.9682</v>
      </c>
      <c r="DI276" s="7">
        <f t="shared" si="357"/>
        <v>1303313.7548</v>
      </c>
      <c r="DJ276" s="7">
        <f t="shared" si="357"/>
        <v>175028.51800000001</v>
      </c>
      <c r="DK276" s="7">
        <f t="shared" si="357"/>
        <v>79566.305200000003</v>
      </c>
      <c r="DL276" s="7">
        <f t="shared" si="357"/>
        <v>2201960.8314999999</v>
      </c>
      <c r="DM276" s="7">
        <f t="shared" si="357"/>
        <v>85336.087100000004</v>
      </c>
      <c r="DN276" s="7">
        <f t="shared" si="357"/>
        <v>612535.69550000003</v>
      </c>
      <c r="DO276" s="7">
        <f t="shared" si="357"/>
        <v>715967.72900000005</v>
      </c>
      <c r="DP276" s="7">
        <f t="shared" si="357"/>
        <v>74291.324999999997</v>
      </c>
      <c r="DQ276" s="7">
        <f t="shared" si="357"/>
        <v>389001.6862</v>
      </c>
      <c r="DR276" s="7">
        <f t="shared" si="357"/>
        <v>348161.1974</v>
      </c>
      <c r="DS276" s="7">
        <f t="shared" si="357"/>
        <v>229691.94670000003</v>
      </c>
      <c r="DT276" s="7">
        <f t="shared" si="357"/>
        <v>50685.599600000001</v>
      </c>
      <c r="DU276" s="7">
        <f t="shared" si="357"/>
        <v>105476.25390000001</v>
      </c>
      <c r="DV276" s="7">
        <f t="shared" si="357"/>
        <v>47939.938900000001</v>
      </c>
      <c r="DW276" s="7">
        <f t="shared" si="357"/>
        <v>99853.071899999995</v>
      </c>
      <c r="DX276" s="7">
        <f t="shared" si="357"/>
        <v>139102.2519</v>
      </c>
      <c r="DY276" s="7">
        <f t="shared" si="357"/>
        <v>189570.10949999999</v>
      </c>
      <c r="DZ276" s="7">
        <f t="shared" si="357"/>
        <v>337929.93960000004</v>
      </c>
      <c r="EA276" s="7">
        <f t="shared" ref="EA276:FX276" si="358">EA44</f>
        <v>622288.29170000006</v>
      </c>
      <c r="EB276" s="7">
        <f t="shared" si="358"/>
        <v>245659.77920000002</v>
      </c>
      <c r="EC276" s="7">
        <f t="shared" si="358"/>
        <v>130338.71320000001</v>
      </c>
      <c r="ED276" s="7">
        <f t="shared" si="358"/>
        <v>618368.13230000006</v>
      </c>
      <c r="EE276" s="7">
        <f t="shared" si="358"/>
        <v>68115.259600000005</v>
      </c>
      <c r="EF276" s="7">
        <f t="shared" si="358"/>
        <v>291459.57380000001</v>
      </c>
      <c r="EG276" s="7">
        <f t="shared" si="358"/>
        <v>154052.01180000001</v>
      </c>
      <c r="EH276" s="7">
        <f t="shared" si="358"/>
        <v>41437.219299999997</v>
      </c>
      <c r="EI276" s="7">
        <f t="shared" si="358"/>
        <v>3221057.4266000004</v>
      </c>
      <c r="EJ276" s="7">
        <f t="shared" si="358"/>
        <v>3225096.7157999999</v>
      </c>
      <c r="EK276" s="7">
        <f t="shared" si="358"/>
        <v>110865.88340000001</v>
      </c>
      <c r="EL276" s="7">
        <f t="shared" si="358"/>
        <v>58004.697200000002</v>
      </c>
      <c r="EM276" s="7">
        <f t="shared" si="358"/>
        <v>229129.91690000001</v>
      </c>
      <c r="EN276" s="7">
        <f t="shared" si="358"/>
        <v>240896.90469999998</v>
      </c>
      <c r="EO276" s="7">
        <f t="shared" si="358"/>
        <v>219884.10130000001</v>
      </c>
      <c r="EP276" s="7">
        <f t="shared" si="358"/>
        <v>222393.4388</v>
      </c>
      <c r="EQ276" s="7">
        <f t="shared" si="358"/>
        <v>813660.13900000008</v>
      </c>
      <c r="ER276" s="7">
        <f t="shared" si="358"/>
        <v>238263.92600000001</v>
      </c>
      <c r="ES276" s="7">
        <f t="shared" si="358"/>
        <v>92656.863599999997</v>
      </c>
      <c r="ET276" s="7">
        <f t="shared" si="358"/>
        <v>115783.96859999999</v>
      </c>
      <c r="EU276" s="7">
        <f t="shared" si="358"/>
        <v>229206.63130000001</v>
      </c>
      <c r="EV276" s="7">
        <f t="shared" si="358"/>
        <v>42198.986700000001</v>
      </c>
      <c r="EW276" s="7">
        <f t="shared" si="358"/>
        <v>333455.66080000001</v>
      </c>
      <c r="EX276" s="7">
        <f t="shared" si="358"/>
        <v>88997.603199999998</v>
      </c>
      <c r="EY276" s="7">
        <f t="shared" si="358"/>
        <v>88501.421300000002</v>
      </c>
      <c r="EZ276" s="7">
        <f t="shared" si="358"/>
        <v>78621.887900000002</v>
      </c>
      <c r="FA276" s="7">
        <f t="shared" si="358"/>
        <v>1511272.5985000001</v>
      </c>
      <c r="FB276" s="7">
        <f t="shared" si="358"/>
        <v>406869.05499999999</v>
      </c>
      <c r="FC276" s="7">
        <f t="shared" si="358"/>
        <v>849781.71370000008</v>
      </c>
      <c r="FD276" s="7">
        <f t="shared" si="358"/>
        <v>132536.14610000001</v>
      </c>
      <c r="FE276" s="7">
        <f t="shared" si="358"/>
        <v>54064.617599999998</v>
      </c>
      <c r="FF276" s="7">
        <f t="shared" si="358"/>
        <v>79768.741400000014</v>
      </c>
      <c r="FG276" s="7">
        <f t="shared" si="358"/>
        <v>54124.192800000004</v>
      </c>
      <c r="FH276" s="7">
        <f t="shared" si="358"/>
        <v>103880.4749</v>
      </c>
      <c r="FI276" s="7">
        <f t="shared" si="358"/>
        <v>406004.77170000004</v>
      </c>
      <c r="FJ276" s="7">
        <f t="shared" si="358"/>
        <v>609508.32980000007</v>
      </c>
      <c r="FK276" s="7">
        <f t="shared" si="358"/>
        <v>714843.67969999998</v>
      </c>
      <c r="FL276" s="7">
        <f t="shared" si="358"/>
        <v>1883996.9475</v>
      </c>
      <c r="FM276" s="7">
        <f t="shared" si="358"/>
        <v>516897.44540000003</v>
      </c>
      <c r="FN276" s="7">
        <f t="shared" si="358"/>
        <v>3484361.6723000002</v>
      </c>
      <c r="FO276" s="7">
        <f t="shared" si="358"/>
        <v>521495.74650000001</v>
      </c>
      <c r="FP276" s="7">
        <f t="shared" si="358"/>
        <v>763955.27450000006</v>
      </c>
      <c r="FQ276" s="7">
        <f t="shared" si="358"/>
        <v>313150.20990000002</v>
      </c>
      <c r="FR276" s="7">
        <f t="shared" si="358"/>
        <v>92973.938800000004</v>
      </c>
      <c r="FS276" s="7">
        <f t="shared" si="358"/>
        <v>70738.195800000001</v>
      </c>
      <c r="FT276" s="7">
        <f t="shared" si="358"/>
        <v>89096.22570000001</v>
      </c>
      <c r="FU276" s="7">
        <f t="shared" si="358"/>
        <v>246753.5465</v>
      </c>
      <c r="FV276" s="7">
        <f t="shared" si="358"/>
        <v>240814.43260000003</v>
      </c>
      <c r="FW276" s="7">
        <f t="shared" si="358"/>
        <v>45218.915800000002</v>
      </c>
      <c r="FX276" s="7">
        <f t="shared" si="358"/>
        <v>38181.852800000001</v>
      </c>
      <c r="FY276" s="7"/>
      <c r="FZ276" s="101">
        <f>SUM(C276:FX276)</f>
        <v>236047121.68399999</v>
      </c>
      <c r="GA276" s="84">
        <v>236047121.68399999</v>
      </c>
      <c r="GB276" s="7">
        <f>FZ276-GA276</f>
        <v>0</v>
      </c>
      <c r="GC276" s="7"/>
      <c r="GD276" s="7"/>
      <c r="GE276" s="104"/>
      <c r="GF276" s="15"/>
      <c r="GG276" s="7"/>
      <c r="GH276" s="15"/>
      <c r="GI276" s="7"/>
      <c r="GJ276" s="7"/>
      <c r="GK276" s="7"/>
      <c r="GL276" s="7"/>
      <c r="GM276" s="7"/>
    </row>
    <row r="277" spans="1:195" x14ac:dyDescent="0.2">
      <c r="A277" s="6" t="s">
        <v>834</v>
      </c>
      <c r="B277" s="7" t="s">
        <v>835</v>
      </c>
      <c r="C277" s="7">
        <f>IF(C274-C275-C276&lt;0,0,C274-C275-C276)</f>
        <v>43533715.468695112</v>
      </c>
      <c r="D277" s="7">
        <f t="shared" ref="D277:BO277" si="359">IF(D274-D275-D276&lt;0,0,D274-D275-D276)</f>
        <v>313061058.97706991</v>
      </c>
      <c r="E277" s="7">
        <f t="shared" si="359"/>
        <v>39440115.39428667</v>
      </c>
      <c r="F277" s="7">
        <f t="shared" si="359"/>
        <v>159822135.53105354</v>
      </c>
      <c r="G277" s="7">
        <f t="shared" si="359"/>
        <v>4431105.9190972093</v>
      </c>
      <c r="H277" s="7">
        <f t="shared" si="359"/>
        <v>9016885.8621630855</v>
      </c>
      <c r="I277" s="7">
        <f t="shared" si="359"/>
        <v>67028358.302566662</v>
      </c>
      <c r="J277" s="7">
        <f t="shared" si="359"/>
        <v>17654592.843894769</v>
      </c>
      <c r="K277" s="7">
        <f t="shared" si="359"/>
        <v>2423317.412048582</v>
      </c>
      <c r="L277" s="7">
        <f t="shared" si="359"/>
        <v>4127730.3062824989</v>
      </c>
      <c r="M277" s="7">
        <f t="shared" si="359"/>
        <v>6537071.1653445391</v>
      </c>
      <c r="N277" s="7">
        <f t="shared" si="359"/>
        <v>382889730.67051989</v>
      </c>
      <c r="O277" s="7">
        <f t="shared" si="359"/>
        <v>69569678.342816412</v>
      </c>
      <c r="P277" s="7">
        <f t="shared" si="359"/>
        <v>3042983.5840538051</v>
      </c>
      <c r="Q277" s="7">
        <f t="shared" si="359"/>
        <v>309392081.10856515</v>
      </c>
      <c r="R277" s="7">
        <f t="shared" si="359"/>
        <v>52954024.617369339</v>
      </c>
      <c r="S277" s="7">
        <f t="shared" si="359"/>
        <v>6905146.3515206864</v>
      </c>
      <c r="T277" s="7">
        <f t="shared" si="359"/>
        <v>2260760.8349751169</v>
      </c>
      <c r="U277" s="7">
        <f t="shared" si="359"/>
        <v>470074.41723075189</v>
      </c>
      <c r="V277" s="7">
        <f t="shared" si="359"/>
        <v>2863836.7831887016</v>
      </c>
      <c r="W277" s="7">
        <f t="shared" si="359"/>
        <v>2314028.6425206671</v>
      </c>
      <c r="X277" s="7">
        <f t="shared" si="359"/>
        <v>779810.45791862824</v>
      </c>
      <c r="Y277" s="7">
        <f t="shared" si="359"/>
        <v>6709376.1895638434</v>
      </c>
      <c r="Z277" s="7">
        <f t="shared" si="359"/>
        <v>2815327.0739293499</v>
      </c>
      <c r="AA277" s="7">
        <f t="shared" si="359"/>
        <v>173472173.96584305</v>
      </c>
      <c r="AB277" s="7">
        <f t="shared" si="359"/>
        <v>51708925.190480217</v>
      </c>
      <c r="AC277" s="7">
        <f t="shared" si="359"/>
        <v>1810211.8742548777</v>
      </c>
      <c r="AD277" s="7">
        <f t="shared" si="359"/>
        <v>4949132.0532641476</v>
      </c>
      <c r="AE277" s="7">
        <f t="shared" si="359"/>
        <v>1276165.1087704983</v>
      </c>
      <c r="AF277" s="7">
        <f t="shared" si="359"/>
        <v>2108983.5639695977</v>
      </c>
      <c r="AG277" s="7">
        <f t="shared" si="359"/>
        <v>2426078.4956939546</v>
      </c>
      <c r="AH277" s="7">
        <f t="shared" si="359"/>
        <v>10022184.23467725</v>
      </c>
      <c r="AI277" s="7">
        <f t="shared" si="359"/>
        <v>4394838.2991172886</v>
      </c>
      <c r="AJ277" s="7">
        <f t="shared" si="359"/>
        <v>2112172.7961908784</v>
      </c>
      <c r="AK277" s="7">
        <f t="shared" si="359"/>
        <v>2108750.8339295234</v>
      </c>
      <c r="AL277" s="7">
        <f t="shared" si="359"/>
        <v>2082826.7692017045</v>
      </c>
      <c r="AM277" s="7">
        <f t="shared" si="359"/>
        <v>3738926.0467184898</v>
      </c>
      <c r="AN277" s="7">
        <f t="shared" si="359"/>
        <v>857748.51307022246</v>
      </c>
      <c r="AO277" s="7">
        <f t="shared" si="359"/>
        <v>33657352.547892347</v>
      </c>
      <c r="AP277" s="7">
        <f t="shared" si="359"/>
        <v>233200056.14334896</v>
      </c>
      <c r="AQ277" s="7">
        <f t="shared" si="359"/>
        <v>2013232.8735651721</v>
      </c>
      <c r="AR277" s="7">
        <f t="shared" si="359"/>
        <v>349658430.60016119</v>
      </c>
      <c r="AS277" s="7">
        <f t="shared" si="359"/>
        <v>19162357.817229059</v>
      </c>
      <c r="AT277" s="7">
        <f t="shared" si="359"/>
        <v>14523770.520848725</v>
      </c>
      <c r="AU277" s="7">
        <f t="shared" si="359"/>
        <v>2779621.3079050779</v>
      </c>
      <c r="AV277" s="7">
        <f t="shared" si="359"/>
        <v>3462864.7186975344</v>
      </c>
      <c r="AW277" s="7">
        <f t="shared" si="359"/>
        <v>3163809.9641998033</v>
      </c>
      <c r="AX277" s="7">
        <f t="shared" si="359"/>
        <v>838282.36904287688</v>
      </c>
      <c r="AY277" s="7">
        <f t="shared" si="359"/>
        <v>3806136.0120856077</v>
      </c>
      <c r="AZ277" s="7">
        <f t="shared" si="359"/>
        <v>116580191.94837169</v>
      </c>
      <c r="BA277" s="7">
        <f t="shared" si="359"/>
        <v>71873407.432368129</v>
      </c>
      <c r="BB277" s="7">
        <f t="shared" si="359"/>
        <v>74398500.245365471</v>
      </c>
      <c r="BC277" s="7">
        <f t="shared" si="359"/>
        <v>175651733.51982665</v>
      </c>
      <c r="BD277" s="7">
        <f t="shared" si="359"/>
        <v>20282751.617975313</v>
      </c>
      <c r="BE277" s="7">
        <f t="shared" si="359"/>
        <v>8986484.3941728212</v>
      </c>
      <c r="BF277" s="7">
        <f t="shared" si="359"/>
        <v>180810997.3859382</v>
      </c>
      <c r="BG277" s="7">
        <f t="shared" si="359"/>
        <v>9402843.8668286949</v>
      </c>
      <c r="BH277" s="7">
        <f t="shared" si="359"/>
        <v>5319086.3012965247</v>
      </c>
      <c r="BI277" s="7">
        <f t="shared" si="359"/>
        <v>3580436.7354446747</v>
      </c>
      <c r="BJ277" s="7">
        <f t="shared" si="359"/>
        <v>40199345.252951175</v>
      </c>
      <c r="BK277" s="7">
        <f t="shared" si="359"/>
        <v>254752467.41925535</v>
      </c>
      <c r="BL277" s="7">
        <f t="shared" si="359"/>
        <v>2317718.7499430547</v>
      </c>
      <c r="BM277" s="7">
        <f t="shared" si="359"/>
        <v>3499765.0119198775</v>
      </c>
      <c r="BN277" s="7">
        <f t="shared" si="359"/>
        <v>24005001.181042891</v>
      </c>
      <c r="BO277" s="7">
        <f t="shared" si="359"/>
        <v>10383072.581585625</v>
      </c>
      <c r="BP277" s="7">
        <f t="shared" ref="BP277:EA277" si="360">IF(BP274-BP275-BP276&lt;0,0,BP274-BP275-BP276)</f>
        <v>1303830.1411896041</v>
      </c>
      <c r="BQ277" s="7">
        <f t="shared" si="360"/>
        <v>25090092.696602318</v>
      </c>
      <c r="BR277" s="7">
        <f t="shared" si="360"/>
        <v>37725547.115255207</v>
      </c>
      <c r="BS277" s="7">
        <f t="shared" si="360"/>
        <v>7582449.4163750987</v>
      </c>
      <c r="BT277" s="7">
        <f t="shared" si="360"/>
        <v>2495848.8543668226</v>
      </c>
      <c r="BU277" s="7">
        <f t="shared" si="360"/>
        <v>3142392.0415945817</v>
      </c>
      <c r="BV277" s="7">
        <f t="shared" si="360"/>
        <v>4.6566128730773926E-10</v>
      </c>
      <c r="BW277" s="7">
        <f t="shared" si="360"/>
        <v>4230798.9586675717</v>
      </c>
      <c r="BX277" s="7">
        <f t="shared" si="360"/>
        <v>576091.28845411295</v>
      </c>
      <c r="BY277" s="7">
        <f t="shared" si="360"/>
        <v>2285334.4893010841</v>
      </c>
      <c r="BZ277" s="7">
        <f t="shared" si="360"/>
        <v>2490864.2023448027</v>
      </c>
      <c r="CA277" s="7">
        <f t="shared" si="360"/>
        <v>243779.36669317569</v>
      </c>
      <c r="CB277" s="7">
        <f t="shared" si="360"/>
        <v>410252104.86053497</v>
      </c>
      <c r="CC277" s="7">
        <f t="shared" si="360"/>
        <v>2545895.1210614922</v>
      </c>
      <c r="CD277" s="7">
        <f t="shared" si="360"/>
        <v>2879054.2803602247</v>
      </c>
      <c r="CE277" s="7">
        <f t="shared" si="360"/>
        <v>1494384.4441601848</v>
      </c>
      <c r="CF277" s="7">
        <f t="shared" si="360"/>
        <v>1484946.5105607065</v>
      </c>
      <c r="CG277" s="7">
        <f t="shared" si="360"/>
        <v>2688082.178860548</v>
      </c>
      <c r="CH277" s="7">
        <f t="shared" si="360"/>
        <v>1687127.6976399964</v>
      </c>
      <c r="CI277" s="7">
        <f t="shared" si="360"/>
        <v>4858804.3934994647</v>
      </c>
      <c r="CJ277" s="7">
        <f t="shared" si="360"/>
        <v>614260.57040368766</v>
      </c>
      <c r="CK277" s="7">
        <f t="shared" si="360"/>
        <v>45854432.721777238</v>
      </c>
      <c r="CL277" s="7">
        <f t="shared" si="360"/>
        <v>11803282.527739564</v>
      </c>
      <c r="CM277" s="7">
        <f t="shared" si="360"/>
        <v>7577151.9918605415</v>
      </c>
      <c r="CN277" s="7">
        <f t="shared" si="360"/>
        <v>201569282.50041348</v>
      </c>
      <c r="CO277" s="7">
        <f t="shared" si="360"/>
        <v>65660353.617676549</v>
      </c>
      <c r="CP277" s="7">
        <f t="shared" si="360"/>
        <v>850803.33664162795</v>
      </c>
      <c r="CQ277" s="7">
        <f t="shared" si="360"/>
        <v>7136323.7051939862</v>
      </c>
      <c r="CR277" s="7">
        <f t="shared" si="360"/>
        <v>3181657.8275595587</v>
      </c>
      <c r="CS277" s="7">
        <f t="shared" si="360"/>
        <v>2706752.9118812256</v>
      </c>
      <c r="CT277" s="7">
        <f t="shared" si="360"/>
        <v>1458196.6862957138</v>
      </c>
      <c r="CU277" s="7">
        <f t="shared" si="360"/>
        <v>4082287.9980941494</v>
      </c>
      <c r="CV277" s="7">
        <f t="shared" si="360"/>
        <v>570981.95512360509</v>
      </c>
      <c r="CW277" s="7">
        <f t="shared" si="360"/>
        <v>1814562.9625160422</v>
      </c>
      <c r="CX277" s="7">
        <f t="shared" si="360"/>
        <v>3177123.1406168495</v>
      </c>
      <c r="CY277" s="7">
        <f t="shared" si="360"/>
        <v>891177.37967367365</v>
      </c>
      <c r="CZ277" s="7">
        <f t="shared" si="360"/>
        <v>12806916.106181631</v>
      </c>
      <c r="DA277" s="7">
        <f t="shared" si="360"/>
        <v>1831414.2569484985</v>
      </c>
      <c r="DB277" s="7">
        <f t="shared" si="360"/>
        <v>3163648.3164717951</v>
      </c>
      <c r="DC277" s="7">
        <f t="shared" si="360"/>
        <v>1551526.2380124498</v>
      </c>
      <c r="DD277" s="7">
        <f t="shared" si="360"/>
        <v>1305661.9407052202</v>
      </c>
      <c r="DE277" s="7">
        <f t="shared" si="360"/>
        <v>1002816.2347790694</v>
      </c>
      <c r="DF277" s="7">
        <f t="shared" si="360"/>
        <v>145892259.32298708</v>
      </c>
      <c r="DG277" s="7">
        <f t="shared" si="360"/>
        <v>562114.32315223909</v>
      </c>
      <c r="DH277" s="7">
        <f t="shared" si="360"/>
        <v>9749153.1894162446</v>
      </c>
      <c r="DI277" s="7">
        <f t="shared" si="360"/>
        <v>13286871.048456958</v>
      </c>
      <c r="DJ277" s="7">
        <f t="shared" si="360"/>
        <v>5765378.6729116729</v>
      </c>
      <c r="DK277" s="7">
        <f t="shared" si="360"/>
        <v>4571458.6902408982</v>
      </c>
      <c r="DL277" s="7">
        <f t="shared" si="360"/>
        <v>40796294.281073995</v>
      </c>
      <c r="DM277" s="7">
        <f t="shared" si="360"/>
        <v>3523974.319134648</v>
      </c>
      <c r="DN277" s="7">
        <f t="shared" si="360"/>
        <v>7365986.693535652</v>
      </c>
      <c r="DO277" s="7">
        <f t="shared" si="360"/>
        <v>25904133.355487991</v>
      </c>
      <c r="DP277" s="7">
        <f t="shared" si="360"/>
        <v>2728871.7341087954</v>
      </c>
      <c r="DQ277" s="7">
        <f t="shared" si="360"/>
        <v>3.4924596548080444E-10</v>
      </c>
      <c r="DR277" s="7">
        <f t="shared" si="360"/>
        <v>13018374.576274358</v>
      </c>
      <c r="DS277" s="7">
        <f t="shared" si="360"/>
        <v>6979125.0419845451</v>
      </c>
      <c r="DT277" s="7">
        <f t="shared" si="360"/>
        <v>2955694.5959871924</v>
      </c>
      <c r="DU277" s="7">
        <f t="shared" si="360"/>
        <v>3860938.1256152401</v>
      </c>
      <c r="DV277" s="7">
        <f t="shared" si="360"/>
        <v>3331871.3480178867</v>
      </c>
      <c r="DW277" s="7">
        <f t="shared" si="360"/>
        <v>3844475.5190567598</v>
      </c>
      <c r="DX277" s="7">
        <f t="shared" si="360"/>
        <v>1371303.2462885994</v>
      </c>
      <c r="DY277" s="7">
        <f t="shared" si="360"/>
        <v>2137113.6779988175</v>
      </c>
      <c r="DZ277" s="7">
        <f t="shared" si="360"/>
        <v>3965260.3696146663</v>
      </c>
      <c r="EA277" s="7">
        <f t="shared" si="360"/>
        <v>229.39691032457631</v>
      </c>
      <c r="EB277" s="7">
        <f t="shared" ref="EB277:FX277" si="361">IF(EB274-EB275-EB276&lt;0,0,EB274-EB275-EB276)</f>
        <v>4343654.1056204047</v>
      </c>
      <c r="EC277" s="7">
        <f t="shared" si="361"/>
        <v>2962902.9167457204</v>
      </c>
      <c r="ED277" s="7">
        <f t="shared" si="361"/>
        <v>5.8207660913467407E-10</v>
      </c>
      <c r="EE277" s="7">
        <f t="shared" si="361"/>
        <v>2918139.4412417896</v>
      </c>
      <c r="EF277" s="7">
        <f t="shared" si="361"/>
        <v>13487170.152821358</v>
      </c>
      <c r="EG277" s="7">
        <f t="shared" si="361"/>
        <v>2906295.5300601362</v>
      </c>
      <c r="EH277" s="7">
        <f t="shared" si="361"/>
        <v>3292720.829911476</v>
      </c>
      <c r="EI277" s="7">
        <f t="shared" si="361"/>
        <v>122877220.00003593</v>
      </c>
      <c r="EJ277" s="7">
        <f t="shared" si="361"/>
        <v>77703489.919087827</v>
      </c>
      <c r="EK277" s="7">
        <f t="shared" si="361"/>
        <v>4066162.7650243696</v>
      </c>
      <c r="EL277" s="7">
        <f t="shared" si="361"/>
        <v>3741408.0761799547</v>
      </c>
      <c r="EM277" s="7">
        <f t="shared" si="361"/>
        <v>2707391.5549721797</v>
      </c>
      <c r="EN277" s="7">
        <f t="shared" si="361"/>
        <v>9113869.1510161739</v>
      </c>
      <c r="EO277" s="7">
        <f t="shared" si="361"/>
        <v>2989144.3776274095</v>
      </c>
      <c r="EP277" s="7">
        <f t="shared" si="361"/>
        <v>1920107.9353750953</v>
      </c>
      <c r="EQ277" s="7">
        <f t="shared" si="361"/>
        <v>18053647.423571803</v>
      </c>
      <c r="ER277" s="7">
        <f t="shared" si="361"/>
        <v>1709694.487119115</v>
      </c>
      <c r="ES277" s="7">
        <f t="shared" si="361"/>
        <v>2196745.9911848763</v>
      </c>
      <c r="ET277" s="7">
        <f t="shared" si="361"/>
        <v>2718366.1104157916</v>
      </c>
      <c r="EU277" s="7">
        <f t="shared" si="361"/>
        <v>5901934.4223527722</v>
      </c>
      <c r="EV277" s="7">
        <f t="shared" si="361"/>
        <v>963589.80147357017</v>
      </c>
      <c r="EW277" s="7">
        <f t="shared" si="361"/>
        <v>4206125.0933171511</v>
      </c>
      <c r="EX277" s="7">
        <f t="shared" si="361"/>
        <v>2838087.4243210945</v>
      </c>
      <c r="EY277" s="7">
        <f t="shared" si="361"/>
        <v>5286239.2671710718</v>
      </c>
      <c r="EZ277" s="7">
        <f t="shared" si="361"/>
        <v>1700064.7701440463</v>
      </c>
      <c r="FA277" s="7">
        <f t="shared" si="361"/>
        <v>661638.70694514201</v>
      </c>
      <c r="FB277" s="7">
        <f t="shared" si="361"/>
        <v>169946.77230800007</v>
      </c>
      <c r="FC277" s="7">
        <f t="shared" si="361"/>
        <v>10024289.478132134</v>
      </c>
      <c r="FD277" s="7">
        <f t="shared" si="361"/>
        <v>3851567.2919235765</v>
      </c>
      <c r="FE277" s="7">
        <f t="shared" si="361"/>
        <v>1225370.1545148357</v>
      </c>
      <c r="FF277" s="7">
        <f t="shared" si="361"/>
        <v>2845485.7424360113</v>
      </c>
      <c r="FG277" s="7">
        <f t="shared" si="361"/>
        <v>1843263.3743328264</v>
      </c>
      <c r="FH277" s="7">
        <f t="shared" si="361"/>
        <v>638368.19465432328</v>
      </c>
      <c r="FI277" s="7">
        <f t="shared" si="361"/>
        <v>6.1670539434999228E-4</v>
      </c>
      <c r="FJ277" s="7">
        <f t="shared" si="361"/>
        <v>515.17107648996171</v>
      </c>
      <c r="FK277" s="7">
        <f t="shared" si="361"/>
        <v>231.637469480047</v>
      </c>
      <c r="FL277" s="7">
        <f t="shared" si="361"/>
        <v>19641127.918325763</v>
      </c>
      <c r="FM277" s="7">
        <f t="shared" si="361"/>
        <v>18171285.648525339</v>
      </c>
      <c r="FN277" s="7">
        <f t="shared" si="361"/>
        <v>139042808.20519277</v>
      </c>
      <c r="FO277" s="7">
        <f t="shared" si="361"/>
        <v>3.4924596548080444E-10</v>
      </c>
      <c r="FP277" s="7">
        <f t="shared" si="361"/>
        <v>1.1641532182693481E-9</v>
      </c>
      <c r="FQ277" s="7">
        <f t="shared" si="361"/>
        <v>0</v>
      </c>
      <c r="FR277" s="7">
        <f t="shared" si="361"/>
        <v>66.621915552415885</v>
      </c>
      <c r="FS277" s="7">
        <f t="shared" si="361"/>
        <v>0</v>
      </c>
      <c r="FT277" s="7">
        <f t="shared" si="361"/>
        <v>5.8207660913467407E-11</v>
      </c>
      <c r="FU277" s="7">
        <f t="shared" si="361"/>
        <v>6352740.3560035396</v>
      </c>
      <c r="FV277" s="7">
        <f t="shared" si="361"/>
        <v>5412445.1098141698</v>
      </c>
      <c r="FW277" s="7">
        <f t="shared" si="361"/>
        <v>2584571.1384896995</v>
      </c>
      <c r="FX277" s="7">
        <f t="shared" si="361"/>
        <v>1011224.3895068611</v>
      </c>
      <c r="FY277" s="7"/>
      <c r="FZ277" s="101">
        <f>SUM(C277:FX277)</f>
        <v>5152781824.4924383</v>
      </c>
      <c r="GA277" s="84">
        <f>GA274-GA275-GA276</f>
        <v>5152781824.4885178</v>
      </c>
      <c r="GB277" s="7">
        <f>FZ277-GA277</f>
        <v>3.9205551147460938E-3</v>
      </c>
      <c r="GC277" s="105"/>
      <c r="GD277" s="7"/>
      <c r="GE277" s="11"/>
      <c r="GF277" s="7"/>
      <c r="GG277" s="7"/>
      <c r="GH277" s="7"/>
      <c r="GI277" s="7"/>
      <c r="GJ277" s="7"/>
      <c r="GK277" s="7"/>
      <c r="GL277" s="7"/>
      <c r="GM277" s="7"/>
    </row>
    <row r="278" spans="1:195" x14ac:dyDescent="0.2">
      <c r="A278" s="7"/>
      <c r="B278" s="7" t="s">
        <v>836</v>
      </c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  <c r="CH278" s="64"/>
      <c r="CI278" s="64"/>
      <c r="CJ278" s="64"/>
      <c r="CK278" s="64"/>
      <c r="CL278" s="64"/>
      <c r="CM278" s="64"/>
      <c r="CN278" s="64"/>
      <c r="CO278" s="64"/>
      <c r="CP278" s="64"/>
      <c r="CQ278" s="64"/>
      <c r="CR278" s="64"/>
      <c r="CS278" s="64"/>
      <c r="CT278" s="64"/>
      <c r="CU278" s="64"/>
      <c r="CV278" s="64"/>
      <c r="CW278" s="64"/>
      <c r="CX278" s="64"/>
      <c r="CY278" s="64"/>
      <c r="CZ278" s="64"/>
      <c r="DA278" s="64"/>
      <c r="DB278" s="64"/>
      <c r="DC278" s="64"/>
      <c r="DD278" s="64"/>
      <c r="DE278" s="64"/>
      <c r="DF278" s="64"/>
      <c r="DG278" s="64"/>
      <c r="DH278" s="64"/>
      <c r="DI278" s="64"/>
      <c r="DJ278" s="64"/>
      <c r="DK278" s="64"/>
      <c r="DL278" s="64"/>
      <c r="DM278" s="64"/>
      <c r="DN278" s="64"/>
      <c r="DO278" s="64"/>
      <c r="DP278" s="64"/>
      <c r="DQ278" s="64"/>
      <c r="DR278" s="64"/>
      <c r="DS278" s="64"/>
      <c r="DT278" s="64"/>
      <c r="DU278" s="64"/>
      <c r="DV278" s="64"/>
      <c r="DW278" s="64"/>
      <c r="DX278" s="64"/>
      <c r="DY278" s="64"/>
      <c r="DZ278" s="64"/>
      <c r="EA278" s="64"/>
      <c r="EB278" s="64"/>
      <c r="EC278" s="64"/>
      <c r="ED278" s="64"/>
      <c r="EE278" s="64"/>
      <c r="EF278" s="64"/>
      <c r="EG278" s="64"/>
      <c r="EH278" s="64"/>
      <c r="EI278" s="64"/>
      <c r="EJ278" s="64"/>
      <c r="EK278" s="64"/>
      <c r="EL278" s="64"/>
      <c r="EM278" s="64"/>
      <c r="EN278" s="64"/>
      <c r="EO278" s="64"/>
      <c r="EP278" s="64"/>
      <c r="EQ278" s="64"/>
      <c r="ER278" s="64"/>
      <c r="ES278" s="64"/>
      <c r="ET278" s="64"/>
      <c r="EU278" s="64"/>
      <c r="EV278" s="64"/>
      <c r="EW278" s="64"/>
      <c r="EX278" s="64"/>
      <c r="EY278" s="64"/>
      <c r="EZ278" s="64"/>
      <c r="FA278" s="64"/>
      <c r="FB278" s="64"/>
      <c r="FC278" s="64"/>
      <c r="FD278" s="64"/>
      <c r="FE278" s="64"/>
      <c r="FF278" s="64"/>
      <c r="FG278" s="64"/>
      <c r="FH278" s="64"/>
      <c r="FI278" s="64"/>
      <c r="FJ278" s="64"/>
      <c r="FK278" s="64"/>
      <c r="FL278" s="64"/>
      <c r="FM278" s="64"/>
      <c r="FN278" s="64"/>
      <c r="FO278" s="64"/>
      <c r="FP278" s="64"/>
      <c r="FQ278" s="64"/>
      <c r="FR278" s="64"/>
      <c r="FS278" s="64"/>
      <c r="FT278" s="64"/>
      <c r="FU278" s="64"/>
      <c r="FV278" s="64"/>
      <c r="FW278" s="64"/>
      <c r="FX278" s="64"/>
      <c r="FY278" s="7"/>
      <c r="FZ278" s="101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</row>
    <row r="279" spans="1:195" x14ac:dyDescent="0.2">
      <c r="A279" s="6" t="s">
        <v>837</v>
      </c>
      <c r="B279" s="7" t="s">
        <v>838</v>
      </c>
      <c r="C279" s="7">
        <f t="shared" ref="C279:M279" si="362">ROUND(C270*C45,2)</f>
        <v>0</v>
      </c>
      <c r="D279" s="7">
        <f t="shared" si="362"/>
        <v>0</v>
      </c>
      <c r="E279" s="7">
        <f t="shared" si="362"/>
        <v>0</v>
      </c>
      <c r="F279" s="7">
        <f t="shared" si="362"/>
        <v>0</v>
      </c>
      <c r="G279" s="7">
        <f t="shared" si="362"/>
        <v>0</v>
      </c>
      <c r="H279" s="7">
        <f t="shared" si="362"/>
        <v>0</v>
      </c>
      <c r="I279" s="7">
        <f t="shared" si="362"/>
        <v>0</v>
      </c>
      <c r="J279" s="7">
        <f t="shared" si="362"/>
        <v>0</v>
      </c>
      <c r="K279" s="7">
        <f t="shared" si="362"/>
        <v>0</v>
      </c>
      <c r="L279" s="7">
        <f t="shared" si="362"/>
        <v>0</v>
      </c>
      <c r="M279" s="7">
        <f t="shared" si="362"/>
        <v>0</v>
      </c>
      <c r="N279" s="7">
        <v>0</v>
      </c>
      <c r="O279" s="7">
        <f t="shared" ref="O279:BB279" si="363">ROUND(O270*O45,2)</f>
        <v>0</v>
      </c>
      <c r="P279" s="7">
        <f t="shared" si="363"/>
        <v>0</v>
      </c>
      <c r="Q279" s="7">
        <f t="shared" si="363"/>
        <v>0</v>
      </c>
      <c r="R279" s="7">
        <f t="shared" si="363"/>
        <v>0</v>
      </c>
      <c r="S279" s="7">
        <f t="shared" si="363"/>
        <v>0</v>
      </c>
      <c r="T279" s="7">
        <f t="shared" si="363"/>
        <v>0</v>
      </c>
      <c r="U279" s="7">
        <f t="shared" si="363"/>
        <v>0</v>
      </c>
      <c r="V279" s="7">
        <f t="shared" si="363"/>
        <v>0</v>
      </c>
      <c r="W279" s="7">
        <f t="shared" si="363"/>
        <v>0</v>
      </c>
      <c r="X279" s="7">
        <f t="shared" si="363"/>
        <v>0</v>
      </c>
      <c r="Y279" s="7">
        <f t="shared" si="363"/>
        <v>0</v>
      </c>
      <c r="Z279" s="7">
        <f t="shared" si="363"/>
        <v>0</v>
      </c>
      <c r="AA279" s="7">
        <f t="shared" si="363"/>
        <v>0</v>
      </c>
      <c r="AB279" s="7">
        <f t="shared" si="363"/>
        <v>0</v>
      </c>
      <c r="AC279" s="7">
        <f t="shared" si="363"/>
        <v>0</v>
      </c>
      <c r="AD279" s="7">
        <f t="shared" si="363"/>
        <v>0</v>
      </c>
      <c r="AE279" s="7">
        <f t="shared" si="363"/>
        <v>0</v>
      </c>
      <c r="AF279" s="7">
        <f t="shared" si="363"/>
        <v>0</v>
      </c>
      <c r="AG279" s="7">
        <f t="shared" si="363"/>
        <v>0</v>
      </c>
      <c r="AH279" s="7">
        <f t="shared" si="363"/>
        <v>0</v>
      </c>
      <c r="AI279" s="7">
        <f t="shared" si="363"/>
        <v>0</v>
      </c>
      <c r="AJ279" s="7">
        <f t="shared" si="363"/>
        <v>0</v>
      </c>
      <c r="AK279" s="7">
        <f t="shared" si="363"/>
        <v>0</v>
      </c>
      <c r="AL279" s="7">
        <f t="shared" si="363"/>
        <v>0</v>
      </c>
      <c r="AM279" s="7">
        <f t="shared" si="363"/>
        <v>0</v>
      </c>
      <c r="AN279" s="7">
        <f t="shared" si="363"/>
        <v>0</v>
      </c>
      <c r="AO279" s="7">
        <f t="shared" si="363"/>
        <v>0</v>
      </c>
      <c r="AP279" s="7">
        <f t="shared" si="363"/>
        <v>0</v>
      </c>
      <c r="AQ279" s="7">
        <f t="shared" si="363"/>
        <v>0</v>
      </c>
      <c r="AR279" s="7">
        <f t="shared" si="363"/>
        <v>0</v>
      </c>
      <c r="AS279" s="7">
        <f t="shared" si="363"/>
        <v>0</v>
      </c>
      <c r="AT279" s="7">
        <f t="shared" si="363"/>
        <v>0</v>
      </c>
      <c r="AU279" s="7">
        <f t="shared" si="363"/>
        <v>0</v>
      </c>
      <c r="AV279" s="7">
        <f t="shared" si="363"/>
        <v>0</v>
      </c>
      <c r="AW279" s="7">
        <f t="shared" si="363"/>
        <v>0</v>
      </c>
      <c r="AX279" s="7">
        <f t="shared" si="363"/>
        <v>0</v>
      </c>
      <c r="AY279" s="7">
        <f t="shared" si="363"/>
        <v>0</v>
      </c>
      <c r="AZ279" s="7">
        <f t="shared" si="363"/>
        <v>0</v>
      </c>
      <c r="BA279" s="7">
        <f t="shared" si="363"/>
        <v>0</v>
      </c>
      <c r="BB279" s="7">
        <f t="shared" si="363"/>
        <v>0</v>
      </c>
      <c r="BC279" s="7">
        <v>0</v>
      </c>
      <c r="BD279" s="7">
        <f t="shared" ref="BD279:DO279" si="364">ROUND(BD270*BD45,2)</f>
        <v>0</v>
      </c>
      <c r="BE279" s="7">
        <f t="shared" si="364"/>
        <v>0</v>
      </c>
      <c r="BF279" s="7">
        <f t="shared" si="364"/>
        <v>0</v>
      </c>
      <c r="BG279" s="7">
        <f t="shared" si="364"/>
        <v>0</v>
      </c>
      <c r="BH279" s="7">
        <f t="shared" si="364"/>
        <v>0</v>
      </c>
      <c r="BI279" s="7">
        <f t="shared" si="364"/>
        <v>0</v>
      </c>
      <c r="BJ279" s="7">
        <f t="shared" si="364"/>
        <v>0</v>
      </c>
      <c r="BK279" s="7">
        <f t="shared" si="364"/>
        <v>0</v>
      </c>
      <c r="BL279" s="7">
        <f t="shared" si="364"/>
        <v>0</v>
      </c>
      <c r="BM279" s="7">
        <f t="shared" si="364"/>
        <v>0</v>
      </c>
      <c r="BN279" s="7">
        <f t="shared" si="364"/>
        <v>0</v>
      </c>
      <c r="BO279" s="7">
        <f t="shared" si="364"/>
        <v>0</v>
      </c>
      <c r="BP279" s="7">
        <f t="shared" si="364"/>
        <v>0</v>
      </c>
      <c r="BQ279" s="7">
        <f t="shared" si="364"/>
        <v>0</v>
      </c>
      <c r="BR279" s="7">
        <f t="shared" si="364"/>
        <v>0</v>
      </c>
      <c r="BS279" s="7">
        <f t="shared" si="364"/>
        <v>0</v>
      </c>
      <c r="BT279" s="7">
        <f t="shared" si="364"/>
        <v>0</v>
      </c>
      <c r="BU279" s="7">
        <f t="shared" si="364"/>
        <v>0</v>
      </c>
      <c r="BV279" s="7">
        <f t="shared" si="364"/>
        <v>560768.65</v>
      </c>
      <c r="BW279" s="7">
        <f t="shared" si="364"/>
        <v>0</v>
      </c>
      <c r="BX279" s="7">
        <f t="shared" si="364"/>
        <v>0</v>
      </c>
      <c r="BY279" s="7">
        <f t="shared" si="364"/>
        <v>0</v>
      </c>
      <c r="BZ279" s="7">
        <f t="shared" si="364"/>
        <v>0</v>
      </c>
      <c r="CA279" s="7">
        <f t="shared" si="364"/>
        <v>0</v>
      </c>
      <c r="CB279" s="7">
        <f t="shared" si="364"/>
        <v>0</v>
      </c>
      <c r="CC279" s="7">
        <f t="shared" si="364"/>
        <v>0</v>
      </c>
      <c r="CD279" s="7">
        <f t="shared" si="364"/>
        <v>0</v>
      </c>
      <c r="CE279" s="7">
        <f t="shared" si="364"/>
        <v>0</v>
      </c>
      <c r="CF279" s="7">
        <f t="shared" si="364"/>
        <v>0</v>
      </c>
      <c r="CG279" s="7">
        <f t="shared" si="364"/>
        <v>0</v>
      </c>
      <c r="CH279" s="7">
        <f t="shared" si="364"/>
        <v>0</v>
      </c>
      <c r="CI279" s="7">
        <f t="shared" si="364"/>
        <v>0</v>
      </c>
      <c r="CJ279" s="7">
        <f t="shared" si="364"/>
        <v>0</v>
      </c>
      <c r="CK279" s="7">
        <f t="shared" si="364"/>
        <v>0</v>
      </c>
      <c r="CL279" s="7">
        <f t="shared" si="364"/>
        <v>0</v>
      </c>
      <c r="CM279" s="7">
        <f t="shared" si="364"/>
        <v>0</v>
      </c>
      <c r="CN279" s="7">
        <f t="shared" si="364"/>
        <v>0</v>
      </c>
      <c r="CO279" s="7">
        <f t="shared" si="364"/>
        <v>0</v>
      </c>
      <c r="CP279" s="7">
        <f t="shared" si="364"/>
        <v>0</v>
      </c>
      <c r="CQ279" s="7">
        <f t="shared" si="364"/>
        <v>0</v>
      </c>
      <c r="CR279" s="7">
        <f t="shared" si="364"/>
        <v>0</v>
      </c>
      <c r="CS279" s="7">
        <f t="shared" si="364"/>
        <v>0</v>
      </c>
      <c r="CT279" s="7">
        <f t="shared" si="364"/>
        <v>0</v>
      </c>
      <c r="CU279" s="7">
        <f t="shared" si="364"/>
        <v>0</v>
      </c>
      <c r="CV279" s="7">
        <f t="shared" si="364"/>
        <v>0</v>
      </c>
      <c r="CW279" s="7">
        <f t="shared" si="364"/>
        <v>0</v>
      </c>
      <c r="CX279" s="7">
        <f t="shared" si="364"/>
        <v>0</v>
      </c>
      <c r="CY279" s="7">
        <f t="shared" si="364"/>
        <v>0</v>
      </c>
      <c r="CZ279" s="7">
        <f t="shared" si="364"/>
        <v>0</v>
      </c>
      <c r="DA279" s="7">
        <f t="shared" si="364"/>
        <v>0</v>
      </c>
      <c r="DB279" s="7">
        <f t="shared" si="364"/>
        <v>0</v>
      </c>
      <c r="DC279" s="7">
        <f t="shared" si="364"/>
        <v>0</v>
      </c>
      <c r="DD279" s="7">
        <f t="shared" si="364"/>
        <v>0</v>
      </c>
      <c r="DE279" s="7">
        <f t="shared" si="364"/>
        <v>0</v>
      </c>
      <c r="DF279" s="7">
        <f t="shared" si="364"/>
        <v>0</v>
      </c>
      <c r="DG279" s="7">
        <f t="shared" si="364"/>
        <v>0</v>
      </c>
      <c r="DH279" s="7">
        <f t="shared" si="364"/>
        <v>0</v>
      </c>
      <c r="DI279" s="7">
        <f t="shared" si="364"/>
        <v>0</v>
      </c>
      <c r="DJ279" s="7">
        <f t="shared" si="364"/>
        <v>0</v>
      </c>
      <c r="DK279" s="7">
        <f t="shared" si="364"/>
        <v>0</v>
      </c>
      <c r="DL279" s="7">
        <f t="shared" si="364"/>
        <v>0</v>
      </c>
      <c r="DM279" s="7">
        <f t="shared" si="364"/>
        <v>0</v>
      </c>
      <c r="DN279" s="7">
        <f t="shared" si="364"/>
        <v>0</v>
      </c>
      <c r="DO279" s="7">
        <f t="shared" si="364"/>
        <v>0</v>
      </c>
      <c r="DP279" s="7">
        <f t="shared" ref="DP279:FX279" si="365">ROUND(DP270*DP45,2)</f>
        <v>0</v>
      </c>
      <c r="DQ279" s="7">
        <f t="shared" si="365"/>
        <v>320616.93</v>
      </c>
      <c r="DR279" s="7">
        <f t="shared" si="365"/>
        <v>0</v>
      </c>
      <c r="DS279" s="7">
        <f t="shared" si="365"/>
        <v>0</v>
      </c>
      <c r="DT279" s="7">
        <f t="shared" si="365"/>
        <v>0</v>
      </c>
      <c r="DU279" s="7">
        <f t="shared" si="365"/>
        <v>0</v>
      </c>
      <c r="DV279" s="7">
        <f t="shared" si="365"/>
        <v>0</v>
      </c>
      <c r="DW279" s="7">
        <f t="shared" si="365"/>
        <v>0</v>
      </c>
      <c r="DX279" s="7">
        <f t="shared" si="365"/>
        <v>0</v>
      </c>
      <c r="DY279" s="7">
        <f t="shared" si="365"/>
        <v>0</v>
      </c>
      <c r="DZ279" s="7">
        <f t="shared" si="365"/>
        <v>0</v>
      </c>
      <c r="EA279" s="7">
        <f t="shared" si="365"/>
        <v>158409.68</v>
      </c>
      <c r="EB279" s="7">
        <f t="shared" si="365"/>
        <v>0</v>
      </c>
      <c r="EC279" s="7">
        <f t="shared" si="365"/>
        <v>0</v>
      </c>
      <c r="ED279" s="7">
        <f t="shared" si="365"/>
        <v>781463.02</v>
      </c>
      <c r="EE279" s="7">
        <f t="shared" si="365"/>
        <v>0</v>
      </c>
      <c r="EF279" s="7">
        <f t="shared" si="365"/>
        <v>0</v>
      </c>
      <c r="EG279" s="7">
        <f t="shared" si="365"/>
        <v>0</v>
      </c>
      <c r="EH279" s="7">
        <f t="shared" si="365"/>
        <v>0</v>
      </c>
      <c r="EI279" s="7">
        <f t="shared" si="365"/>
        <v>0</v>
      </c>
      <c r="EJ279" s="7">
        <f t="shared" si="365"/>
        <v>0</v>
      </c>
      <c r="EK279" s="7">
        <f t="shared" si="365"/>
        <v>0</v>
      </c>
      <c r="EL279" s="7">
        <f t="shared" si="365"/>
        <v>0</v>
      </c>
      <c r="EM279" s="7">
        <f t="shared" si="365"/>
        <v>0</v>
      </c>
      <c r="EN279" s="7">
        <f t="shared" si="365"/>
        <v>0</v>
      </c>
      <c r="EO279" s="7">
        <f t="shared" si="365"/>
        <v>0</v>
      </c>
      <c r="EP279" s="7">
        <f t="shared" si="365"/>
        <v>0</v>
      </c>
      <c r="EQ279" s="7">
        <f t="shared" si="365"/>
        <v>0</v>
      </c>
      <c r="ER279" s="7">
        <f t="shared" si="365"/>
        <v>0</v>
      </c>
      <c r="ES279" s="7">
        <f t="shared" si="365"/>
        <v>0</v>
      </c>
      <c r="ET279" s="7">
        <f t="shared" si="365"/>
        <v>0</v>
      </c>
      <c r="EU279" s="7">
        <f t="shared" si="365"/>
        <v>0</v>
      </c>
      <c r="EV279" s="7">
        <f t="shared" si="365"/>
        <v>0</v>
      </c>
      <c r="EW279" s="7">
        <f t="shared" si="365"/>
        <v>0</v>
      </c>
      <c r="EX279" s="7">
        <f t="shared" si="365"/>
        <v>0</v>
      </c>
      <c r="EY279" s="7">
        <f t="shared" si="365"/>
        <v>0</v>
      </c>
      <c r="EZ279" s="7">
        <f t="shared" si="365"/>
        <v>0</v>
      </c>
      <c r="FA279" s="7">
        <f t="shared" si="365"/>
        <v>0</v>
      </c>
      <c r="FB279" s="7">
        <f t="shared" si="365"/>
        <v>0</v>
      </c>
      <c r="FC279" s="7">
        <f t="shared" si="365"/>
        <v>0</v>
      </c>
      <c r="FD279" s="7">
        <f t="shared" si="365"/>
        <v>0</v>
      </c>
      <c r="FE279" s="7">
        <f t="shared" si="365"/>
        <v>0</v>
      </c>
      <c r="FF279" s="7">
        <f t="shared" si="365"/>
        <v>0</v>
      </c>
      <c r="FG279" s="7">
        <f t="shared" si="365"/>
        <v>0</v>
      </c>
      <c r="FH279" s="7">
        <f t="shared" si="365"/>
        <v>0</v>
      </c>
      <c r="FI279" s="7">
        <f t="shared" si="365"/>
        <v>1084779.06</v>
      </c>
      <c r="FJ279" s="7">
        <f t="shared" si="365"/>
        <v>797136.33</v>
      </c>
      <c r="FK279" s="7">
        <f t="shared" si="365"/>
        <v>1093286.33</v>
      </c>
      <c r="FL279" s="7">
        <f t="shared" si="365"/>
        <v>0</v>
      </c>
      <c r="FM279" s="7">
        <f t="shared" si="365"/>
        <v>0</v>
      </c>
      <c r="FN279" s="7">
        <f t="shared" si="365"/>
        <v>0</v>
      </c>
      <c r="FO279" s="7">
        <f t="shared" si="365"/>
        <v>695501.05</v>
      </c>
      <c r="FP279" s="7">
        <f t="shared" si="365"/>
        <v>1024757.14</v>
      </c>
      <c r="FQ279" s="7">
        <f t="shared" si="365"/>
        <v>528435.18000000005</v>
      </c>
      <c r="FR279" s="7">
        <f t="shared" si="365"/>
        <v>143579.44</v>
      </c>
      <c r="FS279" s="7">
        <f t="shared" si="365"/>
        <v>111992.55</v>
      </c>
      <c r="FT279" s="7">
        <f t="shared" si="365"/>
        <v>70559.64</v>
      </c>
      <c r="FU279" s="7">
        <f t="shared" si="365"/>
        <v>0</v>
      </c>
      <c r="FV279" s="7">
        <f t="shared" si="365"/>
        <v>0</v>
      </c>
      <c r="FW279" s="7">
        <f t="shared" si="365"/>
        <v>0</v>
      </c>
      <c r="FX279" s="7">
        <f t="shared" si="365"/>
        <v>0</v>
      </c>
      <c r="FY279" s="7"/>
      <c r="FZ279" s="101">
        <f>SUM(C279:FX279)</f>
        <v>7371284.9999999991</v>
      </c>
      <c r="GA279" s="84">
        <v>7371285</v>
      </c>
      <c r="GB279" s="7">
        <f>FZ279-GA279</f>
        <v>0</v>
      </c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</row>
    <row r="280" spans="1:195" x14ac:dyDescent="0.2">
      <c r="A280" s="7"/>
      <c r="B280" s="7" t="s">
        <v>839</v>
      </c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64"/>
      <c r="FZ280" s="7"/>
      <c r="GA280" s="7"/>
      <c r="GB280" s="7">
        <f>FZ280-GA280</f>
        <v>0</v>
      </c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</row>
    <row r="281" spans="1:195" x14ac:dyDescent="0.2">
      <c r="A281" s="6" t="s">
        <v>840</v>
      </c>
      <c r="B281" s="7" t="s">
        <v>841</v>
      </c>
      <c r="C281" s="7">
        <f t="shared" ref="C281:BN281" si="366">ROUND(C274/C98,2)</f>
        <v>11238.44</v>
      </c>
      <c r="D281" s="7">
        <f t="shared" si="366"/>
        <v>10649.93</v>
      </c>
      <c r="E281" s="7">
        <f t="shared" si="366"/>
        <v>11521.73</v>
      </c>
      <c r="F281" s="7">
        <f t="shared" si="366"/>
        <v>10457.870000000001</v>
      </c>
      <c r="G281" s="7">
        <f t="shared" si="366"/>
        <v>11119.1</v>
      </c>
      <c r="H281" s="7">
        <f t="shared" si="366"/>
        <v>11073.78</v>
      </c>
      <c r="I281" s="7">
        <f t="shared" si="366"/>
        <v>11272.21</v>
      </c>
      <c r="J281" s="7">
        <f t="shared" si="366"/>
        <v>10487.48</v>
      </c>
      <c r="K281" s="7">
        <f t="shared" si="366"/>
        <v>15123.32</v>
      </c>
      <c r="L281" s="7">
        <f t="shared" si="366"/>
        <v>11224.47</v>
      </c>
      <c r="M281" s="7">
        <f t="shared" si="366"/>
        <v>12916.06</v>
      </c>
      <c r="N281" s="7">
        <f t="shared" si="366"/>
        <v>10740.12</v>
      </c>
      <c r="O281" s="7">
        <f t="shared" si="366"/>
        <v>10267.129999999999</v>
      </c>
      <c r="P281" s="7">
        <f t="shared" si="366"/>
        <v>14926.82</v>
      </c>
      <c r="Q281" s="7">
        <f t="shared" si="366"/>
        <v>11647.23</v>
      </c>
      <c r="R281" s="7">
        <f t="shared" si="366"/>
        <v>10282.68</v>
      </c>
      <c r="S281" s="7">
        <f t="shared" si="366"/>
        <v>10892.24</v>
      </c>
      <c r="T281" s="7">
        <f t="shared" si="366"/>
        <v>18249.759999999998</v>
      </c>
      <c r="U281" s="7">
        <f t="shared" si="366"/>
        <v>22114.78</v>
      </c>
      <c r="V281" s="7">
        <f t="shared" si="366"/>
        <v>14716.17</v>
      </c>
      <c r="W281" s="7">
        <f t="shared" si="366"/>
        <v>19013.23</v>
      </c>
      <c r="X281" s="7">
        <f t="shared" si="366"/>
        <v>21074.19</v>
      </c>
      <c r="Y281" s="7">
        <f t="shared" si="366"/>
        <v>10933.13</v>
      </c>
      <c r="Z281" s="7">
        <f t="shared" si="366"/>
        <v>15492.94</v>
      </c>
      <c r="AA281" s="7">
        <f t="shared" si="366"/>
        <v>10545.83</v>
      </c>
      <c r="AB281" s="7">
        <f t="shared" si="366"/>
        <v>10654.16</v>
      </c>
      <c r="AC281" s="7">
        <f t="shared" si="366"/>
        <v>10949.21</v>
      </c>
      <c r="AD281" s="7">
        <f t="shared" si="366"/>
        <v>10474.290000000001</v>
      </c>
      <c r="AE281" s="7">
        <f t="shared" si="366"/>
        <v>19975.95</v>
      </c>
      <c r="AF281" s="7">
        <f t="shared" si="366"/>
        <v>17839.66</v>
      </c>
      <c r="AG281" s="7">
        <f t="shared" si="366"/>
        <v>11832.22</v>
      </c>
      <c r="AH281" s="7">
        <f t="shared" si="366"/>
        <v>10882.07</v>
      </c>
      <c r="AI281" s="7">
        <f t="shared" si="366"/>
        <v>12934.22</v>
      </c>
      <c r="AJ281" s="7">
        <f t="shared" si="366"/>
        <v>19455.759999999998</v>
      </c>
      <c r="AK281" s="7">
        <f t="shared" si="366"/>
        <v>18226.43</v>
      </c>
      <c r="AL281" s="7">
        <f t="shared" si="366"/>
        <v>15004.68</v>
      </c>
      <c r="AM281" s="7">
        <f t="shared" si="366"/>
        <v>12808.25</v>
      </c>
      <c r="AN281" s="7">
        <f t="shared" si="366"/>
        <v>13745.09</v>
      </c>
      <c r="AO281" s="7">
        <f t="shared" si="366"/>
        <v>10401.49</v>
      </c>
      <c r="AP281" s="7">
        <f t="shared" si="366"/>
        <v>11182.76</v>
      </c>
      <c r="AQ281" s="7">
        <f t="shared" si="366"/>
        <v>16120.8</v>
      </c>
      <c r="AR281" s="7">
        <f t="shared" si="366"/>
        <v>10305.86</v>
      </c>
      <c r="AS281" s="7">
        <f t="shared" si="366"/>
        <v>11271.7</v>
      </c>
      <c r="AT281" s="7">
        <f t="shared" si="366"/>
        <v>10503.98</v>
      </c>
      <c r="AU281" s="7">
        <f t="shared" si="366"/>
        <v>15389.6</v>
      </c>
      <c r="AV281" s="7">
        <f t="shared" si="366"/>
        <v>14655.03</v>
      </c>
      <c r="AW281" s="7">
        <f t="shared" si="366"/>
        <v>15910.1</v>
      </c>
      <c r="AX281" s="7">
        <f t="shared" si="366"/>
        <v>21515.56</v>
      </c>
      <c r="AY281" s="7">
        <f t="shared" si="366"/>
        <v>12947.51</v>
      </c>
      <c r="AZ281" s="7">
        <f t="shared" si="366"/>
        <v>10623.45</v>
      </c>
      <c r="BA281" s="7">
        <f t="shared" si="366"/>
        <v>10181.68</v>
      </c>
      <c r="BB281" s="7">
        <f t="shared" si="366"/>
        <v>10258.459999999999</v>
      </c>
      <c r="BC281" s="7">
        <f t="shared" si="366"/>
        <v>10619.75</v>
      </c>
      <c r="BD281" s="7">
        <f t="shared" si="366"/>
        <v>10192.89</v>
      </c>
      <c r="BE281" s="7">
        <f t="shared" si="366"/>
        <v>10809.97</v>
      </c>
      <c r="BF281" s="7">
        <f t="shared" si="366"/>
        <v>10173.41</v>
      </c>
      <c r="BG281" s="7">
        <f t="shared" si="366"/>
        <v>11673.39</v>
      </c>
      <c r="BH281" s="7">
        <f t="shared" si="366"/>
        <v>11761.8</v>
      </c>
      <c r="BI281" s="7">
        <f t="shared" si="366"/>
        <v>15703.88</v>
      </c>
      <c r="BJ281" s="7">
        <f t="shared" si="366"/>
        <v>10192.31</v>
      </c>
      <c r="BK281" s="7">
        <f t="shared" si="366"/>
        <v>10277.33</v>
      </c>
      <c r="BL281" s="7">
        <f t="shared" si="366"/>
        <v>19961.48</v>
      </c>
      <c r="BM281" s="7">
        <f t="shared" si="366"/>
        <v>14284.04</v>
      </c>
      <c r="BN281" s="7">
        <f t="shared" si="366"/>
        <v>10249.9</v>
      </c>
      <c r="BO281" s="7">
        <f t="shared" ref="BO281:DZ281" si="367">ROUND(BO274/BO98,2)</f>
        <v>10653.98</v>
      </c>
      <c r="BP281" s="7">
        <f t="shared" si="367"/>
        <v>17930.669999999998</v>
      </c>
      <c r="BQ281" s="7">
        <f t="shared" si="367"/>
        <v>11213.39</v>
      </c>
      <c r="BR281" s="7">
        <f t="shared" si="367"/>
        <v>10426.879999999999</v>
      </c>
      <c r="BS281" s="7">
        <f t="shared" si="367"/>
        <v>11554.88</v>
      </c>
      <c r="BT281" s="7">
        <f t="shared" si="367"/>
        <v>13243.91</v>
      </c>
      <c r="BU281" s="7">
        <f t="shared" si="367"/>
        <v>13485.36</v>
      </c>
      <c r="BV281" s="7">
        <f t="shared" si="367"/>
        <v>10736.64</v>
      </c>
      <c r="BW281" s="7">
        <f t="shared" si="367"/>
        <v>10590.8</v>
      </c>
      <c r="BX281" s="7">
        <f t="shared" si="367"/>
        <v>22623.13</v>
      </c>
      <c r="BY281" s="7">
        <f t="shared" si="367"/>
        <v>11758.93</v>
      </c>
      <c r="BZ281" s="7">
        <f t="shared" si="367"/>
        <v>16007.16</v>
      </c>
      <c r="CA281" s="7">
        <f t="shared" si="367"/>
        <v>18734.46</v>
      </c>
      <c r="CB281" s="7">
        <f t="shared" si="367"/>
        <v>10481.19</v>
      </c>
      <c r="CC281" s="7">
        <f t="shared" si="367"/>
        <v>16747.84</v>
      </c>
      <c r="CD281" s="7">
        <f t="shared" si="367"/>
        <v>14637.02</v>
      </c>
      <c r="CE281" s="7">
        <f t="shared" si="367"/>
        <v>18105.52</v>
      </c>
      <c r="CF281" s="7">
        <f t="shared" si="367"/>
        <v>18567.73</v>
      </c>
      <c r="CG281" s="7">
        <f t="shared" si="367"/>
        <v>16700.89</v>
      </c>
      <c r="CH281" s="7">
        <f t="shared" si="367"/>
        <v>20327.43</v>
      </c>
      <c r="CI281" s="7">
        <f t="shared" si="367"/>
        <v>11240.92</v>
      </c>
      <c r="CJ281" s="7">
        <f t="shared" si="367"/>
        <v>11520.35</v>
      </c>
      <c r="CK281" s="7">
        <f t="shared" si="367"/>
        <v>10529.62</v>
      </c>
      <c r="CL281" s="7">
        <f t="shared" si="367"/>
        <v>11197.06</v>
      </c>
      <c r="CM281" s="7">
        <f t="shared" si="367"/>
        <v>12439.19</v>
      </c>
      <c r="CN281" s="7">
        <f t="shared" si="367"/>
        <v>10182.9</v>
      </c>
      <c r="CO281" s="7">
        <f t="shared" si="367"/>
        <v>10192.89</v>
      </c>
      <c r="CP281" s="7">
        <f t="shared" si="367"/>
        <v>11318.44</v>
      </c>
      <c r="CQ281" s="7">
        <f t="shared" si="367"/>
        <v>12043.03</v>
      </c>
      <c r="CR281" s="7">
        <f t="shared" si="367"/>
        <v>15639.33</v>
      </c>
      <c r="CS281" s="7">
        <f t="shared" si="367"/>
        <v>13689.83</v>
      </c>
      <c r="CT281" s="7">
        <f t="shared" si="367"/>
        <v>20528.05</v>
      </c>
      <c r="CU281" s="7">
        <f t="shared" si="367"/>
        <v>10257.4</v>
      </c>
      <c r="CV281" s="7">
        <f t="shared" si="367"/>
        <v>19896.29</v>
      </c>
      <c r="CW281" s="7">
        <f t="shared" si="367"/>
        <v>17184.28</v>
      </c>
      <c r="CX281" s="7">
        <f t="shared" si="367"/>
        <v>11886.62</v>
      </c>
      <c r="CY281" s="7">
        <f t="shared" si="367"/>
        <v>21736.5</v>
      </c>
      <c r="CZ281" s="7">
        <f t="shared" si="367"/>
        <v>10604.66</v>
      </c>
      <c r="DA281" s="7">
        <f t="shared" si="367"/>
        <v>16830.71</v>
      </c>
      <c r="DB281" s="7">
        <f t="shared" si="367"/>
        <v>13854.38</v>
      </c>
      <c r="DC281" s="7">
        <f t="shared" si="367"/>
        <v>17884.419999999998</v>
      </c>
      <c r="DD281" s="7">
        <f t="shared" si="367"/>
        <v>18896.080000000002</v>
      </c>
      <c r="DE281" s="7">
        <f t="shared" si="367"/>
        <v>13743.19</v>
      </c>
      <c r="DF281" s="7">
        <f t="shared" si="367"/>
        <v>10192.23</v>
      </c>
      <c r="DG281" s="7">
        <f t="shared" si="367"/>
        <v>21435.25</v>
      </c>
      <c r="DH281" s="7">
        <f t="shared" si="367"/>
        <v>10249.120000000001</v>
      </c>
      <c r="DI281" s="7">
        <f t="shared" si="367"/>
        <v>10502.92</v>
      </c>
      <c r="DJ281" s="7">
        <f t="shared" si="367"/>
        <v>11528.05</v>
      </c>
      <c r="DK281" s="7">
        <f t="shared" si="367"/>
        <v>12010.81</v>
      </c>
      <c r="DL281" s="7">
        <f t="shared" si="367"/>
        <v>10704.81</v>
      </c>
      <c r="DM281" s="7">
        <f t="shared" si="367"/>
        <v>17162.189999999999</v>
      </c>
      <c r="DN281" s="7">
        <f t="shared" si="367"/>
        <v>11311.7</v>
      </c>
      <c r="DO281" s="7">
        <f t="shared" si="367"/>
        <v>10890.64</v>
      </c>
      <c r="DP281" s="7">
        <f t="shared" si="367"/>
        <v>17473.91</v>
      </c>
      <c r="DQ281" s="7">
        <f t="shared" si="367"/>
        <v>11271.15</v>
      </c>
      <c r="DR281" s="7">
        <f t="shared" si="367"/>
        <v>11322.51</v>
      </c>
      <c r="DS281" s="7">
        <f t="shared" si="367"/>
        <v>12083.96</v>
      </c>
      <c r="DT281" s="7">
        <f t="shared" si="367"/>
        <v>18960.900000000001</v>
      </c>
      <c r="DU281" s="7">
        <f t="shared" si="367"/>
        <v>13279.29</v>
      </c>
      <c r="DV281" s="7">
        <f t="shared" si="367"/>
        <v>16703.349999999999</v>
      </c>
      <c r="DW281" s="7">
        <f t="shared" si="367"/>
        <v>14078.42</v>
      </c>
      <c r="DX281" s="7">
        <f t="shared" si="367"/>
        <v>20179.54</v>
      </c>
      <c r="DY281" s="7">
        <f t="shared" si="367"/>
        <v>15082.46</v>
      </c>
      <c r="DZ281" s="7">
        <f t="shared" si="367"/>
        <v>11712.32</v>
      </c>
      <c r="EA281" s="7">
        <f t="shared" ref="EA281:FX281" si="368">ROUND(EA274/EA98,2)</f>
        <v>12118.73</v>
      </c>
      <c r="EB281" s="7">
        <f t="shared" si="368"/>
        <v>11725.38</v>
      </c>
      <c r="EC281" s="7">
        <f t="shared" si="368"/>
        <v>13305.73</v>
      </c>
      <c r="ED281" s="7">
        <f t="shared" si="368"/>
        <v>13816.82</v>
      </c>
      <c r="EE281" s="7">
        <f t="shared" si="368"/>
        <v>16974.900000000001</v>
      </c>
      <c r="EF281" s="7">
        <f t="shared" si="368"/>
        <v>10995.31</v>
      </c>
      <c r="EG281" s="7">
        <f t="shared" si="368"/>
        <v>14731.38</v>
      </c>
      <c r="EH281" s="7">
        <f t="shared" si="368"/>
        <v>14664.62</v>
      </c>
      <c r="EI281" s="7">
        <f t="shared" si="368"/>
        <v>10977.37</v>
      </c>
      <c r="EJ281" s="7">
        <f t="shared" si="368"/>
        <v>10184.92</v>
      </c>
      <c r="EK281" s="7">
        <f t="shared" si="368"/>
        <v>11143.24</v>
      </c>
      <c r="EL281" s="7">
        <f t="shared" si="368"/>
        <v>11402.64</v>
      </c>
      <c r="EM281" s="7">
        <f t="shared" si="368"/>
        <v>12623.53</v>
      </c>
      <c r="EN281" s="7">
        <f t="shared" si="368"/>
        <v>10966.06</v>
      </c>
      <c r="EO281" s="7">
        <f t="shared" si="368"/>
        <v>13447.88</v>
      </c>
      <c r="EP281" s="7">
        <f t="shared" si="368"/>
        <v>13038.9</v>
      </c>
      <c r="EQ281" s="7">
        <f t="shared" si="368"/>
        <v>10618.35</v>
      </c>
      <c r="ER281" s="7">
        <f t="shared" si="368"/>
        <v>14929.54</v>
      </c>
      <c r="ES281" s="7">
        <f t="shared" si="368"/>
        <v>17459.97</v>
      </c>
      <c r="ET281" s="7">
        <f t="shared" si="368"/>
        <v>19355.68</v>
      </c>
      <c r="EU281" s="7">
        <f t="shared" si="368"/>
        <v>12327.65</v>
      </c>
      <c r="EV281" s="7">
        <f t="shared" si="368"/>
        <v>22794.3</v>
      </c>
      <c r="EW281" s="7">
        <f t="shared" si="368"/>
        <v>14333.1</v>
      </c>
      <c r="EX281" s="7">
        <f t="shared" si="368"/>
        <v>19225.91</v>
      </c>
      <c r="EY281" s="7">
        <f t="shared" si="368"/>
        <v>10519.2</v>
      </c>
      <c r="EZ281" s="7">
        <f t="shared" si="368"/>
        <v>19561.71</v>
      </c>
      <c r="FA281" s="7">
        <f t="shared" si="368"/>
        <v>11312</v>
      </c>
      <c r="FB281" s="7">
        <f t="shared" si="368"/>
        <v>14286.05</v>
      </c>
      <c r="FC281" s="7">
        <f t="shared" si="368"/>
        <v>10358.120000000001</v>
      </c>
      <c r="FD281" s="7">
        <f t="shared" si="368"/>
        <v>12529.99</v>
      </c>
      <c r="FE281" s="7">
        <f t="shared" si="368"/>
        <v>21302.93</v>
      </c>
      <c r="FF281" s="7">
        <f t="shared" si="368"/>
        <v>17435.02</v>
      </c>
      <c r="FG281" s="7">
        <f t="shared" si="368"/>
        <v>19881.98</v>
      </c>
      <c r="FH281" s="7">
        <f t="shared" si="368"/>
        <v>21621.33</v>
      </c>
      <c r="FI281" s="7">
        <f t="shared" si="368"/>
        <v>10691.34</v>
      </c>
      <c r="FJ281" s="7">
        <f t="shared" si="368"/>
        <v>10228.64</v>
      </c>
      <c r="FK281" s="7">
        <f t="shared" si="368"/>
        <v>10512.5</v>
      </c>
      <c r="FL281" s="7">
        <f t="shared" si="368"/>
        <v>10192.89</v>
      </c>
      <c r="FM281" s="7">
        <f t="shared" si="368"/>
        <v>10192.89</v>
      </c>
      <c r="FN281" s="7">
        <f t="shared" si="368"/>
        <v>10788.61</v>
      </c>
      <c r="FO281" s="7">
        <f t="shared" si="368"/>
        <v>10908.29</v>
      </c>
      <c r="FP281" s="7">
        <f t="shared" si="368"/>
        <v>10892.51</v>
      </c>
      <c r="FQ281" s="7">
        <f t="shared" si="368"/>
        <v>10937.31</v>
      </c>
      <c r="FR281" s="7">
        <f t="shared" si="368"/>
        <v>18258.169999999998</v>
      </c>
      <c r="FS281" s="7">
        <f t="shared" si="368"/>
        <v>17066.03</v>
      </c>
      <c r="FT281" s="7">
        <f t="shared" si="368"/>
        <v>22145.42</v>
      </c>
      <c r="FU281" s="7">
        <f t="shared" si="368"/>
        <v>12003.15</v>
      </c>
      <c r="FV281" s="7">
        <f t="shared" si="368"/>
        <v>11579</v>
      </c>
      <c r="FW281" s="7">
        <f t="shared" si="368"/>
        <v>18813.650000000001</v>
      </c>
      <c r="FX281" s="7">
        <f t="shared" si="368"/>
        <v>23156.79</v>
      </c>
      <c r="FY281" s="7"/>
      <c r="FZ281" s="7">
        <f>ROUND(FZ274/FZ98,2)</f>
        <v>10778.54</v>
      </c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</row>
    <row r="282" spans="1:195" x14ac:dyDescent="0.2">
      <c r="A282" s="7"/>
      <c r="B282" s="7" t="s">
        <v>842</v>
      </c>
      <c r="C282" s="7">
        <v>0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7">
        <v>0</v>
      </c>
      <c r="AG282" s="7">
        <v>0</v>
      </c>
      <c r="AH282" s="7">
        <v>0</v>
      </c>
      <c r="AI282" s="7">
        <v>0</v>
      </c>
      <c r="AJ282" s="7">
        <v>0</v>
      </c>
      <c r="AK282" s="7">
        <v>0</v>
      </c>
      <c r="AL282" s="7">
        <v>0</v>
      </c>
      <c r="AM282" s="7">
        <v>0</v>
      </c>
      <c r="AN282" s="7">
        <v>0</v>
      </c>
      <c r="AO282" s="7">
        <v>0</v>
      </c>
      <c r="AP282" s="7">
        <v>0</v>
      </c>
      <c r="AQ282" s="7">
        <v>0</v>
      </c>
      <c r="AR282" s="7">
        <v>0</v>
      </c>
      <c r="AS282" s="7">
        <v>0</v>
      </c>
      <c r="AT282" s="7">
        <v>0</v>
      </c>
      <c r="AU282" s="7">
        <v>0</v>
      </c>
      <c r="AV282" s="7">
        <v>0</v>
      </c>
      <c r="AW282" s="7">
        <v>0</v>
      </c>
      <c r="AX282" s="7">
        <v>0</v>
      </c>
      <c r="AY282" s="7">
        <v>0</v>
      </c>
      <c r="AZ282" s="7">
        <v>0</v>
      </c>
      <c r="BA282" s="7">
        <v>0</v>
      </c>
      <c r="BB282" s="7">
        <v>0</v>
      </c>
      <c r="BC282" s="7">
        <v>0</v>
      </c>
      <c r="BD282" s="7">
        <v>0</v>
      </c>
      <c r="BE282" s="7">
        <v>0</v>
      </c>
      <c r="BF282" s="7">
        <v>0</v>
      </c>
      <c r="BG282" s="7">
        <v>0</v>
      </c>
      <c r="BH282" s="7">
        <v>0</v>
      </c>
      <c r="BI282" s="7">
        <v>0</v>
      </c>
      <c r="BJ282" s="7">
        <v>0</v>
      </c>
      <c r="BK282" s="7">
        <v>0</v>
      </c>
      <c r="BL282" s="7">
        <v>0</v>
      </c>
      <c r="BM282" s="7">
        <v>0</v>
      </c>
      <c r="BN282" s="7">
        <v>0</v>
      </c>
      <c r="BO282" s="7">
        <v>0</v>
      </c>
      <c r="BP282" s="7">
        <v>0</v>
      </c>
      <c r="BQ282" s="7">
        <v>0</v>
      </c>
      <c r="BR282" s="7">
        <v>0</v>
      </c>
      <c r="BS282" s="7">
        <v>0</v>
      </c>
      <c r="BT282" s="7">
        <v>0</v>
      </c>
      <c r="BU282" s="7">
        <v>0</v>
      </c>
      <c r="BV282" s="7">
        <v>267.9992417129688</v>
      </c>
      <c r="BW282" s="7">
        <v>0</v>
      </c>
      <c r="BX282" s="7">
        <v>0</v>
      </c>
      <c r="BY282" s="7">
        <v>0</v>
      </c>
      <c r="BZ282" s="7">
        <v>0</v>
      </c>
      <c r="CA282" s="7">
        <v>0</v>
      </c>
      <c r="CB282" s="7">
        <v>0</v>
      </c>
      <c r="CC282" s="7">
        <v>0</v>
      </c>
      <c r="CD282" s="7">
        <v>0</v>
      </c>
      <c r="CE282" s="7">
        <v>0</v>
      </c>
      <c r="CF282" s="7">
        <v>0</v>
      </c>
      <c r="CG282" s="7">
        <v>0</v>
      </c>
      <c r="CH282" s="7">
        <v>0</v>
      </c>
      <c r="CI282" s="7">
        <v>0</v>
      </c>
      <c r="CJ282" s="7">
        <v>0</v>
      </c>
      <c r="CK282" s="7">
        <v>0</v>
      </c>
      <c r="CL282" s="7">
        <v>0</v>
      </c>
      <c r="CM282" s="7">
        <v>0</v>
      </c>
      <c r="CN282" s="7">
        <v>0</v>
      </c>
      <c r="CO282" s="7">
        <v>0</v>
      </c>
      <c r="CP282" s="7">
        <v>0</v>
      </c>
      <c r="CQ282" s="7">
        <v>0</v>
      </c>
      <c r="CR282" s="7">
        <v>0</v>
      </c>
      <c r="CS282" s="7">
        <v>0</v>
      </c>
      <c r="CT282" s="7">
        <v>0</v>
      </c>
      <c r="CU282" s="7">
        <v>0</v>
      </c>
      <c r="CV282" s="7">
        <v>0</v>
      </c>
      <c r="CW282" s="7">
        <v>0</v>
      </c>
      <c r="CX282" s="7">
        <v>0</v>
      </c>
      <c r="CY282" s="7">
        <v>0</v>
      </c>
      <c r="CZ282" s="7">
        <v>0</v>
      </c>
      <c r="DA282" s="7">
        <v>0</v>
      </c>
      <c r="DB282" s="7">
        <v>0</v>
      </c>
      <c r="DC282" s="7">
        <v>0</v>
      </c>
      <c r="DD282" s="7">
        <v>0</v>
      </c>
      <c r="DE282" s="7">
        <v>0</v>
      </c>
      <c r="DF282" s="7">
        <v>0</v>
      </c>
      <c r="DG282" s="7">
        <v>0</v>
      </c>
      <c r="DH282" s="7">
        <v>0</v>
      </c>
      <c r="DI282" s="7">
        <v>0</v>
      </c>
      <c r="DJ282" s="7">
        <v>0</v>
      </c>
      <c r="DK282" s="7">
        <v>0</v>
      </c>
      <c r="DL282" s="7">
        <v>0</v>
      </c>
      <c r="DM282" s="7">
        <v>0</v>
      </c>
      <c r="DN282" s="7">
        <v>0</v>
      </c>
      <c r="DO282" s="7">
        <v>0</v>
      </c>
      <c r="DP282" s="7">
        <v>0</v>
      </c>
      <c r="DQ282" s="7">
        <v>62.230687360861339</v>
      </c>
      <c r="DR282" s="7">
        <v>0</v>
      </c>
      <c r="DS282" s="7">
        <v>0</v>
      </c>
      <c r="DT282" s="7">
        <v>0</v>
      </c>
      <c r="DU282" s="7">
        <v>0</v>
      </c>
      <c r="DV282" s="7">
        <v>0</v>
      </c>
      <c r="DW282" s="7">
        <v>0</v>
      </c>
      <c r="DX282" s="7">
        <v>0</v>
      </c>
      <c r="DY282" s="7">
        <v>0</v>
      </c>
      <c r="DZ282" s="7">
        <v>0</v>
      </c>
      <c r="EA282" s="7">
        <v>0</v>
      </c>
      <c r="EB282" s="7">
        <v>0</v>
      </c>
      <c r="EC282" s="7">
        <v>0</v>
      </c>
      <c r="ED282" s="7">
        <v>661.35078471468296</v>
      </c>
      <c r="EE282" s="7">
        <v>0</v>
      </c>
      <c r="EF282" s="7">
        <v>0</v>
      </c>
      <c r="EG282" s="7">
        <v>0</v>
      </c>
      <c r="EH282" s="7">
        <v>0</v>
      </c>
      <c r="EI282" s="7">
        <v>0</v>
      </c>
      <c r="EJ282" s="7">
        <v>0</v>
      </c>
      <c r="EK282" s="7">
        <v>0</v>
      </c>
      <c r="EL282" s="7">
        <v>0</v>
      </c>
      <c r="EM282" s="7">
        <v>0</v>
      </c>
      <c r="EN282" s="7">
        <v>0</v>
      </c>
      <c r="EO282" s="7">
        <v>0</v>
      </c>
      <c r="EP282" s="7">
        <v>0</v>
      </c>
      <c r="EQ282" s="7">
        <v>0</v>
      </c>
      <c r="ER282" s="7">
        <v>0</v>
      </c>
      <c r="ES282" s="7">
        <v>0</v>
      </c>
      <c r="ET282" s="7">
        <v>0</v>
      </c>
      <c r="EU282" s="7">
        <v>0</v>
      </c>
      <c r="EV282" s="7">
        <v>0</v>
      </c>
      <c r="EW282" s="7">
        <v>0</v>
      </c>
      <c r="EX282" s="7">
        <v>0</v>
      </c>
      <c r="EY282" s="7">
        <v>0</v>
      </c>
      <c r="EZ282" s="7">
        <v>0</v>
      </c>
      <c r="FA282" s="7">
        <v>0</v>
      </c>
      <c r="FB282" s="7">
        <v>0</v>
      </c>
      <c r="FC282" s="7">
        <v>0</v>
      </c>
      <c r="FD282" s="7">
        <v>0</v>
      </c>
      <c r="FE282" s="7">
        <v>0</v>
      </c>
      <c r="FF282" s="7">
        <v>0</v>
      </c>
      <c r="FG282" s="7">
        <v>0</v>
      </c>
      <c r="FH282" s="7">
        <v>0</v>
      </c>
      <c r="FI282" s="7">
        <v>1076.3399999999999</v>
      </c>
      <c r="FJ282" s="7">
        <v>0</v>
      </c>
      <c r="FK282" s="7">
        <v>0</v>
      </c>
      <c r="FL282" s="7">
        <v>0</v>
      </c>
      <c r="FM282" s="7">
        <v>0</v>
      </c>
      <c r="FN282" s="7">
        <v>0</v>
      </c>
      <c r="FO282" s="7">
        <v>718.44037219474558</v>
      </c>
      <c r="FP282" s="7">
        <v>212.47244958090596</v>
      </c>
      <c r="FQ282" s="7">
        <v>170.86</v>
      </c>
      <c r="FR282" s="7">
        <v>0</v>
      </c>
      <c r="FS282" s="7">
        <v>204.57577353030501</v>
      </c>
      <c r="FT282" s="7">
        <v>176.29443430312676</v>
      </c>
      <c r="FU282" s="7">
        <v>0</v>
      </c>
      <c r="FV282" s="7">
        <v>0</v>
      </c>
      <c r="FW282" s="7">
        <v>0</v>
      </c>
      <c r="FX282" s="7">
        <v>0</v>
      </c>
      <c r="FY282" s="7"/>
      <c r="FZ282" s="7"/>
      <c r="GA282" s="7"/>
      <c r="GB282" s="106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</row>
    <row r="283" spans="1:195" x14ac:dyDescent="0.2">
      <c r="A283" s="6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</row>
    <row r="284" spans="1:195" ht="15.75" x14ac:dyDescent="0.25">
      <c r="A284" s="6" t="s">
        <v>843</v>
      </c>
      <c r="B284" s="43" t="s">
        <v>844</v>
      </c>
      <c r="C284" s="7">
        <f>IF(IF(((C277*-1)&gt;(C274*$GE$275)),-C277,(C274*$GE$275))&gt;0,0,IF(((C277*-1)&gt;(C274*$GE$275)),-C277,(C274*$GE$275)))</f>
        <v>-1147653.7040091027</v>
      </c>
      <c r="D284" s="7">
        <f t="shared" ref="D284:BO284" si="369">IF(IF(((D277*-1)&gt;(D274*$GE$275)),-D277,(D274*$GE$275))&gt;0,0,IF(((D277*-1)&gt;(D274*$GE$275)),-D277,(D274*$GE$275)))</f>
        <v>-6676266.8164904704</v>
      </c>
      <c r="E284" s="7">
        <f t="shared" si="369"/>
        <v>-1096417.1022152205</v>
      </c>
      <c r="F284" s="7">
        <f t="shared" si="369"/>
        <v>-3768911.8097426165</v>
      </c>
      <c r="G284" s="7">
        <f t="shared" si="369"/>
        <v>-227692.28942133553</v>
      </c>
      <c r="H284" s="7">
        <f t="shared" si="369"/>
        <v>-196758.96106672901</v>
      </c>
      <c r="I284" s="7">
        <f t="shared" si="369"/>
        <v>-1519706.0609803677</v>
      </c>
      <c r="J284" s="7">
        <f t="shared" si="369"/>
        <v>-354604.33619998232</v>
      </c>
      <c r="K284" s="7">
        <f t="shared" si="369"/>
        <v>-60689.675000867494</v>
      </c>
      <c r="L284" s="7">
        <f t="shared" si="369"/>
        <v>-393279.75606911391</v>
      </c>
      <c r="M284" s="7">
        <f t="shared" si="369"/>
        <v>-214870.26503053945</v>
      </c>
      <c r="N284" s="7">
        <f t="shared" si="369"/>
        <v>-8653992.7358943205</v>
      </c>
      <c r="O284" s="7">
        <f t="shared" si="369"/>
        <v>-2162817.4385735928</v>
      </c>
      <c r="P284" s="7">
        <f t="shared" si="369"/>
        <v>-72522.896001118585</v>
      </c>
      <c r="Q284" s="7">
        <f t="shared" si="369"/>
        <v>-6818637.806538078</v>
      </c>
      <c r="R284" s="7">
        <f t="shared" si="369"/>
        <v>-855356.60417437658</v>
      </c>
      <c r="S284" s="7">
        <f t="shared" si="369"/>
        <v>-279410.67178466095</v>
      </c>
      <c r="T284" s="7">
        <f t="shared" si="369"/>
        <v>-45840.014504363018</v>
      </c>
      <c r="U284" s="7">
        <f t="shared" si="369"/>
        <v>-18079.86081724886</v>
      </c>
      <c r="V284" s="7">
        <f t="shared" si="369"/>
        <v>-60705.766805881853</v>
      </c>
      <c r="W284" s="7">
        <f t="shared" si="369"/>
        <v>-39260.205836536887</v>
      </c>
      <c r="X284" s="7">
        <f t="shared" si="369"/>
        <v>-16408.694102361584</v>
      </c>
      <c r="Y284" s="7">
        <f t="shared" si="369"/>
        <v>-132798.26043589873</v>
      </c>
      <c r="Z284" s="7">
        <f t="shared" si="369"/>
        <v>-53994.182113831317</v>
      </c>
      <c r="AA284" s="7">
        <f t="shared" si="369"/>
        <v>-5116645.2599048512</v>
      </c>
      <c r="AB284" s="7">
        <f t="shared" si="369"/>
        <v>-4630311.942969854</v>
      </c>
      <c r="AC284" s="7">
        <f t="shared" si="369"/>
        <v>-161621.27289221602</v>
      </c>
      <c r="AD284" s="7">
        <f t="shared" si="369"/>
        <v>-224307.28115876747</v>
      </c>
      <c r="AE284" s="7">
        <f t="shared" si="369"/>
        <v>-29365.176381069046</v>
      </c>
      <c r="AF284" s="7">
        <f t="shared" si="369"/>
        <v>-49171.444823702834</v>
      </c>
      <c r="AG284" s="7">
        <f t="shared" si="369"/>
        <v>-116817.64329118878</v>
      </c>
      <c r="AH284" s="7">
        <f t="shared" si="369"/>
        <v>-170577.48826091376</v>
      </c>
      <c r="AI284" s="7">
        <f t="shared" si="369"/>
        <v>-73718.169259365372</v>
      </c>
      <c r="AJ284" s="7">
        <f t="shared" si="369"/>
        <v>-45900.134531864518</v>
      </c>
      <c r="AK284" s="7">
        <f t="shared" si="369"/>
        <v>-51117.365374430556</v>
      </c>
      <c r="AL284" s="7">
        <f t="shared" si="369"/>
        <v>-63554.857821200188</v>
      </c>
      <c r="AM284" s="7">
        <f t="shared" si="369"/>
        <v>-77448.00878916205</v>
      </c>
      <c r="AN284" s="7">
        <f t="shared" si="369"/>
        <v>-70848.167275432585</v>
      </c>
      <c r="AO284" s="7">
        <f t="shared" si="369"/>
        <v>-727673.85997207847</v>
      </c>
      <c r="AP284" s="7">
        <f t="shared" si="369"/>
        <v>-14748050.839787446</v>
      </c>
      <c r="AQ284" s="7">
        <f t="shared" si="369"/>
        <v>-62257.450435884733</v>
      </c>
      <c r="AR284" s="7">
        <f t="shared" si="369"/>
        <v>-10318180.185665289</v>
      </c>
      <c r="AS284" s="7">
        <f t="shared" si="369"/>
        <v>-1178361.2076685976</v>
      </c>
      <c r="AT284" s="7">
        <f t="shared" si="369"/>
        <v>-390297.48939010897</v>
      </c>
      <c r="AU284" s="7">
        <f t="shared" si="369"/>
        <v>-67342.122278345632</v>
      </c>
      <c r="AV284" s="7">
        <f t="shared" si="369"/>
        <v>-75994.832183162187</v>
      </c>
      <c r="AW284" s="7">
        <f t="shared" si="369"/>
        <v>-62137.476511705172</v>
      </c>
      <c r="AX284" s="7">
        <f t="shared" si="369"/>
        <v>-23520.30674677042</v>
      </c>
      <c r="AY284" s="7">
        <f t="shared" si="369"/>
        <v>-86697.768636222376</v>
      </c>
      <c r="AZ284" s="7">
        <f t="shared" si="369"/>
        <v>-2088425.7481047388</v>
      </c>
      <c r="BA284" s="7">
        <f t="shared" si="369"/>
        <v>-1480133.7012846656</v>
      </c>
      <c r="BB284" s="7">
        <f t="shared" si="369"/>
        <v>-1254484.789397018</v>
      </c>
      <c r="BC284" s="7">
        <f t="shared" si="369"/>
        <v>-4306522.0191832203</v>
      </c>
      <c r="BD284" s="7">
        <f t="shared" si="369"/>
        <v>-573956.36202369852</v>
      </c>
      <c r="BE284" s="7">
        <f t="shared" si="369"/>
        <v>-221008.59785572856</v>
      </c>
      <c r="BF284" s="7">
        <f t="shared" si="369"/>
        <v>-4068615.5451354785</v>
      </c>
      <c r="BG284" s="7">
        <f t="shared" si="369"/>
        <v>-170311.25808613299</v>
      </c>
      <c r="BH284" s="7">
        <f t="shared" si="369"/>
        <v>-112825.60743848378</v>
      </c>
      <c r="BI284" s="7">
        <f t="shared" si="369"/>
        <v>-66149.630702310023</v>
      </c>
      <c r="BJ284" s="7">
        <f t="shared" si="369"/>
        <v>-1004239.9825621326</v>
      </c>
      <c r="BK284" s="7">
        <f t="shared" si="369"/>
        <v>-4692603.5184159866</v>
      </c>
      <c r="BL284" s="7">
        <f t="shared" si="369"/>
        <v>-39850.510787273415</v>
      </c>
      <c r="BM284" s="7">
        <f t="shared" si="369"/>
        <v>-70512.054634618224</v>
      </c>
      <c r="BN284" s="7">
        <f t="shared" si="369"/>
        <v>-531229.38720990613</v>
      </c>
      <c r="BO284" s="7">
        <f t="shared" si="369"/>
        <v>-217487.58350592406</v>
      </c>
      <c r="BP284" s="7">
        <f t="shared" ref="BP284:EA284" si="370">IF(IF(((BP277*-1)&gt;(BP274*$GE$275)),-BP277,(BP274*$GE$275))&gt;0,0,IF(((BP277*-1)&gt;(BP274*$GE$275)),-BP277,(BP274*$GE$275)))</f>
        <v>-51488.533004005738</v>
      </c>
      <c r="BQ284" s="7">
        <f t="shared" si="370"/>
        <v>-1037390.961160188</v>
      </c>
      <c r="BR284" s="7">
        <f t="shared" si="370"/>
        <v>-736513.09394792118</v>
      </c>
      <c r="BS284" s="7">
        <f t="shared" si="370"/>
        <v>-204317.5543663016</v>
      </c>
      <c r="BT284" s="7">
        <f t="shared" si="370"/>
        <v>-83753.345947176334</v>
      </c>
      <c r="BU284" s="7">
        <f t="shared" si="370"/>
        <v>-84650.30555058406</v>
      </c>
      <c r="BV284" s="7">
        <f t="shared" si="370"/>
        <v>-4.6566128730773926E-10</v>
      </c>
      <c r="BW284" s="7">
        <f t="shared" si="370"/>
        <v>-329698.11636170186</v>
      </c>
      <c r="BX284" s="7">
        <f t="shared" si="370"/>
        <v>-27478.964281619104</v>
      </c>
      <c r="BY284" s="7">
        <f t="shared" si="370"/>
        <v>-86832.498572436001</v>
      </c>
      <c r="BZ284" s="7">
        <f t="shared" si="370"/>
        <v>-54166.055753103356</v>
      </c>
      <c r="CA284" s="7">
        <f t="shared" si="370"/>
        <v>-48107.736273397619</v>
      </c>
      <c r="CB284" s="7">
        <f t="shared" si="370"/>
        <v>-12519604.959932646</v>
      </c>
      <c r="CC284" s="7">
        <f t="shared" si="370"/>
        <v>-49813.304095636959</v>
      </c>
      <c r="CD284" s="7">
        <f t="shared" si="370"/>
        <v>-52675.142606101945</v>
      </c>
      <c r="CE284" s="7">
        <f t="shared" si="370"/>
        <v>-43306.733571500379</v>
      </c>
      <c r="CF284" s="7">
        <f t="shared" si="370"/>
        <v>-36923.488911844266</v>
      </c>
      <c r="CG284" s="7">
        <f t="shared" si="370"/>
        <v>-52690.496127772916</v>
      </c>
      <c r="CH284" s="7">
        <f t="shared" si="370"/>
        <v>-33870.319936049331</v>
      </c>
      <c r="CI284" s="7">
        <f t="shared" si="370"/>
        <v>-124108.4147699032</v>
      </c>
      <c r="CJ284" s="7">
        <f t="shared" si="370"/>
        <v>-166840.58777738587</v>
      </c>
      <c r="CK284" s="7">
        <f t="shared" si="370"/>
        <v>-970328.02366352815</v>
      </c>
      <c r="CL284" s="7">
        <f t="shared" si="370"/>
        <v>-230282.62746352181</v>
      </c>
      <c r="CM284" s="7">
        <f t="shared" si="370"/>
        <v>-144253.53813761147</v>
      </c>
      <c r="CN284" s="7">
        <f t="shared" si="370"/>
        <v>-5189592.8482214641</v>
      </c>
      <c r="CO284" s="7">
        <f t="shared" si="370"/>
        <v>-2347935.4795719259</v>
      </c>
      <c r="CP284" s="7">
        <f t="shared" si="370"/>
        <v>-178616.03082596013</v>
      </c>
      <c r="CQ284" s="7">
        <f t="shared" si="370"/>
        <v>-152937.1249797011</v>
      </c>
      <c r="CR284" s="7">
        <f t="shared" si="370"/>
        <v>-58936.796935523977</v>
      </c>
      <c r="CS284" s="7">
        <f t="shared" si="370"/>
        <v>-68346.23216217733</v>
      </c>
      <c r="CT284" s="7">
        <f t="shared" si="370"/>
        <v>-33820.999151657117</v>
      </c>
      <c r="CU284" s="7">
        <f t="shared" si="370"/>
        <v>-71607.637217376396</v>
      </c>
      <c r="CV284" s="7">
        <f t="shared" si="370"/>
        <v>-15491.565395314701</v>
      </c>
      <c r="CW284" s="7">
        <f t="shared" si="370"/>
        <v>-51646.601165208733</v>
      </c>
      <c r="CX284" s="7">
        <f t="shared" si="370"/>
        <v>-86128.004811674531</v>
      </c>
      <c r="CY284" s="7">
        <f t="shared" si="370"/>
        <v>-16924.382136845295</v>
      </c>
      <c r="CZ284" s="7">
        <f t="shared" si="370"/>
        <v>-317942.38801668328</v>
      </c>
      <c r="DA284" s="7">
        <f t="shared" si="370"/>
        <v>-52706.920090216401</v>
      </c>
      <c r="DB284" s="7">
        <f t="shared" si="370"/>
        <v>-68175.340512941868</v>
      </c>
      <c r="DC284" s="7">
        <f t="shared" si="370"/>
        <v>-48180.815423774882</v>
      </c>
      <c r="DD284" s="7">
        <f t="shared" si="370"/>
        <v>-44668.005658343609</v>
      </c>
      <c r="DE284" s="7">
        <f t="shared" si="370"/>
        <v>-67992.009388904247</v>
      </c>
      <c r="DF284" s="7">
        <f t="shared" si="370"/>
        <v>-3434244.7305176412</v>
      </c>
      <c r="DG284" s="7">
        <f t="shared" si="370"/>
        <v>-29374.091218622871</v>
      </c>
      <c r="DH284" s="7">
        <f t="shared" si="370"/>
        <v>-310825.95511861244</v>
      </c>
      <c r="DI284" s="7">
        <f t="shared" si="370"/>
        <v>-412157.9986117449</v>
      </c>
      <c r="DJ284" s="7">
        <f t="shared" si="370"/>
        <v>-115071.25109406977</v>
      </c>
      <c r="DK284" s="7">
        <f t="shared" si="370"/>
        <v>-87364.526478874803</v>
      </c>
      <c r="DL284" s="7">
        <f t="shared" si="370"/>
        <v>-956150.06926774827</v>
      </c>
      <c r="DM284" s="7">
        <f t="shared" si="370"/>
        <v>-65343.861316077026</v>
      </c>
      <c r="DN284" s="7">
        <f t="shared" si="370"/>
        <v>-231072.70540889903</v>
      </c>
      <c r="DO284" s="7">
        <f t="shared" si="370"/>
        <v>-544222.13491323788</v>
      </c>
      <c r="DP284" s="7">
        <f t="shared" si="370"/>
        <v>-56870.816345727653</v>
      </c>
      <c r="DQ284" s="7">
        <f t="shared" si="370"/>
        <v>-3.4924596548080444E-10</v>
      </c>
      <c r="DR284" s="7">
        <f t="shared" si="370"/>
        <v>-241643.34712399999</v>
      </c>
      <c r="DS284" s="7">
        <f t="shared" si="370"/>
        <v>-127733.37056938416</v>
      </c>
      <c r="DT284" s="7">
        <f t="shared" si="370"/>
        <v>-51080.860914806988</v>
      </c>
      <c r="DU284" s="7">
        <f t="shared" si="370"/>
        <v>-73844.438135216173</v>
      </c>
      <c r="DV284" s="7">
        <f t="shared" si="370"/>
        <v>-56183.711096456078</v>
      </c>
      <c r="DW284" s="7">
        <f t="shared" si="370"/>
        <v>-68927.048591361512</v>
      </c>
      <c r="DX284" s="7">
        <f t="shared" si="370"/>
        <v>-52666.970723585313</v>
      </c>
      <c r="DY284" s="7">
        <f t="shared" si="370"/>
        <v>-74101.095230786785</v>
      </c>
      <c r="DZ284" s="7">
        <f t="shared" si="370"/>
        <v>-136170.85958967431</v>
      </c>
      <c r="EA284" s="7">
        <f t="shared" si="370"/>
        <v>-229.39691032457631</v>
      </c>
      <c r="EB284" s="7">
        <f t="shared" ref="EB284:FX284" si="371">IF(IF(((EB277*-1)&gt;(EB274*$GE$275)),-EB277,(EB274*$GE$275))&gt;0,0,IF(((EB277*-1)&gt;(EB274*$GE$275)),-EB277,(EB274*$GE$275)))</f>
        <v>-104862.21171549019</v>
      </c>
      <c r="EC284" s="7">
        <f t="shared" si="371"/>
        <v>-63134.148124669846</v>
      </c>
      <c r="ED284" s="7">
        <f t="shared" si="371"/>
        <v>-5.8207660913467407E-10</v>
      </c>
      <c r="EE284" s="7">
        <f t="shared" si="371"/>
        <v>-53660.692629085192</v>
      </c>
      <c r="EF284" s="7">
        <f t="shared" si="371"/>
        <v>-247964.38802499702</v>
      </c>
      <c r="EG284" s="7">
        <f t="shared" si="371"/>
        <v>-58956.218879601518</v>
      </c>
      <c r="EH284" s="7">
        <f t="shared" si="371"/>
        <v>-57250.372780134872</v>
      </c>
      <c r="EI284" s="7">
        <f t="shared" si="371"/>
        <v>-2483511.0619714302</v>
      </c>
      <c r="EJ284" s="7">
        <f t="shared" si="371"/>
        <v>-1630389.5417116988</v>
      </c>
      <c r="EK284" s="7">
        <f t="shared" si="371"/>
        <v>-116921.78359929794</v>
      </c>
      <c r="EL284" s="7">
        <f t="shared" si="371"/>
        <v>-82319.331071909386</v>
      </c>
      <c r="EM284" s="7">
        <f t="shared" si="371"/>
        <v>-78277.156732674208</v>
      </c>
      <c r="EN284" s="7">
        <f t="shared" si="371"/>
        <v>-175480.08130472148</v>
      </c>
      <c r="EO284" s="7">
        <f t="shared" si="371"/>
        <v>-69525.635520865209</v>
      </c>
      <c r="EP284" s="7">
        <f t="shared" si="371"/>
        <v>-86192.941355482966</v>
      </c>
      <c r="EQ284" s="7">
        <f t="shared" si="371"/>
        <v>-449261.95645655919</v>
      </c>
      <c r="ER284" s="7">
        <f t="shared" si="371"/>
        <v>-73373.033241977901</v>
      </c>
      <c r="ES284" s="7">
        <f t="shared" si="371"/>
        <v>-47173.285081466543</v>
      </c>
      <c r="ET284" s="7">
        <f t="shared" si="371"/>
        <v>-58172.648915132799</v>
      </c>
      <c r="EU284" s="7">
        <f t="shared" si="371"/>
        <v>-111630.5573314775</v>
      </c>
      <c r="EV284" s="7">
        <f t="shared" si="371"/>
        <v>-27935.350925078063</v>
      </c>
      <c r="EW284" s="7">
        <f t="shared" si="371"/>
        <v>-195433.49408694764</v>
      </c>
      <c r="EX284" s="7">
        <f t="shared" si="371"/>
        <v>-51794.805667847293</v>
      </c>
      <c r="EY284" s="7">
        <f t="shared" si="371"/>
        <v>-96368.364782714998</v>
      </c>
      <c r="EZ284" s="7">
        <f t="shared" si="371"/>
        <v>-38565.019024162131</v>
      </c>
      <c r="FA284" s="7">
        <f t="shared" si="371"/>
        <v>-616133.81468355923</v>
      </c>
      <c r="FB284" s="7">
        <f t="shared" si="371"/>
        <v>-69787.860652551914</v>
      </c>
      <c r="FC284" s="7">
        <f t="shared" si="371"/>
        <v>-341520.3742981145</v>
      </c>
      <c r="FD284" s="7">
        <f t="shared" si="371"/>
        <v>-82926.407870554322</v>
      </c>
      <c r="FE284" s="7">
        <f t="shared" si="371"/>
        <v>-28330.248111859859</v>
      </c>
      <c r="FF284" s="7">
        <f t="shared" si="371"/>
        <v>-54355.008326289535</v>
      </c>
      <c r="FG284" s="7">
        <f t="shared" si="371"/>
        <v>-39072.581581620943</v>
      </c>
      <c r="FH284" s="7">
        <f t="shared" si="371"/>
        <v>-24915.360318644816</v>
      </c>
      <c r="FI284" s="7">
        <f t="shared" si="371"/>
        <v>-6.1670539434999228E-4</v>
      </c>
      <c r="FJ284" s="7">
        <f t="shared" si="371"/>
        <v>-515.17107648996171</v>
      </c>
      <c r="FK284" s="7">
        <f t="shared" si="371"/>
        <v>-231.637469480047</v>
      </c>
      <c r="FL284" s="7">
        <f t="shared" si="371"/>
        <v>-1308845.8975539012</v>
      </c>
      <c r="FM284" s="7">
        <f t="shared" si="371"/>
        <v>-607654.0765775037</v>
      </c>
      <c r="FN284" s="7">
        <f t="shared" si="371"/>
        <v>-3704764.2580221943</v>
      </c>
      <c r="FO284" s="7">
        <f t="shared" si="371"/>
        <v>-3.4924596548080444E-10</v>
      </c>
      <c r="FP284" s="7">
        <f t="shared" si="371"/>
        <v>-1.1641532182693481E-9</v>
      </c>
      <c r="FQ284" s="7">
        <f t="shared" si="371"/>
        <v>0</v>
      </c>
      <c r="FR284" s="7">
        <f t="shared" si="371"/>
        <v>-66.621915552415885</v>
      </c>
      <c r="FS284" s="7">
        <f t="shared" si="371"/>
        <v>0</v>
      </c>
      <c r="FT284" s="7">
        <f t="shared" si="371"/>
        <v>-5.8207660913467407E-11</v>
      </c>
      <c r="FU284" s="7">
        <f t="shared" si="371"/>
        <v>-155888.66810871271</v>
      </c>
      <c r="FV284" s="7">
        <f t="shared" si="371"/>
        <v>-125767.46295535231</v>
      </c>
      <c r="FW284" s="7">
        <f t="shared" si="371"/>
        <v>-49512.269023436776</v>
      </c>
      <c r="FX284" s="7">
        <f t="shared" si="371"/>
        <v>-22069.014702049131</v>
      </c>
      <c r="FY284" s="7"/>
      <c r="FZ284" s="101">
        <f>SUM(C284:FX284)</f>
        <v>-141243484.00000003</v>
      </c>
      <c r="GA284" s="107">
        <v>-141243484</v>
      </c>
      <c r="GD284" s="7"/>
      <c r="GE284" s="7"/>
      <c r="GF284" s="7"/>
      <c r="GG284" s="7"/>
      <c r="GH284" s="7"/>
      <c r="GI284" s="7"/>
      <c r="GJ284" s="7"/>
      <c r="GK284" s="7"/>
      <c r="GL284" s="7"/>
      <c r="GM284" s="7"/>
    </row>
    <row r="285" spans="1:195" ht="15.75" x14ac:dyDescent="0.25">
      <c r="A285" s="6"/>
      <c r="B285" s="43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107"/>
      <c r="GB285" s="7"/>
      <c r="GC285" s="78"/>
      <c r="GD285" s="7"/>
      <c r="GE285" s="7"/>
      <c r="GF285" s="7"/>
      <c r="GG285" s="7"/>
      <c r="GH285" s="7"/>
      <c r="GI285" s="7"/>
      <c r="GJ285" s="7"/>
      <c r="GK285" s="7"/>
      <c r="GL285" s="7"/>
      <c r="GM285" s="7"/>
    </row>
    <row r="286" spans="1:195" ht="15.75" x14ac:dyDescent="0.25">
      <c r="A286" s="6"/>
      <c r="B286" s="43" t="s">
        <v>845</v>
      </c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</row>
    <row r="287" spans="1:195" x14ac:dyDescent="0.2">
      <c r="A287" s="6" t="s">
        <v>846</v>
      </c>
      <c r="B287" s="7" t="s">
        <v>847</v>
      </c>
      <c r="C287" s="7">
        <f t="shared" ref="C287:BN287" si="372">C274+C284</f>
        <v>72550693.405990899</v>
      </c>
      <c r="D287" s="7">
        <f t="shared" si="372"/>
        <v>422050471.50350952</v>
      </c>
      <c r="E287" s="7">
        <f t="shared" si="372"/>
        <v>69311692.847784787</v>
      </c>
      <c r="F287" s="7">
        <f t="shared" si="372"/>
        <v>238257554.72025737</v>
      </c>
      <c r="G287" s="7">
        <f t="shared" si="372"/>
        <v>14393918.150578665</v>
      </c>
      <c r="H287" s="7">
        <f t="shared" si="372"/>
        <v>12438420.238933271</v>
      </c>
      <c r="I287" s="7">
        <f t="shared" si="372"/>
        <v>96070555.17901963</v>
      </c>
      <c r="J287" s="7">
        <f t="shared" si="372"/>
        <v>22416858.313800015</v>
      </c>
      <c r="K287" s="7">
        <f t="shared" si="372"/>
        <v>3836591.1149991327</v>
      </c>
      <c r="L287" s="7">
        <f t="shared" si="372"/>
        <v>24861784.443930887</v>
      </c>
      <c r="M287" s="7">
        <f t="shared" si="372"/>
        <v>13583354.164969461</v>
      </c>
      <c r="N287" s="7">
        <f t="shared" si="372"/>
        <v>547075456.23410571</v>
      </c>
      <c r="O287" s="7">
        <f t="shared" si="372"/>
        <v>136725829.6914264</v>
      </c>
      <c r="P287" s="7">
        <f t="shared" si="372"/>
        <v>4584646.3739988813</v>
      </c>
      <c r="Q287" s="7">
        <f t="shared" si="372"/>
        <v>431050672.53346187</v>
      </c>
      <c r="R287" s="7">
        <f t="shared" si="372"/>
        <v>54072682.835825622</v>
      </c>
      <c r="S287" s="7">
        <f t="shared" si="372"/>
        <v>17663375.208215337</v>
      </c>
      <c r="T287" s="7">
        <f t="shared" si="372"/>
        <v>2897846.9954956369</v>
      </c>
      <c r="U287" s="7">
        <f t="shared" si="372"/>
        <v>1142946.1991827511</v>
      </c>
      <c r="V287" s="7">
        <f t="shared" si="372"/>
        <v>3837608.3831941183</v>
      </c>
      <c r="W287" s="7">
        <f t="shared" si="372"/>
        <v>2481894.2741634632</v>
      </c>
      <c r="X287" s="7">
        <f t="shared" si="372"/>
        <v>1037300.8258976385</v>
      </c>
      <c r="Y287" s="7">
        <f t="shared" si="372"/>
        <v>8395046.2095641028</v>
      </c>
      <c r="Z287" s="7">
        <f t="shared" si="372"/>
        <v>3413325.2378861685</v>
      </c>
      <c r="AA287" s="7">
        <f t="shared" si="372"/>
        <v>323456596.90009516</v>
      </c>
      <c r="AB287" s="7">
        <f t="shared" si="372"/>
        <v>292712288.53703016</v>
      </c>
      <c r="AC287" s="7">
        <f t="shared" si="372"/>
        <v>10217137.257107783</v>
      </c>
      <c r="AD287" s="7">
        <f t="shared" si="372"/>
        <v>14179929.648841232</v>
      </c>
      <c r="AE287" s="7">
        <f t="shared" si="372"/>
        <v>1856364.773618931</v>
      </c>
      <c r="AF287" s="7">
        <f t="shared" si="372"/>
        <v>3108448.4851762974</v>
      </c>
      <c r="AG287" s="7">
        <f t="shared" si="372"/>
        <v>7384806.9267088119</v>
      </c>
      <c r="AH287" s="7">
        <f t="shared" si="372"/>
        <v>10783318.181739086</v>
      </c>
      <c r="AI287" s="7">
        <f t="shared" si="372"/>
        <v>4660207.4107406344</v>
      </c>
      <c r="AJ287" s="7">
        <f t="shared" si="372"/>
        <v>2901647.5754681355</v>
      </c>
      <c r="AK287" s="7">
        <f t="shared" si="372"/>
        <v>3231462.8446255694</v>
      </c>
      <c r="AL287" s="7">
        <f t="shared" si="372"/>
        <v>4017718.0521788001</v>
      </c>
      <c r="AM287" s="7">
        <f t="shared" si="372"/>
        <v>4895994.9512108378</v>
      </c>
      <c r="AN287" s="7">
        <f t="shared" si="372"/>
        <v>4478775.8227245677</v>
      </c>
      <c r="AO287" s="7">
        <f t="shared" si="372"/>
        <v>46001021.850027919</v>
      </c>
      <c r="AP287" s="7">
        <f t="shared" si="372"/>
        <v>932320708.83021247</v>
      </c>
      <c r="AQ287" s="7">
        <f t="shared" si="372"/>
        <v>3935700.4495641151</v>
      </c>
      <c r="AR287" s="7">
        <f t="shared" si="372"/>
        <v>652279624.54433477</v>
      </c>
      <c r="AS287" s="7">
        <f t="shared" si="372"/>
        <v>74491915.462331399</v>
      </c>
      <c r="AT287" s="7">
        <f t="shared" si="372"/>
        <v>24673255.870609891</v>
      </c>
      <c r="AU287" s="7">
        <f t="shared" si="372"/>
        <v>4257135.7977216542</v>
      </c>
      <c r="AV287" s="7">
        <f t="shared" si="372"/>
        <v>4804130.1578168385</v>
      </c>
      <c r="AW287" s="7">
        <f t="shared" si="372"/>
        <v>3928116.1134882946</v>
      </c>
      <c r="AX287" s="7">
        <f t="shared" si="372"/>
        <v>1486872.3532532295</v>
      </c>
      <c r="AY287" s="7">
        <f t="shared" si="372"/>
        <v>5480732.7413637778</v>
      </c>
      <c r="AZ287" s="7">
        <f t="shared" si="372"/>
        <v>132023044.60189526</v>
      </c>
      <c r="BA287" s="7">
        <f t="shared" si="372"/>
        <v>93568927.618715331</v>
      </c>
      <c r="BB287" s="7">
        <f t="shared" si="372"/>
        <v>79304184.720602989</v>
      </c>
      <c r="BC287" s="7">
        <f t="shared" si="372"/>
        <v>272243410.68081677</v>
      </c>
      <c r="BD287" s="7">
        <f t="shared" si="372"/>
        <v>36283533.877976306</v>
      </c>
      <c r="BE287" s="7">
        <f t="shared" si="372"/>
        <v>13971398.312144272</v>
      </c>
      <c r="BF287" s="7">
        <f t="shared" si="372"/>
        <v>257203787.14486453</v>
      </c>
      <c r="BG287" s="7">
        <f t="shared" si="372"/>
        <v>10766488.031913865</v>
      </c>
      <c r="BH287" s="7">
        <f t="shared" si="372"/>
        <v>7132444.2425615154</v>
      </c>
      <c r="BI287" s="7">
        <f t="shared" si="372"/>
        <v>4181750.60929769</v>
      </c>
      <c r="BJ287" s="7">
        <f t="shared" si="372"/>
        <v>63484574.50743787</v>
      </c>
      <c r="BK287" s="7">
        <f t="shared" si="372"/>
        <v>296650146.25158399</v>
      </c>
      <c r="BL287" s="7">
        <f t="shared" si="372"/>
        <v>2519211.3092127265</v>
      </c>
      <c r="BM287" s="7">
        <f t="shared" si="372"/>
        <v>4457527.9453653814</v>
      </c>
      <c r="BN287" s="7">
        <f t="shared" si="372"/>
        <v>33582482.472790092</v>
      </c>
      <c r="BO287" s="7">
        <f t="shared" ref="BO287:DZ287" si="373">BO274+BO284</f>
        <v>13748811.976494076</v>
      </c>
      <c r="BP287" s="7">
        <f t="shared" si="373"/>
        <v>3254926.7769959942</v>
      </c>
      <c r="BQ287" s="7">
        <f t="shared" si="373"/>
        <v>65580264.588839807</v>
      </c>
      <c r="BR287" s="7">
        <f t="shared" si="373"/>
        <v>46559807.616052076</v>
      </c>
      <c r="BS287" s="7">
        <f t="shared" si="373"/>
        <v>12916248.335633699</v>
      </c>
      <c r="BT287" s="7">
        <f t="shared" si="373"/>
        <v>5294596.5340528237</v>
      </c>
      <c r="BU287" s="7">
        <f t="shared" si="373"/>
        <v>5351299.2144494159</v>
      </c>
      <c r="BV287" s="7">
        <f t="shared" si="373"/>
        <v>13433689.51</v>
      </c>
      <c r="BW287" s="7">
        <f t="shared" si="373"/>
        <v>20842373.333638296</v>
      </c>
      <c r="BX287" s="7">
        <f t="shared" si="373"/>
        <v>1737124.9757183809</v>
      </c>
      <c r="BY287" s="7">
        <f t="shared" si="373"/>
        <v>5489249.9014275642</v>
      </c>
      <c r="BZ287" s="7">
        <f t="shared" si="373"/>
        <v>3424190.4942468964</v>
      </c>
      <c r="CA287" s="7">
        <f t="shared" si="373"/>
        <v>3041204.5137266023</v>
      </c>
      <c r="CB287" s="7">
        <f t="shared" si="373"/>
        <v>791446076.32006729</v>
      </c>
      <c r="CC287" s="7">
        <f t="shared" si="373"/>
        <v>3149024.6059043631</v>
      </c>
      <c r="CD287" s="7">
        <f t="shared" si="373"/>
        <v>3329940.1273938981</v>
      </c>
      <c r="CE287" s="7">
        <f t="shared" si="373"/>
        <v>2737701.7464284995</v>
      </c>
      <c r="CF287" s="7">
        <f t="shared" si="373"/>
        <v>2334175.1210881555</v>
      </c>
      <c r="CG287" s="7">
        <f t="shared" si="373"/>
        <v>3330910.7238722271</v>
      </c>
      <c r="CH287" s="7">
        <f t="shared" si="373"/>
        <v>2141164.3500639508</v>
      </c>
      <c r="CI287" s="7">
        <f t="shared" si="373"/>
        <v>7845704.2552300971</v>
      </c>
      <c r="CJ287" s="7">
        <f t="shared" si="373"/>
        <v>10547084.272222614</v>
      </c>
      <c r="CK287" s="7">
        <f t="shared" si="373"/>
        <v>61340777.886336468</v>
      </c>
      <c r="CL287" s="7">
        <f t="shared" si="373"/>
        <v>14557670.352536479</v>
      </c>
      <c r="CM287" s="7">
        <f t="shared" si="373"/>
        <v>9119209.2018623892</v>
      </c>
      <c r="CN287" s="7">
        <f t="shared" si="373"/>
        <v>328068090.85177851</v>
      </c>
      <c r="CO287" s="7">
        <f t="shared" si="373"/>
        <v>148428351.27042806</v>
      </c>
      <c r="CP287" s="7">
        <f t="shared" si="373"/>
        <v>11291487.00917404</v>
      </c>
      <c r="CQ287" s="7">
        <f t="shared" si="373"/>
        <v>9668155.4950202983</v>
      </c>
      <c r="CR287" s="7">
        <f t="shared" si="373"/>
        <v>3725780.2330644759</v>
      </c>
      <c r="CS287" s="7">
        <f t="shared" si="373"/>
        <v>4320612.1478378223</v>
      </c>
      <c r="CT287" s="7">
        <f t="shared" si="373"/>
        <v>2138046.4608483426</v>
      </c>
      <c r="CU287" s="7">
        <f t="shared" si="373"/>
        <v>4526786.8827826232</v>
      </c>
      <c r="CV287" s="7">
        <f t="shared" si="373"/>
        <v>979323.12460468523</v>
      </c>
      <c r="CW287" s="7">
        <f t="shared" si="373"/>
        <v>3264919.2988347914</v>
      </c>
      <c r="CX287" s="7">
        <f t="shared" si="373"/>
        <v>5444714.2451883256</v>
      </c>
      <c r="CY287" s="7">
        <f t="shared" si="373"/>
        <v>1069900.8378631547</v>
      </c>
      <c r="CZ287" s="7">
        <f t="shared" si="373"/>
        <v>20099216.891983319</v>
      </c>
      <c r="DA287" s="7">
        <f t="shared" si="373"/>
        <v>3331948.9899097839</v>
      </c>
      <c r="DB287" s="7">
        <f t="shared" si="373"/>
        <v>4309808.969487058</v>
      </c>
      <c r="DC287" s="7">
        <f t="shared" si="373"/>
        <v>3045824.3245762251</v>
      </c>
      <c r="DD287" s="7">
        <f t="shared" si="373"/>
        <v>2823756.6543416567</v>
      </c>
      <c r="DE287" s="7">
        <f t="shared" si="373"/>
        <v>4298219.4106110958</v>
      </c>
      <c r="DF287" s="7">
        <f t="shared" si="373"/>
        <v>217101060.75948235</v>
      </c>
      <c r="DG287" s="7">
        <f t="shared" si="373"/>
        <v>1856928.3387813771</v>
      </c>
      <c r="DH287" s="7">
        <f t="shared" si="373"/>
        <v>19649340.64488139</v>
      </c>
      <c r="DI287" s="7">
        <f t="shared" si="373"/>
        <v>26055201.571388256</v>
      </c>
      <c r="DJ287" s="7">
        <f t="shared" si="373"/>
        <v>7274406.0589059303</v>
      </c>
      <c r="DK287" s="7">
        <f t="shared" si="373"/>
        <v>5522882.8635211252</v>
      </c>
      <c r="DL287" s="7">
        <f t="shared" si="373"/>
        <v>60444496.700732253</v>
      </c>
      <c r="DM287" s="7">
        <f t="shared" si="373"/>
        <v>4130812.6586839226</v>
      </c>
      <c r="DN287" s="7">
        <f t="shared" si="373"/>
        <v>14607616.344591102</v>
      </c>
      <c r="DO287" s="7">
        <f t="shared" si="373"/>
        <v>34403838.995086767</v>
      </c>
      <c r="DP287" s="7">
        <f t="shared" si="373"/>
        <v>3595176.0936542726</v>
      </c>
      <c r="DQ287" s="7">
        <f t="shared" si="373"/>
        <v>9405775.4199999999</v>
      </c>
      <c r="DR287" s="7">
        <f t="shared" si="373"/>
        <v>15275855.712876001</v>
      </c>
      <c r="DS287" s="7">
        <f t="shared" si="373"/>
        <v>8074861.4094306165</v>
      </c>
      <c r="DT287" s="7">
        <f t="shared" si="373"/>
        <v>3229155.1590851932</v>
      </c>
      <c r="DU287" s="7">
        <f t="shared" si="373"/>
        <v>4668189.6918647839</v>
      </c>
      <c r="DV287" s="7">
        <f t="shared" si="373"/>
        <v>3551739.6789035439</v>
      </c>
      <c r="DW287" s="7">
        <f t="shared" si="373"/>
        <v>4357329.351408639</v>
      </c>
      <c r="DX287" s="7">
        <f t="shared" si="373"/>
        <v>3329423.5292764148</v>
      </c>
      <c r="DY287" s="7">
        <f t="shared" si="373"/>
        <v>4684414.6647692127</v>
      </c>
      <c r="DZ287" s="7">
        <f t="shared" si="373"/>
        <v>8608250.2504103258</v>
      </c>
      <c r="EA287" s="7">
        <f t="shared" ref="EA287:FX287" si="374">EA274+EA284</f>
        <v>6745054.4530896749</v>
      </c>
      <c r="EB287" s="7">
        <f t="shared" si="374"/>
        <v>6629025.9382845098</v>
      </c>
      <c r="EC287" s="7">
        <f t="shared" si="374"/>
        <v>3991122.2418753305</v>
      </c>
      <c r="ED287" s="7">
        <f t="shared" si="374"/>
        <v>21956312.75</v>
      </c>
      <c r="EE287" s="7">
        <f t="shared" si="374"/>
        <v>3392243.1873709145</v>
      </c>
      <c r="EF287" s="7">
        <f t="shared" si="374"/>
        <v>15675450.031975003</v>
      </c>
      <c r="EG287" s="7">
        <f t="shared" si="374"/>
        <v>3727008.0211203988</v>
      </c>
      <c r="EH287" s="7">
        <f t="shared" si="374"/>
        <v>3619170.3372198651</v>
      </c>
      <c r="EI287" s="7">
        <f t="shared" si="374"/>
        <v>156998970.15802857</v>
      </c>
      <c r="EJ287" s="7">
        <f t="shared" si="374"/>
        <v>103067581.58828829</v>
      </c>
      <c r="EK287" s="7">
        <f t="shared" si="374"/>
        <v>7391390.3164007021</v>
      </c>
      <c r="EL287" s="7">
        <f t="shared" si="374"/>
        <v>5203943.0789280906</v>
      </c>
      <c r="EM287" s="7">
        <f t="shared" si="374"/>
        <v>4948410.813267326</v>
      </c>
      <c r="EN287" s="7">
        <f t="shared" si="374"/>
        <v>11093243.138695279</v>
      </c>
      <c r="EO287" s="7">
        <f t="shared" si="374"/>
        <v>4395169.9444791349</v>
      </c>
      <c r="EP287" s="7">
        <f t="shared" si="374"/>
        <v>5448819.3086445173</v>
      </c>
      <c r="EQ287" s="7">
        <f t="shared" si="374"/>
        <v>28400785.313543439</v>
      </c>
      <c r="ER287" s="7">
        <f t="shared" si="374"/>
        <v>4638389.1067580217</v>
      </c>
      <c r="ES287" s="7">
        <f t="shared" si="374"/>
        <v>2982131.7449185331</v>
      </c>
      <c r="ET287" s="7">
        <f t="shared" si="374"/>
        <v>3677473.4410848669</v>
      </c>
      <c r="EU287" s="7">
        <f t="shared" si="374"/>
        <v>7056897.3126685228</v>
      </c>
      <c r="EV287" s="7">
        <f t="shared" si="374"/>
        <v>1765976.1590749219</v>
      </c>
      <c r="EW287" s="7">
        <f t="shared" si="374"/>
        <v>12354628.805913053</v>
      </c>
      <c r="EX287" s="7">
        <f t="shared" si="374"/>
        <v>3274288.2743321527</v>
      </c>
      <c r="EY287" s="7">
        <f t="shared" si="374"/>
        <v>6092074.3452172847</v>
      </c>
      <c r="EZ287" s="7">
        <f t="shared" si="374"/>
        <v>2437946.9709758381</v>
      </c>
      <c r="FA287" s="7">
        <f t="shared" si="374"/>
        <v>38949846.395316444</v>
      </c>
      <c r="FB287" s="7">
        <f t="shared" si="374"/>
        <v>4411746.9093474476</v>
      </c>
      <c r="FC287" s="7">
        <f t="shared" si="374"/>
        <v>21589735.545701887</v>
      </c>
      <c r="FD287" s="7">
        <f t="shared" si="374"/>
        <v>5242320.3721294459</v>
      </c>
      <c r="FE287" s="7">
        <f t="shared" si="374"/>
        <v>1790940.19188814</v>
      </c>
      <c r="FF287" s="7">
        <f t="shared" si="374"/>
        <v>3436135.4216737105</v>
      </c>
      <c r="FG287" s="7">
        <f t="shared" si="374"/>
        <v>2470033.3184183789</v>
      </c>
      <c r="FH287" s="7">
        <f t="shared" si="374"/>
        <v>1575062.809681355</v>
      </c>
      <c r="FI287" s="7">
        <f t="shared" si="374"/>
        <v>19093659.339383293</v>
      </c>
      <c r="FJ287" s="7">
        <f t="shared" si="374"/>
        <v>20919092.628923509</v>
      </c>
      <c r="FK287" s="7">
        <f t="shared" si="374"/>
        <v>27371152.28253052</v>
      </c>
      <c r="FL287" s="7">
        <f t="shared" si="374"/>
        <v>82740705.7524461</v>
      </c>
      <c r="FM287" s="7">
        <f t="shared" si="374"/>
        <v>38413786.713422492</v>
      </c>
      <c r="FN287" s="7">
        <f t="shared" si="374"/>
        <v>234202368.61197782</v>
      </c>
      <c r="FO287" s="7">
        <f t="shared" si="374"/>
        <v>12024206.550000001</v>
      </c>
      <c r="FP287" s="7">
        <f t="shared" si="374"/>
        <v>25771675.829999998</v>
      </c>
      <c r="FQ287" s="7">
        <f t="shared" si="374"/>
        <v>10961367.58</v>
      </c>
      <c r="FR287" s="7">
        <f t="shared" si="374"/>
        <v>3193288.0380844478</v>
      </c>
      <c r="FS287" s="7">
        <f t="shared" si="374"/>
        <v>3268144.87</v>
      </c>
      <c r="FT287" s="7">
        <f t="shared" si="374"/>
        <v>1330939.6599999999</v>
      </c>
      <c r="FU287" s="7">
        <f t="shared" si="374"/>
        <v>9854741.8318912871</v>
      </c>
      <c r="FV287" s="7">
        <f t="shared" si="374"/>
        <v>7950583.5370446481</v>
      </c>
      <c r="FW287" s="7">
        <f t="shared" si="374"/>
        <v>3129994.2109765634</v>
      </c>
      <c r="FX287" s="7">
        <f t="shared" si="374"/>
        <v>1395126.6952979509</v>
      </c>
      <c r="FY287" s="7"/>
      <c r="FZ287" s="101">
        <f>SUM(C287:FX287)</f>
        <v>9104332436.5599976</v>
      </c>
      <c r="GA287" s="102">
        <f>GA274+FZ284</f>
        <v>9104332436.5599995</v>
      </c>
      <c r="GB287" s="102">
        <f>FZ287-GA287</f>
        <v>0</v>
      </c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</row>
    <row r="288" spans="1:195" x14ac:dyDescent="0.2">
      <c r="A288" s="6" t="s">
        <v>848</v>
      </c>
      <c r="B288" s="7" t="s">
        <v>849</v>
      </c>
      <c r="C288" s="7">
        <f t="shared" ref="C288:BN289" si="375">C275</f>
        <v>29011942.655704882</v>
      </c>
      <c r="D288" s="7">
        <f t="shared" si="375"/>
        <v>110611126.42503007</v>
      </c>
      <c r="E288" s="7">
        <f t="shared" si="375"/>
        <v>29531541.826713331</v>
      </c>
      <c r="F288" s="7">
        <f t="shared" si="375"/>
        <v>79778883.311546445</v>
      </c>
      <c r="G288" s="7">
        <f t="shared" si="375"/>
        <v>9731087.8117027897</v>
      </c>
      <c r="H288" s="7">
        <f t="shared" si="375"/>
        <v>3455410.1781369136</v>
      </c>
      <c r="I288" s="7">
        <f t="shared" si="375"/>
        <v>29012830.07023333</v>
      </c>
      <c r="J288" s="7">
        <f t="shared" si="375"/>
        <v>4554143.386205229</v>
      </c>
      <c r="K288" s="7">
        <f t="shared" si="375"/>
        <v>1335248.4678514181</v>
      </c>
      <c r="L288" s="7">
        <f t="shared" si="375"/>
        <v>20131859.0611175</v>
      </c>
      <c r="M288" s="7">
        <f t="shared" si="375"/>
        <v>6862023.0322554605</v>
      </c>
      <c r="N288" s="7">
        <f t="shared" si="375"/>
        <v>161312662.96368015</v>
      </c>
      <c r="O288" s="7">
        <f t="shared" si="375"/>
        <v>64953602.939083584</v>
      </c>
      <c r="P288" s="7">
        <f t="shared" si="375"/>
        <v>1522398.1526461947</v>
      </c>
      <c r="Q288" s="7">
        <f t="shared" si="375"/>
        <v>122183905.32513484</v>
      </c>
      <c r="R288" s="7">
        <f t="shared" si="375"/>
        <v>1854170.2747306589</v>
      </c>
      <c r="S288" s="7">
        <f t="shared" si="375"/>
        <v>10182639.834779313</v>
      </c>
      <c r="T288" s="7">
        <f t="shared" si="375"/>
        <v>633630.36472488288</v>
      </c>
      <c r="U288" s="7">
        <f t="shared" si="375"/>
        <v>640938.71556924819</v>
      </c>
      <c r="V288" s="7">
        <f t="shared" si="375"/>
        <v>946015.07521129842</v>
      </c>
      <c r="W288" s="7">
        <f t="shared" si="375"/>
        <v>183491.48837933262</v>
      </c>
      <c r="X288" s="7">
        <f t="shared" si="375"/>
        <v>253296.87848137179</v>
      </c>
      <c r="Y288" s="7">
        <f t="shared" si="375"/>
        <v>1684015.5824361576</v>
      </c>
      <c r="Z288" s="7">
        <f t="shared" si="375"/>
        <v>592239.28567065019</v>
      </c>
      <c r="AA288" s="7">
        <f t="shared" si="375"/>
        <v>149213786.68545696</v>
      </c>
      <c r="AB288" s="7">
        <f t="shared" si="375"/>
        <v>233744913.5044198</v>
      </c>
      <c r="AC288" s="7">
        <f t="shared" si="375"/>
        <v>7773486.2567451214</v>
      </c>
      <c r="AD288" s="7">
        <f t="shared" si="375"/>
        <v>8823986.3950358517</v>
      </c>
      <c r="AE288" s="7">
        <f t="shared" si="375"/>
        <v>562363.75222950173</v>
      </c>
      <c r="AF288" s="7">
        <f t="shared" si="375"/>
        <v>982777.46563040221</v>
      </c>
      <c r="AG288" s="7">
        <f t="shared" si="375"/>
        <v>4763146.6932060458</v>
      </c>
      <c r="AH288" s="7">
        <f t="shared" si="375"/>
        <v>772440.19722275098</v>
      </c>
      <c r="AI288" s="7">
        <f t="shared" si="375"/>
        <v>287616.23418271146</v>
      </c>
      <c r="AJ288" s="7">
        <f t="shared" si="375"/>
        <v>717964.20440912177</v>
      </c>
      <c r="AK288" s="7">
        <f t="shared" si="375"/>
        <v>1097718.7002704768</v>
      </c>
      <c r="AL288" s="7">
        <f t="shared" si="375"/>
        <v>1911685.1619982957</v>
      </c>
      <c r="AM288" s="7">
        <f t="shared" si="375"/>
        <v>1125215.3114815103</v>
      </c>
      <c r="AN288" s="7">
        <f t="shared" si="375"/>
        <v>3289943.3664297778</v>
      </c>
      <c r="AO288" s="7">
        <f t="shared" si="375"/>
        <v>11514255.60740765</v>
      </c>
      <c r="AP288" s="7">
        <f t="shared" si="375"/>
        <v>678531491.985551</v>
      </c>
      <c r="AQ288" s="7">
        <f t="shared" si="375"/>
        <v>1872135.0981348278</v>
      </c>
      <c r="AR288" s="7">
        <f t="shared" si="375"/>
        <v>293405887.46503884</v>
      </c>
      <c r="AS288" s="7">
        <f t="shared" si="375"/>
        <v>54067858.277270943</v>
      </c>
      <c r="AT288" s="7">
        <f t="shared" si="375"/>
        <v>9288208.0546512753</v>
      </c>
      <c r="AU288" s="7">
        <f t="shared" si="375"/>
        <v>1371261.8849949217</v>
      </c>
      <c r="AV288" s="7">
        <f t="shared" si="375"/>
        <v>1252188.4028024659</v>
      </c>
      <c r="AW288" s="7">
        <f t="shared" si="375"/>
        <v>725211.04400019685</v>
      </c>
      <c r="AX288" s="7">
        <f t="shared" si="375"/>
        <v>605491.32265712298</v>
      </c>
      <c r="AY288" s="7">
        <f t="shared" si="375"/>
        <v>1605916.7937143918</v>
      </c>
      <c r="AZ288" s="7">
        <f t="shared" si="375"/>
        <v>16014052.763628311</v>
      </c>
      <c r="BA288" s="7">
        <f t="shared" si="375"/>
        <v>21338017.518231865</v>
      </c>
      <c r="BB288" s="7">
        <f t="shared" si="375"/>
        <v>5721750.9594345363</v>
      </c>
      <c r="BC288" s="7">
        <f t="shared" si="375"/>
        <v>92445697.377273351</v>
      </c>
      <c r="BD288" s="7">
        <f t="shared" si="375"/>
        <v>15208468.609824689</v>
      </c>
      <c r="BE288" s="7">
        <f t="shared" si="375"/>
        <v>4805588.1619271785</v>
      </c>
      <c r="BF288" s="7">
        <f t="shared" si="375"/>
        <v>73429053.997861803</v>
      </c>
      <c r="BG288" s="7">
        <f t="shared" si="375"/>
        <v>1450162.1524713049</v>
      </c>
      <c r="BH288" s="7">
        <f t="shared" si="375"/>
        <v>1796015.0224034744</v>
      </c>
      <c r="BI288" s="7">
        <f t="shared" si="375"/>
        <v>625303.53425532533</v>
      </c>
      <c r="BJ288" s="7">
        <f t="shared" si="375"/>
        <v>22633843.796848822</v>
      </c>
      <c r="BK288" s="7">
        <f t="shared" si="375"/>
        <v>43219777.455244623</v>
      </c>
      <c r="BL288" s="7">
        <f t="shared" si="375"/>
        <v>223677.70485694514</v>
      </c>
      <c r="BM288" s="7">
        <f t="shared" si="375"/>
        <v>954808.37378012261</v>
      </c>
      <c r="BN288" s="7">
        <f t="shared" si="375"/>
        <v>8897336.3618571069</v>
      </c>
      <c r="BO288" s="7">
        <f t="shared" ref="BO288:DZ289" si="376">BO275</f>
        <v>3199152.1942143752</v>
      </c>
      <c r="BP288" s="7">
        <f t="shared" si="376"/>
        <v>1896868.8528103959</v>
      </c>
      <c r="BQ288" s="7">
        <f t="shared" si="376"/>
        <v>39883574.528297678</v>
      </c>
      <c r="BR288" s="7">
        <f t="shared" si="376"/>
        <v>9282555.7708447929</v>
      </c>
      <c r="BS288" s="7">
        <f t="shared" si="376"/>
        <v>5243318.7831249023</v>
      </c>
      <c r="BT288" s="7">
        <f t="shared" si="376"/>
        <v>2748358.6975331772</v>
      </c>
      <c r="BU288" s="7">
        <f t="shared" si="376"/>
        <v>2180622.3456054181</v>
      </c>
      <c r="BV288" s="7">
        <f t="shared" si="376"/>
        <v>12754421.134199999</v>
      </c>
      <c r="BW288" s="7">
        <f t="shared" si="376"/>
        <v>16139770.698932428</v>
      </c>
      <c r="BX288" s="7">
        <f t="shared" si="376"/>
        <v>1102015.733845887</v>
      </c>
      <c r="BY288" s="7">
        <f t="shared" si="376"/>
        <v>3009036.0405989164</v>
      </c>
      <c r="BZ288" s="7">
        <f t="shared" si="376"/>
        <v>887009.26595519716</v>
      </c>
      <c r="CA288" s="7">
        <f t="shared" si="376"/>
        <v>2515020.0252068243</v>
      </c>
      <c r="CB288" s="7">
        <f t="shared" si="376"/>
        <v>369666122.67536503</v>
      </c>
      <c r="CC288" s="7">
        <f t="shared" si="376"/>
        <v>564532.36813850771</v>
      </c>
      <c r="CD288" s="7">
        <f t="shared" si="376"/>
        <v>429443.21963977534</v>
      </c>
      <c r="CE288" s="7">
        <f t="shared" si="376"/>
        <v>1182670.8326398151</v>
      </c>
      <c r="CF288" s="7">
        <f t="shared" si="376"/>
        <v>833826.77073929342</v>
      </c>
      <c r="CG288" s="7">
        <f t="shared" si="376"/>
        <v>630931.51093945233</v>
      </c>
      <c r="CH288" s="7">
        <f t="shared" si="376"/>
        <v>444647.9817600036</v>
      </c>
      <c r="CI288" s="7">
        <f t="shared" si="376"/>
        <v>2857317.3298005345</v>
      </c>
      <c r="CJ288" s="7">
        <f t="shared" si="376"/>
        <v>9789457.9638963118</v>
      </c>
      <c r="CK288" s="7">
        <f t="shared" si="376"/>
        <v>14903015.554122757</v>
      </c>
      <c r="CL288" s="7">
        <f t="shared" si="376"/>
        <v>2750848.257060437</v>
      </c>
      <c r="CM288" s="7">
        <f t="shared" si="376"/>
        <v>1625561.9970394585</v>
      </c>
      <c r="CN288" s="7">
        <f t="shared" si="376"/>
        <v>123208945.21338651</v>
      </c>
      <c r="CO288" s="7">
        <f t="shared" si="376"/>
        <v>80615208.721823454</v>
      </c>
      <c r="CP288" s="7">
        <f t="shared" si="376"/>
        <v>9909836.9805583712</v>
      </c>
      <c r="CQ288" s="7">
        <f t="shared" si="376"/>
        <v>2365906.0983060137</v>
      </c>
      <c r="CR288" s="7">
        <f t="shared" si="376"/>
        <v>552387.52844044089</v>
      </c>
      <c r="CS288" s="7">
        <f t="shared" si="376"/>
        <v>1455685.8699187743</v>
      </c>
      <c r="CT288" s="7">
        <f t="shared" si="376"/>
        <v>630215.57990428631</v>
      </c>
      <c r="CU288" s="7">
        <f t="shared" si="376"/>
        <v>466604.46440585022</v>
      </c>
      <c r="CV288" s="7">
        <f t="shared" si="376"/>
        <v>364780.89847639488</v>
      </c>
      <c r="CW288" s="7">
        <f t="shared" si="376"/>
        <v>1380072.2687839577</v>
      </c>
      <c r="CX288" s="7">
        <f t="shared" si="376"/>
        <v>2125327.0535831503</v>
      </c>
      <c r="CY288" s="7">
        <f t="shared" si="376"/>
        <v>177229.63782632627</v>
      </c>
      <c r="CZ288" s="7">
        <f t="shared" si="376"/>
        <v>6933840.9378183698</v>
      </c>
      <c r="DA288" s="7">
        <f t="shared" si="376"/>
        <v>1415371.8167515015</v>
      </c>
      <c r="DB288" s="7">
        <f t="shared" si="376"/>
        <v>1121382.5311282044</v>
      </c>
      <c r="DC288" s="7">
        <f t="shared" si="376"/>
        <v>1417897.5488875504</v>
      </c>
      <c r="DD288" s="7">
        <f t="shared" si="376"/>
        <v>1363299.7172947798</v>
      </c>
      <c r="DE288" s="7">
        <f t="shared" si="376"/>
        <v>2989945.9943209304</v>
      </c>
      <c r="DF288" s="7">
        <f t="shared" si="376"/>
        <v>67596192.924312919</v>
      </c>
      <c r="DG288" s="7">
        <f t="shared" si="376"/>
        <v>1211110.8237477608</v>
      </c>
      <c r="DH288" s="7">
        <f t="shared" si="376"/>
        <v>9309659.4423837569</v>
      </c>
      <c r="DI288" s="7">
        <f t="shared" si="376"/>
        <v>11877174.766743043</v>
      </c>
      <c r="DJ288" s="7">
        <f t="shared" si="376"/>
        <v>1449070.1190883268</v>
      </c>
      <c r="DK288" s="7">
        <f t="shared" si="376"/>
        <v>959222.39455910155</v>
      </c>
      <c r="DL288" s="7">
        <f t="shared" si="376"/>
        <v>18402391.657426003</v>
      </c>
      <c r="DM288" s="7">
        <f t="shared" si="376"/>
        <v>586846.11376535159</v>
      </c>
      <c r="DN288" s="7">
        <f t="shared" si="376"/>
        <v>6860166.6609643484</v>
      </c>
      <c r="DO288" s="7">
        <f t="shared" si="376"/>
        <v>8327960.0455120131</v>
      </c>
      <c r="DP288" s="7">
        <f t="shared" si="376"/>
        <v>848883.85089120432</v>
      </c>
      <c r="DQ288" s="7">
        <f t="shared" si="376"/>
        <v>9016773.7337999996</v>
      </c>
      <c r="DR288" s="7">
        <f t="shared" si="376"/>
        <v>2150963.2863256424</v>
      </c>
      <c r="DS288" s="7">
        <f t="shared" si="376"/>
        <v>993777.79131545511</v>
      </c>
      <c r="DT288" s="7">
        <f t="shared" si="376"/>
        <v>273855.82441280782</v>
      </c>
      <c r="DU288" s="7">
        <f t="shared" si="376"/>
        <v>775619.75048475992</v>
      </c>
      <c r="DV288" s="7">
        <f t="shared" si="376"/>
        <v>228112.10308211349</v>
      </c>
      <c r="DW288" s="7">
        <f t="shared" si="376"/>
        <v>481927.80904324068</v>
      </c>
      <c r="DX288" s="7">
        <f t="shared" si="376"/>
        <v>1871685.0018114005</v>
      </c>
      <c r="DY288" s="7">
        <f t="shared" si="376"/>
        <v>2431831.9725011825</v>
      </c>
      <c r="DZ288" s="7">
        <f t="shared" si="376"/>
        <v>4441230.8007853329</v>
      </c>
      <c r="EA288" s="7">
        <f t="shared" ref="EA288:FX289" si="377">EA275</f>
        <v>6122766.161389675</v>
      </c>
      <c r="EB288" s="7">
        <f t="shared" si="377"/>
        <v>2144574.2651795959</v>
      </c>
      <c r="EC288" s="7">
        <f t="shared" si="377"/>
        <v>961014.76005427958</v>
      </c>
      <c r="ED288" s="7">
        <f t="shared" si="377"/>
        <v>21337944.617699999</v>
      </c>
      <c r="EE288" s="7">
        <f t="shared" si="377"/>
        <v>459649.17915821029</v>
      </c>
      <c r="EF288" s="7">
        <f t="shared" si="377"/>
        <v>2144784.6933786427</v>
      </c>
      <c r="EG288" s="7">
        <f t="shared" si="377"/>
        <v>725616.6981398639</v>
      </c>
      <c r="EH288" s="7">
        <f t="shared" si="377"/>
        <v>342262.66078852396</v>
      </c>
      <c r="EI288" s="7">
        <f t="shared" si="377"/>
        <v>33384203.793364085</v>
      </c>
      <c r="EJ288" s="7">
        <f t="shared" si="377"/>
        <v>23769384.495112162</v>
      </c>
      <c r="EK288" s="7">
        <f t="shared" si="377"/>
        <v>3331283.4515756299</v>
      </c>
      <c r="EL288" s="7">
        <f t="shared" si="377"/>
        <v>1486849.6366200459</v>
      </c>
      <c r="EM288" s="7">
        <f t="shared" si="377"/>
        <v>2090166.49812782</v>
      </c>
      <c r="EN288" s="7">
        <f t="shared" si="377"/>
        <v>1913957.1642838267</v>
      </c>
      <c r="EO288" s="7">
        <f t="shared" si="377"/>
        <v>1255667.1010725903</v>
      </c>
      <c r="EP288" s="7">
        <f t="shared" si="377"/>
        <v>3392510.8758249045</v>
      </c>
      <c r="EQ288" s="7">
        <f t="shared" si="377"/>
        <v>9982739.7074281983</v>
      </c>
      <c r="ER288" s="7">
        <f t="shared" si="377"/>
        <v>2763803.7268808847</v>
      </c>
      <c r="ES288" s="7">
        <f t="shared" si="377"/>
        <v>739902.17521512357</v>
      </c>
      <c r="ET288" s="7">
        <f t="shared" si="377"/>
        <v>901496.01098420867</v>
      </c>
      <c r="EU288" s="7">
        <f t="shared" si="377"/>
        <v>1037386.8163472274</v>
      </c>
      <c r="EV288" s="7">
        <f t="shared" si="377"/>
        <v>788122.72182642983</v>
      </c>
      <c r="EW288" s="7">
        <f t="shared" si="377"/>
        <v>8010481.54588285</v>
      </c>
      <c r="EX288" s="7">
        <f t="shared" si="377"/>
        <v>398998.05247890594</v>
      </c>
      <c r="EY288" s="7">
        <f t="shared" si="377"/>
        <v>813702.02152892866</v>
      </c>
      <c r="EZ288" s="7">
        <f t="shared" si="377"/>
        <v>697825.33195595408</v>
      </c>
      <c r="FA288" s="7">
        <f t="shared" si="377"/>
        <v>37393068.904554859</v>
      </c>
      <c r="FB288" s="7">
        <f t="shared" si="377"/>
        <v>3904718.9426919995</v>
      </c>
      <c r="FC288" s="7">
        <f t="shared" si="377"/>
        <v>11057184.728167867</v>
      </c>
      <c r="FD288" s="7">
        <f t="shared" si="377"/>
        <v>1341143.3419764237</v>
      </c>
      <c r="FE288" s="7">
        <f t="shared" si="377"/>
        <v>539835.66788516415</v>
      </c>
      <c r="FF288" s="7">
        <f t="shared" si="377"/>
        <v>565235.94616398856</v>
      </c>
      <c r="FG288" s="7">
        <f t="shared" si="377"/>
        <v>611718.33286717348</v>
      </c>
      <c r="FH288" s="7">
        <f t="shared" si="377"/>
        <v>857729.50044567662</v>
      </c>
      <c r="FI288" s="7">
        <f t="shared" si="377"/>
        <v>18687654.567683294</v>
      </c>
      <c r="FJ288" s="7">
        <f t="shared" si="377"/>
        <v>20309584.299123511</v>
      </c>
      <c r="FK288" s="7">
        <f t="shared" si="377"/>
        <v>26656308.602830522</v>
      </c>
      <c r="FL288" s="7">
        <f t="shared" si="377"/>
        <v>62524426.784174241</v>
      </c>
      <c r="FM288" s="7">
        <f t="shared" si="377"/>
        <v>20333257.696074661</v>
      </c>
      <c r="FN288" s="7">
        <f t="shared" si="377"/>
        <v>95379962.992507234</v>
      </c>
      <c r="FO288" s="7">
        <f t="shared" si="377"/>
        <v>11502710.8035</v>
      </c>
      <c r="FP288" s="7">
        <f t="shared" si="377"/>
        <v>25007720.555499997</v>
      </c>
      <c r="FQ288" s="7">
        <f t="shared" si="377"/>
        <v>10648217.374014918</v>
      </c>
      <c r="FR288" s="7">
        <f t="shared" si="377"/>
        <v>3100314.0992844477</v>
      </c>
      <c r="FS288" s="7">
        <f t="shared" si="377"/>
        <v>3197406.6742000002</v>
      </c>
      <c r="FT288" s="7">
        <f t="shared" si="377"/>
        <v>1241843.4342999998</v>
      </c>
      <c r="FU288" s="7">
        <f t="shared" si="377"/>
        <v>3411136.5974964602</v>
      </c>
      <c r="FV288" s="7">
        <f t="shared" si="377"/>
        <v>2423091.4575858298</v>
      </c>
      <c r="FW288" s="7">
        <f t="shared" si="377"/>
        <v>549716.42571030022</v>
      </c>
      <c r="FX288" s="7">
        <f t="shared" si="377"/>
        <v>367789.46769313887</v>
      </c>
      <c r="FY288" s="7"/>
      <c r="FZ288" s="101">
        <f>SUM(C288:FX288)</f>
        <v>3856746974.3874812</v>
      </c>
      <c r="GA288" s="102">
        <v>3856746974.3874812</v>
      </c>
      <c r="GB288" s="102">
        <f>FZ288-GA288</f>
        <v>0</v>
      </c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</row>
    <row r="289" spans="1:195" x14ac:dyDescent="0.2">
      <c r="A289" s="6" t="s">
        <v>850</v>
      </c>
      <c r="B289" s="7" t="s">
        <v>851</v>
      </c>
      <c r="C289" s="7">
        <f t="shared" si="375"/>
        <v>1152688.9856</v>
      </c>
      <c r="D289" s="7">
        <f t="shared" si="375"/>
        <v>5054552.9178999998</v>
      </c>
      <c r="E289" s="7">
        <f t="shared" si="375"/>
        <v>1436452.7290000001</v>
      </c>
      <c r="F289" s="7">
        <f t="shared" si="375"/>
        <v>2425447.6874000002</v>
      </c>
      <c r="G289" s="7">
        <f t="shared" si="375"/>
        <v>459416.70920000004</v>
      </c>
      <c r="H289" s="7">
        <f t="shared" si="375"/>
        <v>162883.15969999999</v>
      </c>
      <c r="I289" s="7">
        <f t="shared" si="375"/>
        <v>1549072.8672</v>
      </c>
      <c r="J289" s="7">
        <f t="shared" si="375"/>
        <v>562726.41989999998</v>
      </c>
      <c r="K289" s="7">
        <f t="shared" si="375"/>
        <v>138714.91010000001</v>
      </c>
      <c r="L289" s="7">
        <f t="shared" si="375"/>
        <v>995474.83260000008</v>
      </c>
      <c r="M289" s="7">
        <f t="shared" si="375"/>
        <v>399130.23240000004</v>
      </c>
      <c r="N289" s="7">
        <f t="shared" si="375"/>
        <v>11527055.3358</v>
      </c>
      <c r="O289" s="7">
        <f t="shared" si="375"/>
        <v>4365365.8481000001</v>
      </c>
      <c r="P289" s="7">
        <f t="shared" si="375"/>
        <v>91787.53330000001</v>
      </c>
      <c r="Q289" s="7">
        <f t="shared" si="375"/>
        <v>6293323.9062999999</v>
      </c>
      <c r="R289" s="7">
        <f t="shared" si="375"/>
        <v>119844.54789999999</v>
      </c>
      <c r="S289" s="7">
        <f t="shared" si="375"/>
        <v>854999.69370000006</v>
      </c>
      <c r="T289" s="7">
        <f t="shared" si="375"/>
        <v>49295.810300000005</v>
      </c>
      <c r="U289" s="7">
        <f t="shared" si="375"/>
        <v>50012.927199999998</v>
      </c>
      <c r="V289" s="7">
        <f t="shared" si="375"/>
        <v>88462.291599999997</v>
      </c>
      <c r="W289" s="7">
        <f t="shared" si="375"/>
        <v>23634.349100000003</v>
      </c>
      <c r="X289" s="7">
        <f t="shared" si="375"/>
        <v>20602.1836</v>
      </c>
      <c r="Y289" s="7">
        <f t="shared" si="375"/>
        <v>134452.698</v>
      </c>
      <c r="Z289" s="7">
        <f t="shared" si="375"/>
        <v>59753.060400000002</v>
      </c>
      <c r="AA289" s="7">
        <f t="shared" si="375"/>
        <v>5887281.5087000001</v>
      </c>
      <c r="AB289" s="7">
        <f t="shared" si="375"/>
        <v>11888761.7851</v>
      </c>
      <c r="AC289" s="7">
        <f t="shared" si="375"/>
        <v>795060.39900000009</v>
      </c>
      <c r="AD289" s="7">
        <f t="shared" si="375"/>
        <v>631118.4817</v>
      </c>
      <c r="AE289" s="7">
        <f t="shared" si="375"/>
        <v>47201.089000000007</v>
      </c>
      <c r="AF289" s="7">
        <f t="shared" si="375"/>
        <v>65858.900399999999</v>
      </c>
      <c r="AG289" s="7">
        <f t="shared" si="375"/>
        <v>312399.3811</v>
      </c>
      <c r="AH289" s="7">
        <f t="shared" si="375"/>
        <v>159271.23809999999</v>
      </c>
      <c r="AI289" s="7">
        <f t="shared" si="375"/>
        <v>51471.046699999999</v>
      </c>
      <c r="AJ289" s="7">
        <f t="shared" si="375"/>
        <v>117410.70939999999</v>
      </c>
      <c r="AK289" s="7">
        <f t="shared" si="375"/>
        <v>76110.675799999997</v>
      </c>
      <c r="AL289" s="7">
        <f t="shared" si="375"/>
        <v>86760.978800000012</v>
      </c>
      <c r="AM289" s="7">
        <f t="shared" si="375"/>
        <v>109301.6018</v>
      </c>
      <c r="AN289" s="7">
        <f t="shared" si="375"/>
        <v>401932.11050000001</v>
      </c>
      <c r="AO289" s="7">
        <f t="shared" si="375"/>
        <v>1557087.5547</v>
      </c>
      <c r="AP289" s="7">
        <f t="shared" si="375"/>
        <v>35337211.541099995</v>
      </c>
      <c r="AQ289" s="7">
        <f t="shared" si="375"/>
        <v>112589.9283</v>
      </c>
      <c r="AR289" s="7">
        <f t="shared" si="375"/>
        <v>19533486.664799999</v>
      </c>
      <c r="AS289" s="7">
        <f t="shared" si="375"/>
        <v>2440060.5755000003</v>
      </c>
      <c r="AT289" s="7">
        <f t="shared" si="375"/>
        <v>1251574.7844999998</v>
      </c>
      <c r="AU289" s="7">
        <f t="shared" si="375"/>
        <v>173594.72710000002</v>
      </c>
      <c r="AV289" s="7">
        <f t="shared" si="375"/>
        <v>165071.86850000001</v>
      </c>
      <c r="AW289" s="7">
        <f t="shared" si="375"/>
        <v>101232.5818</v>
      </c>
      <c r="AX289" s="7">
        <f t="shared" si="375"/>
        <v>66618.968300000008</v>
      </c>
      <c r="AY289" s="7">
        <f t="shared" si="375"/>
        <v>155377.70420000001</v>
      </c>
      <c r="AZ289" s="7">
        <f t="shared" si="375"/>
        <v>1517225.638</v>
      </c>
      <c r="BA289" s="7">
        <f t="shared" si="375"/>
        <v>1837636.3694</v>
      </c>
      <c r="BB289" s="7">
        <f t="shared" si="375"/>
        <v>438418.30520000006</v>
      </c>
      <c r="BC289" s="7">
        <f t="shared" si="375"/>
        <v>8452501.8028999995</v>
      </c>
      <c r="BD289" s="7">
        <f t="shared" si="375"/>
        <v>1366270.0122</v>
      </c>
      <c r="BE289" s="7">
        <f t="shared" si="375"/>
        <v>400334.35389999999</v>
      </c>
      <c r="BF289" s="7">
        <f t="shared" si="375"/>
        <v>7032351.3062000005</v>
      </c>
      <c r="BG289" s="7">
        <f t="shared" si="375"/>
        <v>83793.270700000008</v>
      </c>
      <c r="BH289" s="7">
        <f t="shared" si="375"/>
        <v>130168.52630000001</v>
      </c>
      <c r="BI289" s="7">
        <f t="shared" si="375"/>
        <v>42159.970300000001</v>
      </c>
      <c r="BJ289" s="7">
        <f t="shared" si="375"/>
        <v>1655625.4402000001</v>
      </c>
      <c r="BK289" s="7">
        <f t="shared" si="375"/>
        <v>3370504.8955000001</v>
      </c>
      <c r="BL289" s="7">
        <f t="shared" si="375"/>
        <v>17665.3652</v>
      </c>
      <c r="BM289" s="7">
        <f t="shared" si="375"/>
        <v>73466.614300000001</v>
      </c>
      <c r="BN289" s="7">
        <f t="shared" si="375"/>
        <v>1211374.3171000001</v>
      </c>
      <c r="BO289" s="7">
        <f t="shared" si="376"/>
        <v>384074.78420000005</v>
      </c>
      <c r="BP289" s="7">
        <f t="shared" si="376"/>
        <v>105716.31600000001</v>
      </c>
      <c r="BQ289" s="7">
        <f t="shared" si="376"/>
        <v>1643988.3251</v>
      </c>
      <c r="BR289" s="7">
        <f t="shared" si="376"/>
        <v>288217.82390000002</v>
      </c>
      <c r="BS289" s="7">
        <f t="shared" si="376"/>
        <v>294797.69049999997</v>
      </c>
      <c r="BT289" s="7">
        <f t="shared" si="376"/>
        <v>134142.32810000001</v>
      </c>
      <c r="BU289" s="7">
        <f t="shared" si="376"/>
        <v>112935.13279999999</v>
      </c>
      <c r="BV289" s="7">
        <f t="shared" si="376"/>
        <v>679268.37580000004</v>
      </c>
      <c r="BW289" s="7">
        <f t="shared" si="376"/>
        <v>801501.79240000003</v>
      </c>
      <c r="BX289" s="7">
        <f t="shared" si="376"/>
        <v>86496.917700000005</v>
      </c>
      <c r="BY289" s="7">
        <f t="shared" si="376"/>
        <v>281711.8701</v>
      </c>
      <c r="BZ289" s="7">
        <f t="shared" si="376"/>
        <v>100483.0817</v>
      </c>
      <c r="CA289" s="7">
        <f t="shared" si="376"/>
        <v>330512.85810000001</v>
      </c>
      <c r="CB289" s="7">
        <f t="shared" si="376"/>
        <v>24047453.744100001</v>
      </c>
      <c r="CC289" s="7">
        <f t="shared" si="376"/>
        <v>88410.420800000007</v>
      </c>
      <c r="CD289" s="7">
        <f t="shared" si="376"/>
        <v>74117.77</v>
      </c>
      <c r="CE289" s="7">
        <f t="shared" si="376"/>
        <v>103953.2032</v>
      </c>
      <c r="CF289" s="7">
        <f t="shared" si="376"/>
        <v>52325.328700000005</v>
      </c>
      <c r="CG289" s="7">
        <f t="shared" si="376"/>
        <v>64587.530200000001</v>
      </c>
      <c r="CH289" s="7">
        <f t="shared" si="376"/>
        <v>43258.990599999997</v>
      </c>
      <c r="CI289" s="7">
        <f t="shared" si="376"/>
        <v>253690.94670000003</v>
      </c>
      <c r="CJ289" s="7">
        <f t="shared" si="376"/>
        <v>310206.32569999999</v>
      </c>
      <c r="CK289" s="7">
        <f t="shared" si="376"/>
        <v>1553657.6340999999</v>
      </c>
      <c r="CL289" s="7">
        <f t="shared" si="376"/>
        <v>233822.19520000002</v>
      </c>
      <c r="CM289" s="7">
        <f t="shared" si="376"/>
        <v>60748.751100000001</v>
      </c>
      <c r="CN289" s="7">
        <f t="shared" si="376"/>
        <v>8479455.9862000011</v>
      </c>
      <c r="CO289" s="7">
        <f t="shared" si="376"/>
        <v>4500724.4104999993</v>
      </c>
      <c r="CP289" s="7">
        <f t="shared" si="376"/>
        <v>709462.72279999999</v>
      </c>
      <c r="CQ289" s="7">
        <f t="shared" si="376"/>
        <v>318862.81650000002</v>
      </c>
      <c r="CR289" s="7">
        <f t="shared" si="376"/>
        <v>50671.674000000006</v>
      </c>
      <c r="CS289" s="7">
        <f t="shared" si="376"/>
        <v>226519.59820000001</v>
      </c>
      <c r="CT289" s="7">
        <f t="shared" si="376"/>
        <v>83455.193800000008</v>
      </c>
      <c r="CU289" s="7">
        <f t="shared" si="376"/>
        <v>49502.057500000003</v>
      </c>
      <c r="CV289" s="7">
        <f t="shared" si="376"/>
        <v>59051.8364</v>
      </c>
      <c r="CW289" s="7">
        <f t="shared" si="376"/>
        <v>121930.66869999999</v>
      </c>
      <c r="CX289" s="7">
        <f t="shared" si="376"/>
        <v>228392.0558</v>
      </c>
      <c r="CY289" s="7">
        <f t="shared" si="376"/>
        <v>18418.202499999999</v>
      </c>
      <c r="CZ289" s="7">
        <f t="shared" si="376"/>
        <v>676402.23599999992</v>
      </c>
      <c r="DA289" s="7">
        <f t="shared" si="376"/>
        <v>137869.8363</v>
      </c>
      <c r="DB289" s="7">
        <f t="shared" si="376"/>
        <v>92953.462400000004</v>
      </c>
      <c r="DC289" s="7">
        <f t="shared" si="376"/>
        <v>124581.35310000001</v>
      </c>
      <c r="DD289" s="7">
        <f t="shared" si="376"/>
        <v>199463.00200000001</v>
      </c>
      <c r="DE289" s="7">
        <f t="shared" si="376"/>
        <v>373449.19090000005</v>
      </c>
      <c r="DF289" s="7">
        <f t="shared" si="376"/>
        <v>7046853.2427000003</v>
      </c>
      <c r="DG289" s="7">
        <f t="shared" si="376"/>
        <v>113077.2831</v>
      </c>
      <c r="DH289" s="7">
        <f t="shared" si="376"/>
        <v>901353.9682</v>
      </c>
      <c r="DI289" s="7">
        <f t="shared" si="376"/>
        <v>1303313.7548</v>
      </c>
      <c r="DJ289" s="7">
        <f t="shared" si="376"/>
        <v>175028.51800000001</v>
      </c>
      <c r="DK289" s="7">
        <f t="shared" si="376"/>
        <v>79566.305200000003</v>
      </c>
      <c r="DL289" s="7">
        <f t="shared" si="376"/>
        <v>2201960.8314999999</v>
      </c>
      <c r="DM289" s="7">
        <f t="shared" si="376"/>
        <v>85336.087100000004</v>
      </c>
      <c r="DN289" s="7">
        <f t="shared" si="376"/>
        <v>612535.69550000003</v>
      </c>
      <c r="DO289" s="7">
        <f t="shared" si="376"/>
        <v>715967.72900000005</v>
      </c>
      <c r="DP289" s="7">
        <f t="shared" si="376"/>
        <v>74291.324999999997</v>
      </c>
      <c r="DQ289" s="7">
        <f t="shared" si="376"/>
        <v>389001.6862</v>
      </c>
      <c r="DR289" s="7">
        <f t="shared" si="376"/>
        <v>348161.1974</v>
      </c>
      <c r="DS289" s="7">
        <f t="shared" si="376"/>
        <v>229691.94670000003</v>
      </c>
      <c r="DT289" s="7">
        <f t="shared" si="376"/>
        <v>50685.599600000001</v>
      </c>
      <c r="DU289" s="7">
        <f t="shared" si="376"/>
        <v>105476.25390000001</v>
      </c>
      <c r="DV289" s="7">
        <f t="shared" si="376"/>
        <v>47939.938900000001</v>
      </c>
      <c r="DW289" s="7">
        <f t="shared" si="376"/>
        <v>99853.071899999995</v>
      </c>
      <c r="DX289" s="7">
        <f t="shared" si="376"/>
        <v>139102.2519</v>
      </c>
      <c r="DY289" s="7">
        <f t="shared" si="376"/>
        <v>189570.10949999999</v>
      </c>
      <c r="DZ289" s="7">
        <f t="shared" si="376"/>
        <v>337929.93960000004</v>
      </c>
      <c r="EA289" s="7">
        <f t="shared" si="377"/>
        <v>622288.29170000006</v>
      </c>
      <c r="EB289" s="7">
        <f t="shared" si="377"/>
        <v>245659.77920000002</v>
      </c>
      <c r="EC289" s="7">
        <f t="shared" si="377"/>
        <v>130338.71320000001</v>
      </c>
      <c r="ED289" s="7">
        <f t="shared" si="377"/>
        <v>618368.13230000006</v>
      </c>
      <c r="EE289" s="7">
        <f t="shared" si="377"/>
        <v>68115.259600000005</v>
      </c>
      <c r="EF289" s="7">
        <f t="shared" si="377"/>
        <v>291459.57380000001</v>
      </c>
      <c r="EG289" s="7">
        <f t="shared" si="377"/>
        <v>154052.01180000001</v>
      </c>
      <c r="EH289" s="7">
        <f t="shared" si="377"/>
        <v>41437.219299999997</v>
      </c>
      <c r="EI289" s="7">
        <f t="shared" si="377"/>
        <v>3221057.4266000004</v>
      </c>
      <c r="EJ289" s="7">
        <f t="shared" si="377"/>
        <v>3225096.7157999999</v>
      </c>
      <c r="EK289" s="7">
        <f t="shared" si="377"/>
        <v>110865.88340000001</v>
      </c>
      <c r="EL289" s="7">
        <f t="shared" si="377"/>
        <v>58004.697200000002</v>
      </c>
      <c r="EM289" s="7">
        <f t="shared" si="377"/>
        <v>229129.91690000001</v>
      </c>
      <c r="EN289" s="7">
        <f t="shared" si="377"/>
        <v>240896.90469999998</v>
      </c>
      <c r="EO289" s="7">
        <f t="shared" si="377"/>
        <v>219884.10130000001</v>
      </c>
      <c r="EP289" s="7">
        <f t="shared" si="377"/>
        <v>222393.4388</v>
      </c>
      <c r="EQ289" s="7">
        <f t="shared" si="377"/>
        <v>813660.13900000008</v>
      </c>
      <c r="ER289" s="7">
        <f t="shared" si="377"/>
        <v>238263.92600000001</v>
      </c>
      <c r="ES289" s="7">
        <f t="shared" si="377"/>
        <v>92656.863599999997</v>
      </c>
      <c r="ET289" s="7">
        <f t="shared" si="377"/>
        <v>115783.96859999999</v>
      </c>
      <c r="EU289" s="7">
        <f t="shared" si="377"/>
        <v>229206.63130000001</v>
      </c>
      <c r="EV289" s="7">
        <f t="shared" si="377"/>
        <v>42198.986700000001</v>
      </c>
      <c r="EW289" s="7">
        <f t="shared" si="377"/>
        <v>333455.66080000001</v>
      </c>
      <c r="EX289" s="7">
        <f t="shared" si="377"/>
        <v>88997.603199999998</v>
      </c>
      <c r="EY289" s="7">
        <f t="shared" si="377"/>
        <v>88501.421300000002</v>
      </c>
      <c r="EZ289" s="7">
        <f t="shared" si="377"/>
        <v>78621.887900000002</v>
      </c>
      <c r="FA289" s="7">
        <f t="shared" si="377"/>
        <v>1511272.5985000001</v>
      </c>
      <c r="FB289" s="7">
        <f t="shared" si="377"/>
        <v>406869.05499999999</v>
      </c>
      <c r="FC289" s="7">
        <f t="shared" si="377"/>
        <v>849781.71370000008</v>
      </c>
      <c r="FD289" s="7">
        <f t="shared" si="377"/>
        <v>132536.14610000001</v>
      </c>
      <c r="FE289" s="7">
        <f t="shared" si="377"/>
        <v>54064.617599999998</v>
      </c>
      <c r="FF289" s="7">
        <f t="shared" si="377"/>
        <v>79768.741400000014</v>
      </c>
      <c r="FG289" s="7">
        <f t="shared" si="377"/>
        <v>54124.192800000004</v>
      </c>
      <c r="FH289" s="7">
        <f t="shared" si="377"/>
        <v>103880.4749</v>
      </c>
      <c r="FI289" s="7">
        <f t="shared" si="377"/>
        <v>406004.77170000004</v>
      </c>
      <c r="FJ289" s="7">
        <f t="shared" si="377"/>
        <v>609508.32980000007</v>
      </c>
      <c r="FK289" s="7">
        <f t="shared" si="377"/>
        <v>714843.67969999998</v>
      </c>
      <c r="FL289" s="7">
        <f t="shared" si="377"/>
        <v>1883996.9475</v>
      </c>
      <c r="FM289" s="7">
        <f t="shared" si="377"/>
        <v>516897.44540000003</v>
      </c>
      <c r="FN289" s="7">
        <f t="shared" si="377"/>
        <v>3484361.6723000002</v>
      </c>
      <c r="FO289" s="7">
        <f t="shared" si="377"/>
        <v>521495.74650000001</v>
      </c>
      <c r="FP289" s="7">
        <f t="shared" si="377"/>
        <v>763955.27450000006</v>
      </c>
      <c r="FQ289" s="7">
        <f t="shared" si="377"/>
        <v>313150.20990000002</v>
      </c>
      <c r="FR289" s="7">
        <f t="shared" si="377"/>
        <v>92973.938800000004</v>
      </c>
      <c r="FS289" s="7">
        <f t="shared" si="377"/>
        <v>70738.195800000001</v>
      </c>
      <c r="FT289" s="7">
        <f t="shared" si="377"/>
        <v>89096.22570000001</v>
      </c>
      <c r="FU289" s="7">
        <f t="shared" si="377"/>
        <v>246753.5465</v>
      </c>
      <c r="FV289" s="7">
        <f t="shared" si="377"/>
        <v>240814.43260000003</v>
      </c>
      <c r="FW289" s="7">
        <f t="shared" si="377"/>
        <v>45218.915800000002</v>
      </c>
      <c r="FX289" s="7">
        <f t="shared" si="377"/>
        <v>38181.852800000001</v>
      </c>
      <c r="FY289" s="7"/>
      <c r="FZ289" s="101">
        <f>SUM(C289:FX289)</f>
        <v>236047121.68399999</v>
      </c>
      <c r="GA289" s="102">
        <v>236047121.68399999</v>
      </c>
      <c r="GB289" s="102">
        <f>FZ289-GA289</f>
        <v>0</v>
      </c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</row>
    <row r="290" spans="1:195" x14ac:dyDescent="0.2">
      <c r="A290" s="6" t="s">
        <v>852</v>
      </c>
      <c r="B290" s="7" t="s">
        <v>835</v>
      </c>
      <c r="C290" s="7">
        <f>IF(C287-C288-C289&lt;0,0,C287-C288-C289)</f>
        <v>42386061.764686011</v>
      </c>
      <c r="D290" s="7">
        <f t="shared" ref="D290:BO290" si="378">IF(D287-D288-D289&lt;0,0,D287-D288-D289)</f>
        <v>306384792.16057944</v>
      </c>
      <c r="E290" s="7">
        <f t="shared" si="378"/>
        <v>38343698.292071454</v>
      </c>
      <c r="F290" s="7">
        <f t="shared" si="378"/>
        <v>156053223.72131091</v>
      </c>
      <c r="G290" s="7">
        <f t="shared" si="378"/>
        <v>4203413.6296758745</v>
      </c>
      <c r="H290" s="7">
        <f t="shared" si="378"/>
        <v>8820126.901096357</v>
      </c>
      <c r="I290" s="7">
        <f t="shared" si="378"/>
        <v>65508652.241586298</v>
      </c>
      <c r="J290" s="7">
        <f t="shared" si="378"/>
        <v>17299988.507694785</v>
      </c>
      <c r="K290" s="7">
        <f t="shared" si="378"/>
        <v>2362627.7370477146</v>
      </c>
      <c r="L290" s="7">
        <f t="shared" si="378"/>
        <v>3734450.5502133863</v>
      </c>
      <c r="M290" s="7">
        <f t="shared" si="378"/>
        <v>6322200.9003140004</v>
      </c>
      <c r="N290" s="7">
        <f t="shared" si="378"/>
        <v>374235737.93462557</v>
      </c>
      <c r="O290" s="7">
        <f t="shared" si="378"/>
        <v>67406860.904242814</v>
      </c>
      <c r="P290" s="7">
        <f t="shared" si="378"/>
        <v>2970460.6880526869</v>
      </c>
      <c r="Q290" s="7">
        <f t="shared" si="378"/>
        <v>302573443.30202705</v>
      </c>
      <c r="R290" s="7">
        <f t="shared" si="378"/>
        <v>52098668.013194963</v>
      </c>
      <c r="S290" s="7">
        <f t="shared" si="378"/>
        <v>6625735.6797360247</v>
      </c>
      <c r="T290" s="7">
        <f t="shared" si="378"/>
        <v>2214920.8204707541</v>
      </c>
      <c r="U290" s="7">
        <f t="shared" si="378"/>
        <v>451994.55641350296</v>
      </c>
      <c r="V290" s="7">
        <f t="shared" si="378"/>
        <v>2803131.01638282</v>
      </c>
      <c r="W290" s="7">
        <f t="shared" si="378"/>
        <v>2274768.4366841302</v>
      </c>
      <c r="X290" s="7">
        <f t="shared" si="378"/>
        <v>763401.76381626667</v>
      </c>
      <c r="Y290" s="7">
        <f t="shared" si="378"/>
        <v>6576577.9291279456</v>
      </c>
      <c r="Z290" s="7">
        <f t="shared" si="378"/>
        <v>2761332.8918155185</v>
      </c>
      <c r="AA290" s="7">
        <f t="shared" si="378"/>
        <v>168355528.70593819</v>
      </c>
      <c r="AB290" s="7">
        <f t="shared" si="378"/>
        <v>47078613.247510359</v>
      </c>
      <c r="AC290" s="7">
        <f t="shared" si="378"/>
        <v>1648590.6013626615</v>
      </c>
      <c r="AD290" s="7">
        <f t="shared" si="378"/>
        <v>4724824.77210538</v>
      </c>
      <c r="AE290" s="7">
        <f t="shared" si="378"/>
        <v>1246799.9323894293</v>
      </c>
      <c r="AF290" s="7">
        <f t="shared" si="378"/>
        <v>2059812.1191458951</v>
      </c>
      <c r="AG290" s="7">
        <f t="shared" si="378"/>
        <v>2309260.8524027662</v>
      </c>
      <c r="AH290" s="7">
        <f t="shared" si="378"/>
        <v>9851606.7464163359</v>
      </c>
      <c r="AI290" s="7">
        <f t="shared" si="378"/>
        <v>4321120.1298579229</v>
      </c>
      <c r="AJ290" s="7">
        <f t="shared" si="378"/>
        <v>2066272.6616590135</v>
      </c>
      <c r="AK290" s="7">
        <f t="shared" si="378"/>
        <v>2057633.4685550926</v>
      </c>
      <c r="AL290" s="7">
        <f t="shared" si="378"/>
        <v>2019271.9113805045</v>
      </c>
      <c r="AM290" s="7">
        <f t="shared" si="378"/>
        <v>3661478.0379293277</v>
      </c>
      <c r="AN290" s="7">
        <f t="shared" si="378"/>
        <v>786900.34579478996</v>
      </c>
      <c r="AO290" s="7">
        <f t="shared" si="378"/>
        <v>32929678.687920269</v>
      </c>
      <c r="AP290" s="7">
        <f t="shared" si="378"/>
        <v>218452005.30356148</v>
      </c>
      <c r="AQ290" s="7">
        <f t="shared" si="378"/>
        <v>1950975.4231292873</v>
      </c>
      <c r="AR290" s="7">
        <f t="shared" si="378"/>
        <v>339340250.41449594</v>
      </c>
      <c r="AS290" s="7">
        <f t="shared" si="378"/>
        <v>17983996.609560456</v>
      </c>
      <c r="AT290" s="7">
        <f t="shared" si="378"/>
        <v>14133473.031458616</v>
      </c>
      <c r="AU290" s="7">
        <f t="shared" si="378"/>
        <v>2712279.1856267322</v>
      </c>
      <c r="AV290" s="7">
        <f t="shared" si="378"/>
        <v>3386869.8865143727</v>
      </c>
      <c r="AW290" s="7">
        <f t="shared" si="378"/>
        <v>3101672.4876880981</v>
      </c>
      <c r="AX290" s="7">
        <f t="shared" si="378"/>
        <v>814762.06229610648</v>
      </c>
      <c r="AY290" s="7">
        <f t="shared" si="378"/>
        <v>3719438.2434493857</v>
      </c>
      <c r="AZ290" s="7">
        <f t="shared" si="378"/>
        <v>114491766.20026694</v>
      </c>
      <c r="BA290" s="7">
        <f t="shared" si="378"/>
        <v>70393273.731083468</v>
      </c>
      <c r="BB290" s="7">
        <f t="shared" si="378"/>
        <v>73144015.455968454</v>
      </c>
      <c r="BC290" s="7">
        <f t="shared" si="378"/>
        <v>171345211.50064343</v>
      </c>
      <c r="BD290" s="7">
        <f t="shared" si="378"/>
        <v>19708795.255951617</v>
      </c>
      <c r="BE290" s="7">
        <f t="shared" si="378"/>
        <v>8765475.7963170931</v>
      </c>
      <c r="BF290" s="7">
        <f t="shared" si="378"/>
        <v>176742381.84080273</v>
      </c>
      <c r="BG290" s="7">
        <f t="shared" si="378"/>
        <v>9232532.6087425612</v>
      </c>
      <c r="BH290" s="7">
        <f t="shared" si="378"/>
        <v>5206260.6938580405</v>
      </c>
      <c r="BI290" s="7">
        <f t="shared" si="378"/>
        <v>3514287.1047423645</v>
      </c>
      <c r="BJ290" s="7">
        <f t="shared" si="378"/>
        <v>39195105.27038905</v>
      </c>
      <c r="BK290" s="7">
        <f t="shared" si="378"/>
        <v>250059863.90083936</v>
      </c>
      <c r="BL290" s="7">
        <f t="shared" si="378"/>
        <v>2277868.2391557815</v>
      </c>
      <c r="BM290" s="7">
        <f t="shared" si="378"/>
        <v>3429252.9572852589</v>
      </c>
      <c r="BN290" s="7">
        <f t="shared" si="378"/>
        <v>23473771.793832984</v>
      </c>
      <c r="BO290" s="7">
        <f t="shared" si="378"/>
        <v>10165584.9980797</v>
      </c>
      <c r="BP290" s="7">
        <f t="shared" ref="BP290:EA290" si="379">IF(BP287-BP288-BP289&lt;0,0,BP287-BP288-BP289)</f>
        <v>1252341.6081855982</v>
      </c>
      <c r="BQ290" s="7">
        <f t="shared" si="379"/>
        <v>24052701.735442128</v>
      </c>
      <c r="BR290" s="7">
        <f t="shared" si="379"/>
        <v>36989034.021307282</v>
      </c>
      <c r="BS290" s="7">
        <f t="shared" si="379"/>
        <v>7378131.862008797</v>
      </c>
      <c r="BT290" s="7">
        <f t="shared" si="379"/>
        <v>2412095.5084196464</v>
      </c>
      <c r="BU290" s="7">
        <f t="shared" si="379"/>
        <v>3057741.736043998</v>
      </c>
      <c r="BV290" s="7">
        <f t="shared" si="379"/>
        <v>4.6566128730773926E-10</v>
      </c>
      <c r="BW290" s="7">
        <f t="shared" si="379"/>
        <v>3901100.8423058675</v>
      </c>
      <c r="BX290" s="7">
        <f t="shared" si="379"/>
        <v>548612.32417249389</v>
      </c>
      <c r="BY290" s="7">
        <f t="shared" si="379"/>
        <v>2198501.9907286479</v>
      </c>
      <c r="BZ290" s="7">
        <f t="shared" si="379"/>
        <v>2436698.1465916992</v>
      </c>
      <c r="CA290" s="7">
        <f t="shared" si="379"/>
        <v>195671.630419778</v>
      </c>
      <c r="CB290" s="7">
        <f t="shared" si="379"/>
        <v>397732499.90060228</v>
      </c>
      <c r="CC290" s="7">
        <f t="shared" si="379"/>
        <v>2496081.8169658552</v>
      </c>
      <c r="CD290" s="7">
        <f t="shared" si="379"/>
        <v>2826379.1377541227</v>
      </c>
      <c r="CE290" s="7">
        <f t="shared" si="379"/>
        <v>1451077.7105886843</v>
      </c>
      <c r="CF290" s="7">
        <f t="shared" si="379"/>
        <v>1448023.0216488622</v>
      </c>
      <c r="CG290" s="7">
        <f t="shared" si="379"/>
        <v>2635391.6827327749</v>
      </c>
      <c r="CH290" s="7">
        <f t="shared" si="379"/>
        <v>1653257.3777039472</v>
      </c>
      <c r="CI290" s="7">
        <f t="shared" si="379"/>
        <v>4734695.9787295619</v>
      </c>
      <c r="CJ290" s="7">
        <f t="shared" si="379"/>
        <v>447419.98262630211</v>
      </c>
      <c r="CK290" s="7">
        <f t="shared" si="379"/>
        <v>44884104.698113717</v>
      </c>
      <c r="CL290" s="7">
        <f t="shared" si="379"/>
        <v>11572999.900276043</v>
      </c>
      <c r="CM290" s="7">
        <f t="shared" si="379"/>
        <v>7432898.4537229305</v>
      </c>
      <c r="CN290" s="7">
        <f t="shared" si="379"/>
        <v>196379689.652192</v>
      </c>
      <c r="CO290" s="7">
        <f t="shared" si="379"/>
        <v>63312418.13810461</v>
      </c>
      <c r="CP290" s="7">
        <f t="shared" si="379"/>
        <v>672187.30581566843</v>
      </c>
      <c r="CQ290" s="7">
        <f t="shared" si="379"/>
        <v>6983386.5802142853</v>
      </c>
      <c r="CR290" s="7">
        <f t="shared" si="379"/>
        <v>3122721.0306240348</v>
      </c>
      <c r="CS290" s="7">
        <f t="shared" si="379"/>
        <v>2638406.6797190481</v>
      </c>
      <c r="CT290" s="7">
        <f t="shared" si="379"/>
        <v>1424375.6871440564</v>
      </c>
      <c r="CU290" s="7">
        <f t="shared" si="379"/>
        <v>4010680.360876773</v>
      </c>
      <c r="CV290" s="7">
        <f t="shared" si="379"/>
        <v>555490.38972829038</v>
      </c>
      <c r="CW290" s="7">
        <f t="shared" si="379"/>
        <v>1762916.3613508337</v>
      </c>
      <c r="CX290" s="7">
        <f t="shared" si="379"/>
        <v>3090995.1358051752</v>
      </c>
      <c r="CY290" s="7">
        <f t="shared" si="379"/>
        <v>874252.99753682839</v>
      </c>
      <c r="CZ290" s="7">
        <f t="shared" si="379"/>
        <v>12488973.718164949</v>
      </c>
      <c r="DA290" s="7">
        <f t="shared" si="379"/>
        <v>1778707.3368582823</v>
      </c>
      <c r="DB290" s="7">
        <f t="shared" si="379"/>
        <v>3095472.9759588535</v>
      </c>
      <c r="DC290" s="7">
        <f t="shared" si="379"/>
        <v>1503345.4225886748</v>
      </c>
      <c r="DD290" s="7">
        <f t="shared" si="379"/>
        <v>1260993.9350468768</v>
      </c>
      <c r="DE290" s="7">
        <f t="shared" si="379"/>
        <v>934824.22539016535</v>
      </c>
      <c r="DF290" s="7">
        <f t="shared" si="379"/>
        <v>142458014.59246942</v>
      </c>
      <c r="DG290" s="7">
        <f t="shared" si="379"/>
        <v>532740.23193361622</v>
      </c>
      <c r="DH290" s="7">
        <f t="shared" si="379"/>
        <v>9438327.2342976332</v>
      </c>
      <c r="DI290" s="7">
        <f t="shared" si="379"/>
        <v>12874713.049845213</v>
      </c>
      <c r="DJ290" s="7">
        <f t="shared" si="379"/>
        <v>5650307.4218176035</v>
      </c>
      <c r="DK290" s="7">
        <f t="shared" si="379"/>
        <v>4484094.1637620237</v>
      </c>
      <c r="DL290" s="7">
        <f t="shared" si="379"/>
        <v>39840144.211806245</v>
      </c>
      <c r="DM290" s="7">
        <f t="shared" si="379"/>
        <v>3458630.457818571</v>
      </c>
      <c r="DN290" s="7">
        <f t="shared" si="379"/>
        <v>7134913.9881267529</v>
      </c>
      <c r="DO290" s="7">
        <f t="shared" si="379"/>
        <v>25359911.220574755</v>
      </c>
      <c r="DP290" s="7">
        <f t="shared" si="379"/>
        <v>2672000.9177630683</v>
      </c>
      <c r="DQ290" s="7">
        <f t="shared" si="379"/>
        <v>3.4924596548080444E-10</v>
      </c>
      <c r="DR290" s="7">
        <f t="shared" si="379"/>
        <v>12776731.229150359</v>
      </c>
      <c r="DS290" s="7">
        <f t="shared" si="379"/>
        <v>6851391.6714151613</v>
      </c>
      <c r="DT290" s="7">
        <f t="shared" si="379"/>
        <v>2904613.7350723855</v>
      </c>
      <c r="DU290" s="7">
        <f t="shared" si="379"/>
        <v>3787093.6874800241</v>
      </c>
      <c r="DV290" s="7">
        <f t="shared" si="379"/>
        <v>3275687.6369214305</v>
      </c>
      <c r="DW290" s="7">
        <f t="shared" si="379"/>
        <v>3775548.4704653984</v>
      </c>
      <c r="DX290" s="7">
        <f t="shared" si="379"/>
        <v>1318636.2755650142</v>
      </c>
      <c r="DY290" s="7">
        <f t="shared" si="379"/>
        <v>2063012.5827680302</v>
      </c>
      <c r="DZ290" s="7">
        <f t="shared" si="379"/>
        <v>3829089.5100249927</v>
      </c>
      <c r="EA290" s="7">
        <f t="shared" si="379"/>
        <v>0</v>
      </c>
      <c r="EB290" s="7">
        <f t="shared" ref="EB290:FX290" si="380">IF(EB287-EB288-EB289&lt;0,0,EB287-EB288-EB289)</f>
        <v>4238791.8939049141</v>
      </c>
      <c r="EC290" s="7">
        <f t="shared" si="380"/>
        <v>2899768.7686210508</v>
      </c>
      <c r="ED290" s="7">
        <f t="shared" si="380"/>
        <v>5.8207660913467407E-10</v>
      </c>
      <c r="EE290" s="7">
        <f t="shared" si="380"/>
        <v>2864478.7486127042</v>
      </c>
      <c r="EF290" s="7">
        <f t="shared" si="380"/>
        <v>13239205.764796361</v>
      </c>
      <c r="EG290" s="7">
        <f t="shared" si="380"/>
        <v>2847339.3111805348</v>
      </c>
      <c r="EH290" s="7">
        <f t="shared" si="380"/>
        <v>3235470.4571313411</v>
      </c>
      <c r="EI290" s="7">
        <f t="shared" si="380"/>
        <v>120393708.9380645</v>
      </c>
      <c r="EJ290" s="7">
        <f t="shared" si="380"/>
        <v>76073100.377376124</v>
      </c>
      <c r="EK290" s="7">
        <f t="shared" si="380"/>
        <v>3949240.9814250721</v>
      </c>
      <c r="EL290" s="7">
        <f t="shared" si="380"/>
        <v>3659088.7451080452</v>
      </c>
      <c r="EM290" s="7">
        <f t="shared" si="380"/>
        <v>2629114.3982395059</v>
      </c>
      <c r="EN290" s="7">
        <f t="shared" si="380"/>
        <v>8938389.0697114524</v>
      </c>
      <c r="EO290" s="7">
        <f t="shared" si="380"/>
        <v>2919618.7421065443</v>
      </c>
      <c r="EP290" s="7">
        <f t="shared" si="380"/>
        <v>1833914.9940196127</v>
      </c>
      <c r="EQ290" s="7">
        <f t="shared" si="380"/>
        <v>17604385.467115242</v>
      </c>
      <c r="ER290" s="7">
        <f t="shared" si="380"/>
        <v>1636321.453877137</v>
      </c>
      <c r="ES290" s="7">
        <f t="shared" si="380"/>
        <v>2149572.7061034096</v>
      </c>
      <c r="ET290" s="7">
        <f t="shared" si="380"/>
        <v>2660193.4615006582</v>
      </c>
      <c r="EU290" s="7">
        <f t="shared" si="380"/>
        <v>5790303.8650212958</v>
      </c>
      <c r="EV290" s="7">
        <f t="shared" si="380"/>
        <v>935654.45054849202</v>
      </c>
      <c r="EW290" s="7">
        <f t="shared" si="380"/>
        <v>4010691.5992302033</v>
      </c>
      <c r="EX290" s="7">
        <f t="shared" si="380"/>
        <v>2786292.6186532471</v>
      </c>
      <c r="EY290" s="7">
        <f t="shared" si="380"/>
        <v>5189870.9023883566</v>
      </c>
      <c r="EZ290" s="7">
        <f t="shared" si="380"/>
        <v>1661499.7511198842</v>
      </c>
      <c r="FA290" s="7">
        <f t="shared" si="380"/>
        <v>45504.892261585454</v>
      </c>
      <c r="FB290" s="7">
        <f t="shared" si="380"/>
        <v>100158.91165544809</v>
      </c>
      <c r="FC290" s="7">
        <f t="shared" si="380"/>
        <v>9682769.10383402</v>
      </c>
      <c r="FD290" s="7">
        <f t="shared" si="380"/>
        <v>3768640.8840530221</v>
      </c>
      <c r="FE290" s="7">
        <f t="shared" si="380"/>
        <v>1197039.9064029758</v>
      </c>
      <c r="FF290" s="7">
        <f t="shared" si="380"/>
        <v>2791130.7341097216</v>
      </c>
      <c r="FG290" s="7">
        <f t="shared" si="380"/>
        <v>1804190.7927512054</v>
      </c>
      <c r="FH290" s="7">
        <f t="shared" si="380"/>
        <v>613452.83433567837</v>
      </c>
      <c r="FI290" s="7">
        <f t="shared" si="380"/>
        <v>0</v>
      </c>
      <c r="FJ290" s="7">
        <f t="shared" si="380"/>
        <v>0</v>
      </c>
      <c r="FK290" s="7">
        <f t="shared" si="380"/>
        <v>0</v>
      </c>
      <c r="FL290" s="7">
        <f t="shared" si="380"/>
        <v>18332282.020771857</v>
      </c>
      <c r="FM290" s="7">
        <f t="shared" si="380"/>
        <v>17563631.571947832</v>
      </c>
      <c r="FN290" s="7">
        <f t="shared" si="380"/>
        <v>135338043.94717059</v>
      </c>
      <c r="FO290" s="7">
        <f t="shared" si="380"/>
        <v>3.4924596548080444E-10</v>
      </c>
      <c r="FP290" s="7">
        <f t="shared" si="380"/>
        <v>1.1641532182693481E-9</v>
      </c>
      <c r="FQ290" s="7">
        <f t="shared" si="380"/>
        <v>0</v>
      </c>
      <c r="FR290" s="7">
        <f t="shared" si="380"/>
        <v>1.1641532182693481E-10</v>
      </c>
      <c r="FS290" s="7">
        <f t="shared" si="380"/>
        <v>0</v>
      </c>
      <c r="FT290" s="7">
        <f t="shared" si="380"/>
        <v>5.8207660913467407E-11</v>
      </c>
      <c r="FU290" s="7">
        <f t="shared" si="380"/>
        <v>6196851.6878948268</v>
      </c>
      <c r="FV290" s="7">
        <f t="shared" si="380"/>
        <v>5286677.6468588179</v>
      </c>
      <c r="FW290" s="7">
        <f t="shared" si="380"/>
        <v>2535058.8694662633</v>
      </c>
      <c r="FX290" s="7">
        <f t="shared" si="380"/>
        <v>989155.37480481202</v>
      </c>
      <c r="FY290" s="7"/>
      <c r="FZ290" s="101">
        <f>SUM(C290:FX290)</f>
        <v>5011538340.4924355</v>
      </c>
      <c r="GA290" s="84">
        <f>GA287-GA288-GA289</f>
        <v>5011538340.4885178</v>
      </c>
      <c r="GB290" s="102">
        <f>FZ290-GA290</f>
        <v>3.917694091796875E-3</v>
      </c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</row>
    <row r="291" spans="1:195" x14ac:dyDescent="0.2">
      <c r="A291" s="6" t="s">
        <v>853</v>
      </c>
      <c r="B291" s="7" t="s">
        <v>854</v>
      </c>
      <c r="C291" s="7">
        <f t="shared" ref="C291:BN291" si="381">IF(MIN((((C274*-$GE$275)+C284)),(C60-C279))&lt;0,0,(MIN((((C274*-$GE$275)+C284)),(C60-C279))))</f>
        <v>0</v>
      </c>
      <c r="D291" s="7">
        <f t="shared" si="381"/>
        <v>0</v>
      </c>
      <c r="E291" s="7">
        <f t="shared" si="381"/>
        <v>0</v>
      </c>
      <c r="F291" s="7">
        <f t="shared" si="381"/>
        <v>0</v>
      </c>
      <c r="G291" s="7">
        <f t="shared" si="381"/>
        <v>0</v>
      </c>
      <c r="H291" s="7">
        <f t="shared" si="381"/>
        <v>0</v>
      </c>
      <c r="I291" s="7">
        <f t="shared" si="381"/>
        <v>0</v>
      </c>
      <c r="J291" s="7">
        <f t="shared" si="381"/>
        <v>0</v>
      </c>
      <c r="K291" s="7">
        <f t="shared" si="381"/>
        <v>0</v>
      </c>
      <c r="L291" s="7">
        <f t="shared" si="381"/>
        <v>0</v>
      </c>
      <c r="M291" s="7">
        <f t="shared" si="381"/>
        <v>0</v>
      </c>
      <c r="N291" s="7">
        <f t="shared" si="381"/>
        <v>0</v>
      </c>
      <c r="O291" s="7">
        <f t="shared" si="381"/>
        <v>0</v>
      </c>
      <c r="P291" s="7">
        <f t="shared" si="381"/>
        <v>0</v>
      </c>
      <c r="Q291" s="7">
        <f t="shared" si="381"/>
        <v>0</v>
      </c>
      <c r="R291" s="7">
        <f t="shared" si="381"/>
        <v>0</v>
      </c>
      <c r="S291" s="7">
        <f t="shared" si="381"/>
        <v>0</v>
      </c>
      <c r="T291" s="7">
        <f t="shared" si="381"/>
        <v>0</v>
      </c>
      <c r="U291" s="7">
        <f t="shared" si="381"/>
        <v>0</v>
      </c>
      <c r="V291" s="7">
        <f t="shared" si="381"/>
        <v>0</v>
      </c>
      <c r="W291" s="7">
        <f t="shared" si="381"/>
        <v>0</v>
      </c>
      <c r="X291" s="7">
        <f t="shared" si="381"/>
        <v>0</v>
      </c>
      <c r="Y291" s="7">
        <f t="shared" si="381"/>
        <v>0</v>
      </c>
      <c r="Z291" s="7">
        <f t="shared" si="381"/>
        <v>0</v>
      </c>
      <c r="AA291" s="7">
        <f t="shared" si="381"/>
        <v>0</v>
      </c>
      <c r="AB291" s="7">
        <f t="shared" si="381"/>
        <v>0</v>
      </c>
      <c r="AC291" s="7">
        <f t="shared" si="381"/>
        <v>0</v>
      </c>
      <c r="AD291" s="7">
        <f t="shared" si="381"/>
        <v>0</v>
      </c>
      <c r="AE291" s="7">
        <f t="shared" si="381"/>
        <v>0</v>
      </c>
      <c r="AF291" s="7">
        <f t="shared" si="381"/>
        <v>0</v>
      </c>
      <c r="AG291" s="7">
        <f t="shared" si="381"/>
        <v>0</v>
      </c>
      <c r="AH291" s="7">
        <f t="shared" si="381"/>
        <v>0</v>
      </c>
      <c r="AI291" s="7">
        <f t="shared" si="381"/>
        <v>0</v>
      </c>
      <c r="AJ291" s="7">
        <f t="shared" si="381"/>
        <v>0</v>
      </c>
      <c r="AK291" s="7">
        <f t="shared" si="381"/>
        <v>0</v>
      </c>
      <c r="AL291" s="7">
        <f t="shared" si="381"/>
        <v>0</v>
      </c>
      <c r="AM291" s="7">
        <f t="shared" si="381"/>
        <v>0</v>
      </c>
      <c r="AN291" s="7">
        <f t="shared" si="381"/>
        <v>0</v>
      </c>
      <c r="AO291" s="7">
        <f t="shared" si="381"/>
        <v>0</v>
      </c>
      <c r="AP291" s="7">
        <f t="shared" si="381"/>
        <v>0</v>
      </c>
      <c r="AQ291" s="7">
        <f t="shared" si="381"/>
        <v>0</v>
      </c>
      <c r="AR291" s="7">
        <f t="shared" si="381"/>
        <v>0</v>
      </c>
      <c r="AS291" s="7">
        <f t="shared" si="381"/>
        <v>0</v>
      </c>
      <c r="AT291" s="7">
        <f t="shared" si="381"/>
        <v>0</v>
      </c>
      <c r="AU291" s="7">
        <f t="shared" si="381"/>
        <v>0</v>
      </c>
      <c r="AV291" s="7">
        <f t="shared" si="381"/>
        <v>0</v>
      </c>
      <c r="AW291" s="7">
        <f t="shared" si="381"/>
        <v>0</v>
      </c>
      <c r="AX291" s="7">
        <f t="shared" si="381"/>
        <v>0</v>
      </c>
      <c r="AY291" s="7">
        <f t="shared" si="381"/>
        <v>0</v>
      </c>
      <c r="AZ291" s="7">
        <f t="shared" si="381"/>
        <v>0</v>
      </c>
      <c r="BA291" s="7">
        <f t="shared" si="381"/>
        <v>0</v>
      </c>
      <c r="BB291" s="7">
        <f t="shared" si="381"/>
        <v>0</v>
      </c>
      <c r="BC291" s="7">
        <f t="shared" si="381"/>
        <v>0</v>
      </c>
      <c r="BD291" s="7">
        <f t="shared" si="381"/>
        <v>0</v>
      </c>
      <c r="BE291" s="7">
        <f t="shared" si="381"/>
        <v>0</v>
      </c>
      <c r="BF291" s="7">
        <f t="shared" si="381"/>
        <v>0</v>
      </c>
      <c r="BG291" s="7">
        <f t="shared" si="381"/>
        <v>0</v>
      </c>
      <c r="BH291" s="7">
        <f t="shared" si="381"/>
        <v>0</v>
      </c>
      <c r="BI291" s="7">
        <f t="shared" si="381"/>
        <v>0</v>
      </c>
      <c r="BJ291" s="7">
        <f t="shared" si="381"/>
        <v>0</v>
      </c>
      <c r="BK291" s="7">
        <f t="shared" si="381"/>
        <v>0</v>
      </c>
      <c r="BL291" s="7">
        <f t="shared" si="381"/>
        <v>0</v>
      </c>
      <c r="BM291" s="7">
        <f t="shared" si="381"/>
        <v>0</v>
      </c>
      <c r="BN291" s="7">
        <f t="shared" si="381"/>
        <v>0</v>
      </c>
      <c r="BO291" s="7">
        <f t="shared" ref="BO291:DZ291" si="382">IF(MIN((((BO274*-$GE$275)+BO284)),(BO60-BO279))&lt;0,0,(MIN((((BO274*-$GE$275)+BO284)),(BO60-BO279))))</f>
        <v>0</v>
      </c>
      <c r="BP291" s="7">
        <f t="shared" si="382"/>
        <v>0</v>
      </c>
      <c r="BQ291" s="7">
        <f t="shared" si="382"/>
        <v>0</v>
      </c>
      <c r="BR291" s="7">
        <f t="shared" si="382"/>
        <v>0</v>
      </c>
      <c r="BS291" s="7">
        <f t="shared" si="382"/>
        <v>0</v>
      </c>
      <c r="BT291" s="7">
        <f t="shared" si="382"/>
        <v>0</v>
      </c>
      <c r="BU291" s="7">
        <f t="shared" si="382"/>
        <v>0</v>
      </c>
      <c r="BV291" s="7">
        <f t="shared" si="382"/>
        <v>190.34907305671368</v>
      </c>
      <c r="BW291" s="7">
        <f t="shared" si="382"/>
        <v>0</v>
      </c>
      <c r="BX291" s="7">
        <f t="shared" si="382"/>
        <v>0</v>
      </c>
      <c r="BY291" s="7">
        <f t="shared" si="382"/>
        <v>0</v>
      </c>
      <c r="BZ291" s="7">
        <f t="shared" si="382"/>
        <v>0</v>
      </c>
      <c r="CA291" s="7">
        <f t="shared" si="382"/>
        <v>0</v>
      </c>
      <c r="CB291" s="7">
        <f t="shared" si="382"/>
        <v>0</v>
      </c>
      <c r="CC291" s="7">
        <f t="shared" si="382"/>
        <v>0</v>
      </c>
      <c r="CD291" s="7">
        <f t="shared" si="382"/>
        <v>0</v>
      </c>
      <c r="CE291" s="7">
        <f t="shared" si="382"/>
        <v>0</v>
      </c>
      <c r="CF291" s="7">
        <f t="shared" si="382"/>
        <v>0</v>
      </c>
      <c r="CG291" s="7">
        <f t="shared" si="382"/>
        <v>0</v>
      </c>
      <c r="CH291" s="7">
        <f t="shared" si="382"/>
        <v>0</v>
      </c>
      <c r="CI291" s="7">
        <f t="shared" si="382"/>
        <v>0</v>
      </c>
      <c r="CJ291" s="7">
        <f t="shared" si="382"/>
        <v>0</v>
      </c>
      <c r="CK291" s="7">
        <f t="shared" si="382"/>
        <v>0</v>
      </c>
      <c r="CL291" s="7">
        <f t="shared" si="382"/>
        <v>0</v>
      </c>
      <c r="CM291" s="7">
        <f t="shared" si="382"/>
        <v>0</v>
      </c>
      <c r="CN291" s="7">
        <f t="shared" si="382"/>
        <v>0</v>
      </c>
      <c r="CO291" s="7">
        <f t="shared" si="382"/>
        <v>0</v>
      </c>
      <c r="CP291" s="7">
        <f t="shared" si="382"/>
        <v>0</v>
      </c>
      <c r="CQ291" s="7">
        <f t="shared" si="382"/>
        <v>0</v>
      </c>
      <c r="CR291" s="7">
        <f t="shared" si="382"/>
        <v>0</v>
      </c>
      <c r="CS291" s="7">
        <f t="shared" si="382"/>
        <v>0</v>
      </c>
      <c r="CT291" s="7">
        <f t="shared" si="382"/>
        <v>0</v>
      </c>
      <c r="CU291" s="7">
        <f t="shared" si="382"/>
        <v>0</v>
      </c>
      <c r="CV291" s="7">
        <f t="shared" si="382"/>
        <v>0</v>
      </c>
      <c r="CW291" s="7">
        <f t="shared" si="382"/>
        <v>0</v>
      </c>
      <c r="CX291" s="7">
        <f t="shared" si="382"/>
        <v>0</v>
      </c>
      <c r="CY291" s="7">
        <f t="shared" si="382"/>
        <v>0</v>
      </c>
      <c r="CZ291" s="7">
        <f t="shared" si="382"/>
        <v>0</v>
      </c>
      <c r="DA291" s="7">
        <f t="shared" si="382"/>
        <v>0</v>
      </c>
      <c r="DB291" s="7">
        <f t="shared" si="382"/>
        <v>0</v>
      </c>
      <c r="DC291" s="7">
        <f t="shared" si="382"/>
        <v>0</v>
      </c>
      <c r="DD291" s="7">
        <f t="shared" si="382"/>
        <v>0</v>
      </c>
      <c r="DE291" s="7">
        <f t="shared" si="382"/>
        <v>0</v>
      </c>
      <c r="DF291" s="7">
        <f t="shared" si="382"/>
        <v>0</v>
      </c>
      <c r="DG291" s="7">
        <f t="shared" si="382"/>
        <v>0</v>
      </c>
      <c r="DH291" s="7">
        <f t="shared" si="382"/>
        <v>0</v>
      </c>
      <c r="DI291" s="7">
        <f t="shared" si="382"/>
        <v>0</v>
      </c>
      <c r="DJ291" s="7">
        <f t="shared" si="382"/>
        <v>0</v>
      </c>
      <c r="DK291" s="7">
        <f t="shared" si="382"/>
        <v>0</v>
      </c>
      <c r="DL291" s="7">
        <f t="shared" si="382"/>
        <v>0</v>
      </c>
      <c r="DM291" s="7">
        <f t="shared" si="382"/>
        <v>0</v>
      </c>
      <c r="DN291" s="7">
        <f t="shared" si="382"/>
        <v>0</v>
      </c>
      <c r="DO291" s="7">
        <f t="shared" si="382"/>
        <v>0</v>
      </c>
      <c r="DP291" s="7">
        <f t="shared" si="382"/>
        <v>0</v>
      </c>
      <c r="DQ291" s="7">
        <f t="shared" si="382"/>
        <v>313.82322333275806</v>
      </c>
      <c r="DR291" s="7">
        <f t="shared" si="382"/>
        <v>0</v>
      </c>
      <c r="DS291" s="7">
        <f t="shared" si="382"/>
        <v>0</v>
      </c>
      <c r="DT291" s="7">
        <f t="shared" si="382"/>
        <v>0</v>
      </c>
      <c r="DU291" s="7">
        <f t="shared" si="382"/>
        <v>0</v>
      </c>
      <c r="DV291" s="7">
        <f t="shared" si="382"/>
        <v>0</v>
      </c>
      <c r="DW291" s="7">
        <f t="shared" si="382"/>
        <v>0</v>
      </c>
      <c r="DX291" s="7">
        <f t="shared" si="382"/>
        <v>0</v>
      </c>
      <c r="DY291" s="7">
        <f t="shared" si="382"/>
        <v>0</v>
      </c>
      <c r="DZ291" s="7">
        <f t="shared" si="382"/>
        <v>0</v>
      </c>
      <c r="EA291" s="108">
        <f t="shared" ref="EA291:FX291" si="383">IF(MIN((((EA274*-$GE$275)+EA284)),(EA60-EA279))&lt;0,0,(MIN((((EA274*-$GE$275)+EA284)),(EA60-EA279))))</f>
        <v>104810.27220858955</v>
      </c>
      <c r="EB291" s="7">
        <f t="shared" si="383"/>
        <v>0</v>
      </c>
      <c r="EC291" s="7">
        <f t="shared" si="383"/>
        <v>0</v>
      </c>
      <c r="ED291" s="7">
        <f t="shared" si="383"/>
        <v>1631.993265196681</v>
      </c>
      <c r="EE291" s="7">
        <f t="shared" si="383"/>
        <v>0</v>
      </c>
      <c r="EF291" s="7">
        <f t="shared" si="383"/>
        <v>0</v>
      </c>
      <c r="EG291" s="7">
        <f t="shared" si="383"/>
        <v>0</v>
      </c>
      <c r="EH291" s="7">
        <f t="shared" si="383"/>
        <v>0</v>
      </c>
      <c r="EI291" s="7">
        <f t="shared" si="383"/>
        <v>0</v>
      </c>
      <c r="EJ291" s="7">
        <f t="shared" si="383"/>
        <v>0</v>
      </c>
      <c r="EK291" s="7">
        <f t="shared" si="383"/>
        <v>0</v>
      </c>
      <c r="EL291" s="7">
        <f t="shared" si="383"/>
        <v>0</v>
      </c>
      <c r="EM291" s="7">
        <f t="shared" si="383"/>
        <v>0</v>
      </c>
      <c r="EN291" s="7">
        <f t="shared" si="383"/>
        <v>0</v>
      </c>
      <c r="EO291" s="7">
        <f t="shared" si="383"/>
        <v>0</v>
      </c>
      <c r="EP291" s="7">
        <f t="shared" si="383"/>
        <v>0</v>
      </c>
      <c r="EQ291" s="7">
        <f t="shared" si="383"/>
        <v>0</v>
      </c>
      <c r="ER291" s="7">
        <f t="shared" si="383"/>
        <v>0</v>
      </c>
      <c r="ES291" s="7">
        <f t="shared" si="383"/>
        <v>0</v>
      </c>
      <c r="ET291" s="7">
        <f t="shared" si="383"/>
        <v>0</v>
      </c>
      <c r="EU291" s="7">
        <f t="shared" si="383"/>
        <v>0</v>
      </c>
      <c r="EV291" s="7">
        <f t="shared" si="383"/>
        <v>0</v>
      </c>
      <c r="EW291" s="7">
        <f t="shared" si="383"/>
        <v>0</v>
      </c>
      <c r="EX291" s="7">
        <f t="shared" si="383"/>
        <v>0</v>
      </c>
      <c r="EY291" s="7">
        <f t="shared" si="383"/>
        <v>0</v>
      </c>
      <c r="EZ291" s="7">
        <f t="shared" si="383"/>
        <v>0</v>
      </c>
      <c r="FA291" s="108">
        <f t="shared" si="383"/>
        <v>0</v>
      </c>
      <c r="FB291" s="7">
        <f t="shared" si="383"/>
        <v>0</v>
      </c>
      <c r="FC291" s="7">
        <f t="shared" si="383"/>
        <v>0</v>
      </c>
      <c r="FD291" s="7">
        <f t="shared" si="383"/>
        <v>0</v>
      </c>
      <c r="FE291" s="7">
        <f t="shared" si="383"/>
        <v>0</v>
      </c>
      <c r="FF291" s="7">
        <f t="shared" si="383"/>
        <v>0</v>
      </c>
      <c r="FG291" s="7">
        <f t="shared" si="383"/>
        <v>0</v>
      </c>
      <c r="FH291" s="7">
        <f t="shared" si="383"/>
        <v>0</v>
      </c>
      <c r="FI291" s="7">
        <f t="shared" si="383"/>
        <v>2079.4855673075654</v>
      </c>
      <c r="FJ291" s="7">
        <f t="shared" si="383"/>
        <v>496.95417184755206</v>
      </c>
      <c r="FK291" s="7">
        <f t="shared" si="383"/>
        <v>629.71853455598466</v>
      </c>
      <c r="FL291" s="7">
        <f t="shared" si="383"/>
        <v>0</v>
      </c>
      <c r="FM291" s="7">
        <f t="shared" si="383"/>
        <v>0</v>
      </c>
      <c r="FN291" s="7">
        <f t="shared" si="383"/>
        <v>0</v>
      </c>
      <c r="FO291" s="7">
        <f t="shared" si="383"/>
        <v>1686.1536936649354</v>
      </c>
      <c r="FP291" s="7">
        <f t="shared" si="383"/>
        <v>261648.9627942181</v>
      </c>
      <c r="FQ291" s="7">
        <f t="shared" si="383"/>
        <v>61.077321738237515</v>
      </c>
      <c r="FR291" s="7">
        <f t="shared" si="383"/>
        <v>180.11249006830622</v>
      </c>
      <c r="FS291" s="7">
        <f t="shared" si="383"/>
        <v>722.72244063290418</v>
      </c>
      <c r="FT291" s="7">
        <f t="shared" si="383"/>
        <v>739.96489741519326</v>
      </c>
      <c r="FU291" s="7">
        <f t="shared" si="383"/>
        <v>0</v>
      </c>
      <c r="FV291" s="7">
        <f t="shared" si="383"/>
        <v>0</v>
      </c>
      <c r="FW291" s="7">
        <f t="shared" si="383"/>
        <v>0</v>
      </c>
      <c r="FX291" s="7">
        <f t="shared" si="383"/>
        <v>0</v>
      </c>
      <c r="FY291" s="7"/>
      <c r="FZ291" s="101">
        <f>SUM(C291:FX291)</f>
        <v>375191.58968162449</v>
      </c>
      <c r="GA291" s="84">
        <v>375191.58968162449</v>
      </c>
      <c r="GB291" s="102">
        <f>FZ291-GA291</f>
        <v>0</v>
      </c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</row>
    <row r="292" spans="1:195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>
        <f>FA291-FA292</f>
        <v>0</v>
      </c>
      <c r="FC292" s="7"/>
      <c r="FD292" s="7"/>
      <c r="FE292" s="7"/>
      <c r="FF292" s="7"/>
      <c r="FG292" s="7"/>
      <c r="FH292" s="7"/>
      <c r="FI292" s="7"/>
      <c r="FJ292" s="7"/>
      <c r="FK292" s="7"/>
      <c r="FL292" s="7"/>
      <c r="FM292" s="7"/>
      <c r="FN292" s="7"/>
      <c r="FO292" s="7"/>
      <c r="FP292" s="7"/>
      <c r="FQ292" s="7"/>
      <c r="FR292" s="7"/>
      <c r="FS292" s="7"/>
      <c r="FT292" s="7"/>
      <c r="FU292" s="7"/>
      <c r="FV292" s="7"/>
      <c r="FW292" s="7"/>
      <c r="FX292" s="7"/>
      <c r="FY292" s="7"/>
      <c r="FZ292" s="101"/>
      <c r="GA292" s="109"/>
      <c r="GB292" s="7"/>
      <c r="GC292" s="110"/>
      <c r="GD292" s="7"/>
      <c r="GE292" s="7"/>
      <c r="GF292" s="7"/>
      <c r="GG292" s="7"/>
      <c r="GH292" s="7"/>
      <c r="GI292" s="7"/>
      <c r="GJ292" s="7"/>
      <c r="GK292" s="7"/>
      <c r="GL292" s="7"/>
      <c r="GM292" s="7"/>
    </row>
    <row r="293" spans="1:195" x14ac:dyDescent="0.2">
      <c r="A293" s="6" t="s">
        <v>855</v>
      </c>
      <c r="B293" s="7" t="s">
        <v>975</v>
      </c>
      <c r="C293" s="7">
        <f>(C287-C291)/C98</f>
        <v>11063.435870197005</v>
      </c>
      <c r="D293" s="7">
        <f t="shared" ref="D293:BO293" si="384">(D287-D291)/D98</f>
        <v>10484.085012867787</v>
      </c>
      <c r="E293" s="7">
        <f t="shared" si="384"/>
        <v>11342.30520018079</v>
      </c>
      <c r="F293" s="7">
        <f t="shared" si="384"/>
        <v>10295.015975468063</v>
      </c>
      <c r="G293" s="7">
        <f t="shared" si="384"/>
        <v>10945.945361656779</v>
      </c>
      <c r="H293" s="7">
        <f t="shared" si="384"/>
        <v>10901.332374174646</v>
      </c>
      <c r="I293" s="7">
        <f t="shared" si="384"/>
        <v>11096.672886136992</v>
      </c>
      <c r="J293" s="7">
        <f t="shared" si="384"/>
        <v>10324.164470040994</v>
      </c>
      <c r="K293" s="7">
        <f t="shared" si="384"/>
        <v>14887.819615828997</v>
      </c>
      <c r="L293" s="7">
        <f t="shared" si="384"/>
        <v>11049.681975080393</v>
      </c>
      <c r="M293" s="7">
        <f t="shared" si="384"/>
        <v>12714.924801057252</v>
      </c>
      <c r="N293" s="7">
        <f t="shared" si="384"/>
        <v>10572.875256006202</v>
      </c>
      <c r="O293" s="7">
        <f t="shared" si="384"/>
        <v>10107.25039300879</v>
      </c>
      <c r="P293" s="7">
        <f t="shared" si="384"/>
        <v>14694.379403842568</v>
      </c>
      <c r="Q293" s="7">
        <f t="shared" si="384"/>
        <v>11465.851805551954</v>
      </c>
      <c r="R293" s="7">
        <f t="shared" si="384"/>
        <v>10122.558470145947</v>
      </c>
      <c r="S293" s="7">
        <f t="shared" si="384"/>
        <v>10722.621992481842</v>
      </c>
      <c r="T293" s="7">
        <f t="shared" si="384"/>
        <v>17965.573437666688</v>
      </c>
      <c r="U293" s="7">
        <f t="shared" si="384"/>
        <v>21770.403793957164</v>
      </c>
      <c r="V293" s="7">
        <f t="shared" si="384"/>
        <v>14487.007864077457</v>
      </c>
      <c r="W293" s="7">
        <f t="shared" si="384"/>
        <v>18717.151388864731</v>
      </c>
      <c r="X293" s="7">
        <f t="shared" si="384"/>
        <v>20746.016517952768</v>
      </c>
      <c r="Y293" s="7">
        <f t="shared" si="384"/>
        <v>10762.879755851414</v>
      </c>
      <c r="Z293" s="7">
        <f t="shared" si="384"/>
        <v>15251.676666158035</v>
      </c>
      <c r="AA293" s="7">
        <f t="shared" si="384"/>
        <v>10381.606424945361</v>
      </c>
      <c r="AB293" s="7">
        <f t="shared" si="384"/>
        <v>10488.246939546598</v>
      </c>
      <c r="AC293" s="7">
        <f t="shared" si="384"/>
        <v>10778.707940824754</v>
      </c>
      <c r="AD293" s="7">
        <f t="shared" si="384"/>
        <v>10311.176300786236</v>
      </c>
      <c r="AE293" s="7">
        <f t="shared" si="384"/>
        <v>19664.881076471724</v>
      </c>
      <c r="AF293" s="7">
        <f t="shared" si="384"/>
        <v>17561.855848453659</v>
      </c>
      <c r="AG293" s="7">
        <f t="shared" si="384"/>
        <v>11647.960452222102</v>
      </c>
      <c r="AH293" s="7">
        <f t="shared" si="384"/>
        <v>10712.614923245665</v>
      </c>
      <c r="AI293" s="7">
        <f t="shared" si="384"/>
        <v>12732.807133171133</v>
      </c>
      <c r="AJ293" s="7">
        <f t="shared" si="384"/>
        <v>19152.789277017397</v>
      </c>
      <c r="AK293" s="7">
        <f t="shared" si="384"/>
        <v>17942.603246116432</v>
      </c>
      <c r="AL293" s="7">
        <f t="shared" si="384"/>
        <v>14771.022250657354</v>
      </c>
      <c r="AM293" s="7">
        <f t="shared" si="384"/>
        <v>12608.794620682043</v>
      </c>
      <c r="AN293" s="7">
        <f t="shared" si="384"/>
        <v>13531.04478164522</v>
      </c>
      <c r="AO293" s="7">
        <f t="shared" si="384"/>
        <v>10239.515158603877</v>
      </c>
      <c r="AP293" s="7">
        <f t="shared" si="384"/>
        <v>11008.615042728872</v>
      </c>
      <c r="AQ293" s="7">
        <f t="shared" si="384"/>
        <v>15869.759877274659</v>
      </c>
      <c r="AR293" s="7">
        <f t="shared" si="384"/>
        <v>10145.371627166474</v>
      </c>
      <c r="AS293" s="7">
        <f t="shared" si="384"/>
        <v>11096.169612907423</v>
      </c>
      <c r="AT293" s="7">
        <f t="shared" si="384"/>
        <v>10340.411496001798</v>
      </c>
      <c r="AU293" s="7">
        <f t="shared" si="384"/>
        <v>15149.949458084178</v>
      </c>
      <c r="AV293" s="7">
        <f t="shared" si="384"/>
        <v>14426.817290741257</v>
      </c>
      <c r="AW293" s="7">
        <f t="shared" si="384"/>
        <v>15662.344950112816</v>
      </c>
      <c r="AX293" s="7">
        <f t="shared" si="384"/>
        <v>21180.517852610108</v>
      </c>
      <c r="AY293" s="7">
        <f t="shared" si="384"/>
        <v>12745.890096194833</v>
      </c>
      <c r="AZ293" s="7">
        <f t="shared" si="384"/>
        <v>10458.01638151593</v>
      </c>
      <c r="BA293" s="7">
        <f t="shared" si="384"/>
        <v>10023.130228135715</v>
      </c>
      <c r="BB293" s="7">
        <f t="shared" si="384"/>
        <v>10098.71317864776</v>
      </c>
      <c r="BC293" s="7">
        <f t="shared" si="384"/>
        <v>10454.374457331556</v>
      </c>
      <c r="BD293" s="7">
        <f t="shared" si="384"/>
        <v>10034.163129971323</v>
      </c>
      <c r="BE293" s="7">
        <f t="shared" si="384"/>
        <v>10641.631740531853</v>
      </c>
      <c r="BF293" s="7">
        <f t="shared" si="384"/>
        <v>10014.98281454505</v>
      </c>
      <c r="BG293" s="7">
        <f t="shared" si="384"/>
        <v>11491.60853016743</v>
      </c>
      <c r="BH293" s="7">
        <f t="shared" si="384"/>
        <v>11578.643250911551</v>
      </c>
      <c r="BI293" s="7">
        <f t="shared" si="384"/>
        <v>15459.336818106063</v>
      </c>
      <c r="BJ293" s="7">
        <f t="shared" si="384"/>
        <v>10033.596931887387</v>
      </c>
      <c r="BK293" s="7">
        <f t="shared" si="384"/>
        <v>10117.292538533138</v>
      </c>
      <c r="BL293" s="7">
        <f t="shared" si="384"/>
        <v>19650.634237228758</v>
      </c>
      <c r="BM293" s="7">
        <f t="shared" si="384"/>
        <v>14061.602351310352</v>
      </c>
      <c r="BN293" s="7">
        <f t="shared" si="384"/>
        <v>10090.283778856467</v>
      </c>
      <c r="BO293" s="7">
        <f t="shared" si="384"/>
        <v>10488.070773128442</v>
      </c>
      <c r="BP293" s="7">
        <f t="shared" ref="BP293:EA293" si="385">(BP287-BP291)/BP98</f>
        <v>17651.446729913201</v>
      </c>
      <c r="BQ293" s="7">
        <f t="shared" si="385"/>
        <v>11038.776042155198</v>
      </c>
      <c r="BR293" s="7">
        <f t="shared" si="385"/>
        <v>10264.507851863333</v>
      </c>
      <c r="BS293" s="7">
        <f t="shared" si="385"/>
        <v>11374.943492411889</v>
      </c>
      <c r="BT293" s="7">
        <f t="shared" si="385"/>
        <v>13037.666914683141</v>
      </c>
      <c r="BU293" s="7">
        <f t="shared" si="385"/>
        <v>13275.363965391753</v>
      </c>
      <c r="BV293" s="7">
        <f t="shared" si="385"/>
        <v>10736.492296137263</v>
      </c>
      <c r="BW293" s="7">
        <f t="shared" si="385"/>
        <v>10425.878312059574</v>
      </c>
      <c r="BX293" s="7">
        <f t="shared" si="385"/>
        <v>22270.833022030525</v>
      </c>
      <c r="BY293" s="7">
        <f t="shared" si="385"/>
        <v>11575.811685844716</v>
      </c>
      <c r="BZ293" s="7">
        <f t="shared" si="385"/>
        <v>15757.894589263213</v>
      </c>
      <c r="CA293" s="7">
        <f t="shared" si="385"/>
        <v>18442.719913442099</v>
      </c>
      <c r="CB293" s="7">
        <f t="shared" si="385"/>
        <v>10317.969956822802</v>
      </c>
      <c r="CC293" s="7">
        <f t="shared" si="385"/>
        <v>16487.039821488812</v>
      </c>
      <c r="CD293" s="7">
        <f t="shared" si="385"/>
        <v>14409.087526585454</v>
      </c>
      <c r="CE293" s="7">
        <f t="shared" si="385"/>
        <v>17823.579078310544</v>
      </c>
      <c r="CF293" s="7">
        <f t="shared" si="385"/>
        <v>18278.583563728705</v>
      </c>
      <c r="CG293" s="7">
        <f t="shared" si="385"/>
        <v>16440.822921383155</v>
      </c>
      <c r="CH293" s="7">
        <f t="shared" si="385"/>
        <v>20010.881776298604</v>
      </c>
      <c r="CI293" s="7">
        <f t="shared" si="385"/>
        <v>11065.873420634834</v>
      </c>
      <c r="CJ293" s="7">
        <f t="shared" si="385"/>
        <v>11340.950830346897</v>
      </c>
      <c r="CK293" s="7">
        <f t="shared" si="385"/>
        <v>10365.645079395115</v>
      </c>
      <c r="CL293" s="7">
        <f t="shared" si="385"/>
        <v>11022.692778478442</v>
      </c>
      <c r="CM293" s="7">
        <f t="shared" si="385"/>
        <v>12245.480330149576</v>
      </c>
      <c r="CN293" s="7">
        <f t="shared" si="385"/>
        <v>10024.325052304459</v>
      </c>
      <c r="CO293" s="7">
        <f t="shared" si="385"/>
        <v>10034.163130170971</v>
      </c>
      <c r="CP293" s="7">
        <f t="shared" si="385"/>
        <v>11142.181773410341</v>
      </c>
      <c r="CQ293" s="7">
        <f t="shared" si="385"/>
        <v>11855.494169246227</v>
      </c>
      <c r="CR293" s="7">
        <f t="shared" si="385"/>
        <v>15395.786087043289</v>
      </c>
      <c r="CS293" s="7">
        <f t="shared" si="385"/>
        <v>13476.644254016912</v>
      </c>
      <c r="CT293" s="7">
        <f t="shared" si="385"/>
        <v>20208.378646959762</v>
      </c>
      <c r="CU293" s="7">
        <f t="shared" si="385"/>
        <v>10097.673171498156</v>
      </c>
      <c r="CV293" s="7">
        <f t="shared" si="385"/>
        <v>19586.462492093706</v>
      </c>
      <c r="CW293" s="7">
        <f t="shared" si="385"/>
        <v>16916.680304843478</v>
      </c>
      <c r="CX293" s="7">
        <f t="shared" si="385"/>
        <v>11701.513529310821</v>
      </c>
      <c r="CY293" s="7">
        <f t="shared" si="385"/>
        <v>21398.016757263093</v>
      </c>
      <c r="CZ293" s="7">
        <f t="shared" si="385"/>
        <v>10439.524693285888</v>
      </c>
      <c r="DA293" s="7">
        <f t="shared" si="385"/>
        <v>16568.617553007378</v>
      </c>
      <c r="DB293" s="7">
        <f t="shared" si="385"/>
        <v>13638.635979389424</v>
      </c>
      <c r="DC293" s="7">
        <f t="shared" si="385"/>
        <v>17605.92095130766</v>
      </c>
      <c r="DD293" s="7">
        <f t="shared" si="385"/>
        <v>18601.82249236928</v>
      </c>
      <c r="DE293" s="7">
        <f t="shared" si="385"/>
        <v>13529.176615080567</v>
      </c>
      <c r="DF293" s="7">
        <f t="shared" si="385"/>
        <v>10033.509296755758</v>
      </c>
      <c r="DG293" s="7">
        <f t="shared" si="385"/>
        <v>21101.45839524292</v>
      </c>
      <c r="DH293" s="7">
        <f t="shared" si="385"/>
        <v>10089.52022843717</v>
      </c>
      <c r="DI293" s="7">
        <f t="shared" si="385"/>
        <v>10339.365702931847</v>
      </c>
      <c r="DJ293" s="7">
        <f t="shared" si="385"/>
        <v>11348.52739298897</v>
      </c>
      <c r="DK293" s="7">
        <f t="shared" si="385"/>
        <v>11823.769778465265</v>
      </c>
      <c r="DL293" s="7">
        <f t="shared" si="385"/>
        <v>10538.110934958027</v>
      </c>
      <c r="DM293" s="7">
        <f t="shared" si="385"/>
        <v>16894.939299320748</v>
      </c>
      <c r="DN293" s="7">
        <f t="shared" si="385"/>
        <v>11135.551413775805</v>
      </c>
      <c r="DO293" s="7">
        <f t="shared" si="385"/>
        <v>10721.046742002733</v>
      </c>
      <c r="DP293" s="7">
        <f t="shared" si="385"/>
        <v>17201.799491168767</v>
      </c>
      <c r="DQ293" s="7">
        <f t="shared" si="385"/>
        <v>11270.774831368086</v>
      </c>
      <c r="DR293" s="7">
        <f t="shared" si="385"/>
        <v>11146.191691263044</v>
      </c>
      <c r="DS293" s="7">
        <f t="shared" si="385"/>
        <v>11895.788758736913</v>
      </c>
      <c r="DT293" s="7">
        <f t="shared" si="385"/>
        <v>18665.636757717879</v>
      </c>
      <c r="DU293" s="7">
        <f t="shared" si="385"/>
        <v>13072.499837201858</v>
      </c>
      <c r="DV293" s="7">
        <f t="shared" si="385"/>
        <v>16443.239254183074</v>
      </c>
      <c r="DW293" s="7">
        <f t="shared" si="385"/>
        <v>13859.190049009667</v>
      </c>
      <c r="DX293" s="7">
        <f t="shared" si="385"/>
        <v>19865.295520742333</v>
      </c>
      <c r="DY293" s="7">
        <f t="shared" si="385"/>
        <v>14847.590062659945</v>
      </c>
      <c r="DZ293" s="7">
        <f t="shared" si="385"/>
        <v>11529.936043946323</v>
      </c>
      <c r="EA293" s="7">
        <f t="shared" si="385"/>
        <v>11930.011104709101</v>
      </c>
      <c r="EB293" s="7">
        <f t="shared" ref="EB293:FX293" si="386">(EB287-EB291)/EB98</f>
        <v>11542.792857887011</v>
      </c>
      <c r="EC293" s="7">
        <f t="shared" si="386"/>
        <v>13098.530495160257</v>
      </c>
      <c r="ED293" s="7">
        <f t="shared" si="386"/>
        <v>13815.79558035039</v>
      </c>
      <c r="EE293" s="7">
        <f t="shared" si="386"/>
        <v>16710.557573255737</v>
      </c>
      <c r="EF293" s="7">
        <f t="shared" si="386"/>
        <v>10824.09199832551</v>
      </c>
      <c r="EG293" s="7">
        <f t="shared" si="386"/>
        <v>14501.976735877039</v>
      </c>
      <c r="EH293" s="7">
        <f t="shared" si="386"/>
        <v>14436.259821379597</v>
      </c>
      <c r="EI293" s="7">
        <f t="shared" si="386"/>
        <v>10806.424024698594</v>
      </c>
      <c r="EJ293" s="7">
        <f t="shared" si="386"/>
        <v>10026.321934325737</v>
      </c>
      <c r="EK293" s="7">
        <f t="shared" si="386"/>
        <v>10969.709582072874</v>
      </c>
      <c r="EL293" s="7">
        <f t="shared" si="386"/>
        <v>11225.071352303905</v>
      </c>
      <c r="EM293" s="7">
        <f t="shared" si="386"/>
        <v>12426.948300520658</v>
      </c>
      <c r="EN293" s="7">
        <f t="shared" si="386"/>
        <v>10795.293050501441</v>
      </c>
      <c r="EO293" s="7">
        <f t="shared" si="386"/>
        <v>13238.463688190166</v>
      </c>
      <c r="EP293" s="7">
        <f t="shared" si="386"/>
        <v>12835.852317183786</v>
      </c>
      <c r="EQ293" s="7">
        <f t="shared" si="386"/>
        <v>10452.99422655261</v>
      </c>
      <c r="ER293" s="7">
        <f t="shared" si="386"/>
        <v>14697.050401641385</v>
      </c>
      <c r="ES293" s="7">
        <f t="shared" si="386"/>
        <v>17188.079221432468</v>
      </c>
      <c r="ET293" s="7">
        <f t="shared" si="386"/>
        <v>19054.26653411848</v>
      </c>
      <c r="EU293" s="7">
        <f t="shared" si="386"/>
        <v>12135.678955577856</v>
      </c>
      <c r="EV293" s="7">
        <f t="shared" si="386"/>
        <v>22439.341284306502</v>
      </c>
      <c r="EW293" s="7">
        <f t="shared" si="386"/>
        <v>14109.900417899786</v>
      </c>
      <c r="EX293" s="7">
        <f t="shared" si="386"/>
        <v>18926.521816948858</v>
      </c>
      <c r="EY293" s="7">
        <f t="shared" si="386"/>
        <v>10355.387294267015</v>
      </c>
      <c r="EZ293" s="7">
        <f t="shared" si="386"/>
        <v>19257.085078798089</v>
      </c>
      <c r="FA293" s="7">
        <f t="shared" si="386"/>
        <v>11135.84538277052</v>
      </c>
      <c r="FB293" s="7">
        <f t="shared" si="386"/>
        <v>14063.585939902607</v>
      </c>
      <c r="FC293" s="7">
        <f t="shared" si="386"/>
        <v>10196.824042744007</v>
      </c>
      <c r="FD293" s="7">
        <f t="shared" si="386"/>
        <v>12334.87146383399</v>
      </c>
      <c r="FE293" s="7">
        <f t="shared" si="386"/>
        <v>20971.196626324825</v>
      </c>
      <c r="FF293" s="7">
        <f t="shared" si="386"/>
        <v>17163.51359477378</v>
      </c>
      <c r="FG293" s="7">
        <f t="shared" si="386"/>
        <v>19572.371778275585</v>
      </c>
      <c r="FH293" s="7">
        <f t="shared" si="386"/>
        <v>21284.632563261555</v>
      </c>
      <c r="FI293" s="7">
        <f t="shared" si="386"/>
        <v>10690.172940151175</v>
      </c>
      <c r="FJ293" s="7">
        <f t="shared" si="386"/>
        <v>10228.141831973235</v>
      </c>
      <c r="FK293" s="7">
        <f t="shared" si="386"/>
        <v>10512.164444442895</v>
      </c>
      <c r="FL293" s="7">
        <f t="shared" si="386"/>
        <v>10034.163129851939</v>
      </c>
      <c r="FM293" s="7">
        <f t="shared" si="386"/>
        <v>10034.163130742756</v>
      </c>
      <c r="FN293" s="7">
        <f t="shared" si="386"/>
        <v>10620.603790727146</v>
      </c>
      <c r="FO293" s="7">
        <f t="shared" si="386"/>
        <v>10906.758955190362</v>
      </c>
      <c r="FP293" s="7">
        <f t="shared" si="386"/>
        <v>10781.921752834227</v>
      </c>
      <c r="FQ293" s="7">
        <f t="shared" si="386"/>
        <v>10937.244564636063</v>
      </c>
      <c r="FR293" s="7">
        <f t="shared" si="386"/>
        <v>18256.763439647682</v>
      </c>
      <c r="FS293" s="7">
        <f t="shared" si="386"/>
        <v>17062.256645218626</v>
      </c>
      <c r="FT293" s="7">
        <f t="shared" si="386"/>
        <v>22133.106407696916</v>
      </c>
      <c r="FU293" s="7">
        <f t="shared" si="386"/>
        <v>11816.237208502742</v>
      </c>
      <c r="FV293" s="7">
        <f t="shared" si="386"/>
        <v>11398.686074615984</v>
      </c>
      <c r="FW293" s="7">
        <f t="shared" si="386"/>
        <v>18520.675804595048</v>
      </c>
      <c r="FX293" s="7">
        <f t="shared" si="386"/>
        <v>22796.187831665862</v>
      </c>
      <c r="FY293" s="7"/>
      <c r="FZ293" s="7">
        <f>(FZ287-FZ291)/FZ98</f>
        <v>10613.444645275567</v>
      </c>
      <c r="GA293" s="7" t="s">
        <v>857</v>
      </c>
      <c r="GB293" s="100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</row>
    <row r="294" spans="1:195" x14ac:dyDescent="0.2">
      <c r="A294" s="7"/>
      <c r="B294" s="7"/>
      <c r="C294" s="18">
        <f>C288+C289</f>
        <v>30164631.64130488</v>
      </c>
      <c r="D294" s="18">
        <f t="shared" ref="D294:BO294" si="387">D288+D289</f>
        <v>115665679.34293006</v>
      </c>
      <c r="E294" s="18">
        <f t="shared" si="387"/>
        <v>30967994.555713329</v>
      </c>
      <c r="F294" s="18">
        <f t="shared" si="387"/>
        <v>82204330.998946443</v>
      </c>
      <c r="G294" s="18">
        <f t="shared" si="387"/>
        <v>10190504.52090279</v>
      </c>
      <c r="H294" s="18">
        <f t="shared" si="387"/>
        <v>3618293.3378369138</v>
      </c>
      <c r="I294" s="18">
        <f t="shared" si="387"/>
        <v>30561902.937433328</v>
      </c>
      <c r="J294" s="18">
        <f t="shared" si="387"/>
        <v>5116869.8061052291</v>
      </c>
      <c r="K294" s="18">
        <f t="shared" si="387"/>
        <v>1473963.377951418</v>
      </c>
      <c r="L294" s="18">
        <f t="shared" si="387"/>
        <v>21127333.893717501</v>
      </c>
      <c r="M294" s="18">
        <f t="shared" si="387"/>
        <v>7261153.2646554606</v>
      </c>
      <c r="N294" s="18">
        <f t="shared" si="387"/>
        <v>172839718.29948014</v>
      </c>
      <c r="O294" s="18">
        <f t="shared" si="387"/>
        <v>69318968.787183583</v>
      </c>
      <c r="P294" s="18">
        <f t="shared" si="387"/>
        <v>1614185.6859461947</v>
      </c>
      <c r="Q294" s="18">
        <f t="shared" si="387"/>
        <v>128477229.23143484</v>
      </c>
      <c r="R294" s="18">
        <f t="shared" si="387"/>
        <v>1974014.8226306587</v>
      </c>
      <c r="S294" s="18">
        <f t="shared" si="387"/>
        <v>11037639.528479313</v>
      </c>
      <c r="T294" s="18">
        <f t="shared" si="387"/>
        <v>682926.17502488289</v>
      </c>
      <c r="U294" s="18">
        <f t="shared" si="387"/>
        <v>690951.64276924822</v>
      </c>
      <c r="V294" s="18">
        <f t="shared" si="387"/>
        <v>1034477.3668112984</v>
      </c>
      <c r="W294" s="18">
        <f t="shared" si="387"/>
        <v>207125.83747933261</v>
      </c>
      <c r="X294" s="18">
        <f t="shared" si="387"/>
        <v>273899.06208137178</v>
      </c>
      <c r="Y294" s="18">
        <f t="shared" si="387"/>
        <v>1818468.2804361577</v>
      </c>
      <c r="Z294" s="18">
        <f t="shared" si="387"/>
        <v>651992.34607065015</v>
      </c>
      <c r="AA294" s="18">
        <f t="shared" si="387"/>
        <v>155101068.19415697</v>
      </c>
      <c r="AB294" s="18">
        <f t="shared" si="387"/>
        <v>245633675.28951982</v>
      </c>
      <c r="AC294" s="18">
        <f t="shared" si="387"/>
        <v>8568546.6557451207</v>
      </c>
      <c r="AD294" s="18">
        <f t="shared" si="387"/>
        <v>9455104.8767358512</v>
      </c>
      <c r="AE294" s="18">
        <f t="shared" si="387"/>
        <v>609564.84122950176</v>
      </c>
      <c r="AF294" s="18">
        <f t="shared" si="387"/>
        <v>1048636.3660304022</v>
      </c>
      <c r="AG294" s="18">
        <f t="shared" si="387"/>
        <v>5075546.0743060457</v>
      </c>
      <c r="AH294" s="18">
        <f t="shared" si="387"/>
        <v>931711.43532275094</v>
      </c>
      <c r="AI294" s="18">
        <f t="shared" si="387"/>
        <v>339087.28088271146</v>
      </c>
      <c r="AJ294" s="18">
        <f t="shared" si="387"/>
        <v>835374.91380912182</v>
      </c>
      <c r="AK294" s="18">
        <f t="shared" si="387"/>
        <v>1173829.3760704768</v>
      </c>
      <c r="AL294" s="18">
        <f t="shared" si="387"/>
        <v>1998446.1407982956</v>
      </c>
      <c r="AM294" s="18">
        <f t="shared" si="387"/>
        <v>1234516.9132815104</v>
      </c>
      <c r="AN294" s="18">
        <f t="shared" si="387"/>
        <v>3691875.4769297778</v>
      </c>
      <c r="AO294" s="18">
        <f t="shared" si="387"/>
        <v>13071343.16210765</v>
      </c>
      <c r="AP294" s="18">
        <f t="shared" si="387"/>
        <v>713868703.52665102</v>
      </c>
      <c r="AQ294" s="18">
        <f t="shared" si="387"/>
        <v>1984725.0264348278</v>
      </c>
      <c r="AR294" s="18">
        <f t="shared" si="387"/>
        <v>312939374.12983882</v>
      </c>
      <c r="AS294" s="18">
        <f t="shared" si="387"/>
        <v>56507918.852770939</v>
      </c>
      <c r="AT294" s="18">
        <f t="shared" si="387"/>
        <v>10539782.839151274</v>
      </c>
      <c r="AU294" s="18">
        <f t="shared" si="387"/>
        <v>1544856.6120949218</v>
      </c>
      <c r="AV294" s="18">
        <f t="shared" si="387"/>
        <v>1417260.271302466</v>
      </c>
      <c r="AW294" s="18">
        <f t="shared" si="387"/>
        <v>826443.6258001969</v>
      </c>
      <c r="AX294" s="18">
        <f t="shared" si="387"/>
        <v>672110.29095712304</v>
      </c>
      <c r="AY294" s="18">
        <f t="shared" si="387"/>
        <v>1761294.4979143918</v>
      </c>
      <c r="AZ294" s="18">
        <f t="shared" si="387"/>
        <v>17531278.401628312</v>
      </c>
      <c r="BA294" s="18">
        <f t="shared" si="387"/>
        <v>23175653.887631863</v>
      </c>
      <c r="BB294" s="18">
        <f t="shared" si="387"/>
        <v>6160169.2646345366</v>
      </c>
      <c r="BC294" s="18">
        <f t="shared" si="387"/>
        <v>100898199.18017335</v>
      </c>
      <c r="BD294" s="18">
        <f t="shared" si="387"/>
        <v>16574738.622024689</v>
      </c>
      <c r="BE294" s="18">
        <f t="shared" si="387"/>
        <v>5205922.515827179</v>
      </c>
      <c r="BF294" s="18">
        <f t="shared" si="387"/>
        <v>80461405.3040618</v>
      </c>
      <c r="BG294" s="18">
        <f t="shared" si="387"/>
        <v>1533955.4231713049</v>
      </c>
      <c r="BH294" s="18">
        <f t="shared" si="387"/>
        <v>1926183.5487034745</v>
      </c>
      <c r="BI294" s="18">
        <f t="shared" si="387"/>
        <v>667463.50455532537</v>
      </c>
      <c r="BJ294" s="18">
        <f t="shared" si="387"/>
        <v>24289469.237048823</v>
      </c>
      <c r="BK294" s="18">
        <f t="shared" si="387"/>
        <v>46590282.35074462</v>
      </c>
      <c r="BL294" s="18">
        <f t="shared" si="387"/>
        <v>241343.07005694514</v>
      </c>
      <c r="BM294" s="18">
        <f t="shared" si="387"/>
        <v>1028274.9880801226</v>
      </c>
      <c r="BN294" s="18">
        <f t="shared" si="387"/>
        <v>10108710.678957107</v>
      </c>
      <c r="BO294" s="18">
        <f t="shared" si="387"/>
        <v>3583226.9784143753</v>
      </c>
      <c r="BP294" s="18">
        <f t="shared" ref="BP294:EA294" si="388">BP288+BP289</f>
        <v>2002585.168810396</v>
      </c>
      <c r="BQ294" s="18">
        <f t="shared" si="388"/>
        <v>41527562.853397675</v>
      </c>
      <c r="BR294" s="18">
        <f t="shared" si="388"/>
        <v>9570773.5947447922</v>
      </c>
      <c r="BS294" s="18">
        <f t="shared" si="388"/>
        <v>5538116.4736249018</v>
      </c>
      <c r="BT294" s="18">
        <f t="shared" si="388"/>
        <v>2882501.0256331773</v>
      </c>
      <c r="BU294" s="18">
        <f t="shared" si="388"/>
        <v>2293557.4784054179</v>
      </c>
      <c r="BV294" s="18">
        <f t="shared" si="388"/>
        <v>13433689.51</v>
      </c>
      <c r="BW294" s="18">
        <f t="shared" si="388"/>
        <v>16941272.491332427</v>
      </c>
      <c r="BX294" s="18">
        <f t="shared" si="388"/>
        <v>1188512.6515458871</v>
      </c>
      <c r="BY294" s="18">
        <f t="shared" si="388"/>
        <v>3290747.9106989163</v>
      </c>
      <c r="BZ294" s="18">
        <f t="shared" si="388"/>
        <v>987492.34765519714</v>
      </c>
      <c r="CA294" s="18">
        <f t="shared" si="388"/>
        <v>2845532.8833068241</v>
      </c>
      <c r="CB294" s="18">
        <f t="shared" si="388"/>
        <v>393713576.41946501</v>
      </c>
      <c r="CC294" s="18">
        <f t="shared" si="388"/>
        <v>652942.78893850767</v>
      </c>
      <c r="CD294" s="18">
        <f t="shared" si="388"/>
        <v>503560.98963977536</v>
      </c>
      <c r="CE294" s="18">
        <f t="shared" si="388"/>
        <v>1286624.0358398152</v>
      </c>
      <c r="CF294" s="18">
        <f t="shared" si="388"/>
        <v>886152.09943929338</v>
      </c>
      <c r="CG294" s="18">
        <f t="shared" si="388"/>
        <v>695519.04113945237</v>
      </c>
      <c r="CH294" s="18">
        <f t="shared" si="388"/>
        <v>487906.97236000362</v>
      </c>
      <c r="CI294" s="18">
        <f t="shared" si="388"/>
        <v>3111008.2765005347</v>
      </c>
      <c r="CJ294" s="18">
        <f t="shared" si="388"/>
        <v>10099664.289596312</v>
      </c>
      <c r="CK294" s="18">
        <f t="shared" si="388"/>
        <v>16456673.188222757</v>
      </c>
      <c r="CL294" s="18">
        <f t="shared" si="388"/>
        <v>2984670.452260437</v>
      </c>
      <c r="CM294" s="18">
        <f t="shared" si="388"/>
        <v>1686310.7481394585</v>
      </c>
      <c r="CN294" s="18">
        <f t="shared" si="388"/>
        <v>131688401.19958651</v>
      </c>
      <c r="CO294" s="18">
        <f t="shared" si="388"/>
        <v>85115933.132323459</v>
      </c>
      <c r="CP294" s="18">
        <f t="shared" si="388"/>
        <v>10619299.703358371</v>
      </c>
      <c r="CQ294" s="18">
        <f t="shared" si="388"/>
        <v>2684768.9148060139</v>
      </c>
      <c r="CR294" s="18">
        <f t="shared" si="388"/>
        <v>603059.20244044089</v>
      </c>
      <c r="CS294" s="18">
        <f t="shared" si="388"/>
        <v>1682205.4681187742</v>
      </c>
      <c r="CT294" s="18">
        <f t="shared" si="388"/>
        <v>713670.77370428632</v>
      </c>
      <c r="CU294" s="18">
        <f t="shared" si="388"/>
        <v>516106.52190585021</v>
      </c>
      <c r="CV294" s="18">
        <f t="shared" si="388"/>
        <v>423832.73487639485</v>
      </c>
      <c r="CW294" s="18">
        <f t="shared" si="388"/>
        <v>1502002.9374839577</v>
      </c>
      <c r="CX294" s="18">
        <f t="shared" si="388"/>
        <v>2353719.1093831505</v>
      </c>
      <c r="CY294" s="18">
        <f t="shared" si="388"/>
        <v>195647.84032632626</v>
      </c>
      <c r="CZ294" s="18">
        <f t="shared" si="388"/>
        <v>7610243.1738183694</v>
      </c>
      <c r="DA294" s="18">
        <f t="shared" si="388"/>
        <v>1553241.6530515016</v>
      </c>
      <c r="DB294" s="18">
        <f t="shared" si="388"/>
        <v>1214335.9935282045</v>
      </c>
      <c r="DC294" s="18">
        <f t="shared" si="388"/>
        <v>1542478.9019875503</v>
      </c>
      <c r="DD294" s="18">
        <f t="shared" si="388"/>
        <v>1562762.7192947799</v>
      </c>
      <c r="DE294" s="18">
        <f t="shared" si="388"/>
        <v>3363395.1852209307</v>
      </c>
      <c r="DF294" s="18">
        <f t="shared" si="388"/>
        <v>74643046.167012915</v>
      </c>
      <c r="DG294" s="18">
        <f t="shared" si="388"/>
        <v>1324188.1068477607</v>
      </c>
      <c r="DH294" s="18">
        <f t="shared" si="388"/>
        <v>10211013.410583757</v>
      </c>
      <c r="DI294" s="18">
        <f t="shared" si="388"/>
        <v>13180488.521543043</v>
      </c>
      <c r="DJ294" s="18">
        <f t="shared" si="388"/>
        <v>1624098.6370883267</v>
      </c>
      <c r="DK294" s="18">
        <f t="shared" si="388"/>
        <v>1038788.6997591015</v>
      </c>
      <c r="DL294" s="18">
        <f t="shared" si="388"/>
        <v>20604352.488926005</v>
      </c>
      <c r="DM294" s="18">
        <f t="shared" si="388"/>
        <v>672182.20086535159</v>
      </c>
      <c r="DN294" s="18">
        <f t="shared" si="388"/>
        <v>7472702.3564643487</v>
      </c>
      <c r="DO294" s="18">
        <f t="shared" si="388"/>
        <v>9043927.7745120134</v>
      </c>
      <c r="DP294" s="18">
        <f t="shared" si="388"/>
        <v>923175.17589120427</v>
      </c>
      <c r="DQ294" s="18">
        <f t="shared" si="388"/>
        <v>9405775.4199999999</v>
      </c>
      <c r="DR294" s="18">
        <f t="shared" si="388"/>
        <v>2499124.4837256423</v>
      </c>
      <c r="DS294" s="18">
        <f t="shared" si="388"/>
        <v>1223469.7380154552</v>
      </c>
      <c r="DT294" s="18">
        <f t="shared" si="388"/>
        <v>324541.42401280784</v>
      </c>
      <c r="DU294" s="18">
        <f t="shared" si="388"/>
        <v>881096.00438475993</v>
      </c>
      <c r="DV294" s="18">
        <f t="shared" si="388"/>
        <v>276052.0419821135</v>
      </c>
      <c r="DW294" s="18">
        <f t="shared" si="388"/>
        <v>581780.88094324071</v>
      </c>
      <c r="DX294" s="18">
        <f t="shared" si="388"/>
        <v>2010787.2537114006</v>
      </c>
      <c r="DY294" s="18">
        <f t="shared" si="388"/>
        <v>2621402.0820011823</v>
      </c>
      <c r="DZ294" s="18">
        <f t="shared" si="388"/>
        <v>4779160.7403853331</v>
      </c>
      <c r="EA294" s="18">
        <f t="shared" si="388"/>
        <v>6745054.4530896749</v>
      </c>
      <c r="EB294" s="18">
        <f t="shared" ref="EB294:FX294" si="389">EB288+EB289</f>
        <v>2390234.0443795961</v>
      </c>
      <c r="EC294" s="18">
        <f t="shared" si="389"/>
        <v>1091353.4732542797</v>
      </c>
      <c r="ED294" s="18">
        <f t="shared" si="389"/>
        <v>21956312.75</v>
      </c>
      <c r="EE294" s="18">
        <f t="shared" si="389"/>
        <v>527764.43875821028</v>
      </c>
      <c r="EF294" s="18">
        <f t="shared" si="389"/>
        <v>2436244.2671786426</v>
      </c>
      <c r="EG294" s="18">
        <f t="shared" si="389"/>
        <v>879668.70993986388</v>
      </c>
      <c r="EH294" s="18">
        <f t="shared" si="389"/>
        <v>383699.88008852396</v>
      </c>
      <c r="EI294" s="18">
        <f t="shared" si="389"/>
        <v>36605261.219964087</v>
      </c>
      <c r="EJ294" s="18">
        <f t="shared" si="389"/>
        <v>26994481.210912161</v>
      </c>
      <c r="EK294" s="18">
        <f t="shared" si="389"/>
        <v>3442149.33497563</v>
      </c>
      <c r="EL294" s="18">
        <f t="shared" si="389"/>
        <v>1544854.3338200459</v>
      </c>
      <c r="EM294" s="18">
        <f t="shared" si="389"/>
        <v>2319296.41502782</v>
      </c>
      <c r="EN294" s="18">
        <f t="shared" si="389"/>
        <v>2154854.0689838268</v>
      </c>
      <c r="EO294" s="18">
        <f t="shared" si="389"/>
        <v>1475551.2023725903</v>
      </c>
      <c r="EP294" s="18">
        <f t="shared" si="389"/>
        <v>3614904.3146249047</v>
      </c>
      <c r="EQ294" s="18">
        <f t="shared" si="389"/>
        <v>10796399.846428199</v>
      </c>
      <c r="ER294" s="18">
        <f t="shared" si="389"/>
        <v>3002067.6528808847</v>
      </c>
      <c r="ES294" s="18">
        <f t="shared" si="389"/>
        <v>832559.03881512361</v>
      </c>
      <c r="ET294" s="18">
        <f t="shared" si="389"/>
        <v>1017279.9795842087</v>
      </c>
      <c r="EU294" s="18">
        <f t="shared" si="389"/>
        <v>1266593.4476472274</v>
      </c>
      <c r="EV294" s="18">
        <f t="shared" si="389"/>
        <v>830321.70852642984</v>
      </c>
      <c r="EW294" s="18">
        <f t="shared" si="389"/>
        <v>8343937.2066828497</v>
      </c>
      <c r="EX294" s="18">
        <f t="shared" si="389"/>
        <v>487995.65567890595</v>
      </c>
      <c r="EY294" s="18">
        <f t="shared" si="389"/>
        <v>902203.4428289287</v>
      </c>
      <c r="EZ294" s="18">
        <f t="shared" si="389"/>
        <v>776447.21985595406</v>
      </c>
      <c r="FA294" s="18">
        <f t="shared" si="389"/>
        <v>38904341.503054857</v>
      </c>
      <c r="FB294" s="18">
        <f t="shared" si="389"/>
        <v>4311587.9976919992</v>
      </c>
      <c r="FC294" s="18">
        <f t="shared" si="389"/>
        <v>11906966.441867867</v>
      </c>
      <c r="FD294" s="18">
        <f t="shared" si="389"/>
        <v>1473679.4880764238</v>
      </c>
      <c r="FE294" s="18">
        <f t="shared" si="389"/>
        <v>593900.28548516415</v>
      </c>
      <c r="FF294" s="18">
        <f t="shared" si="389"/>
        <v>645004.68756398861</v>
      </c>
      <c r="FG294" s="18">
        <f t="shared" si="389"/>
        <v>665842.52566717344</v>
      </c>
      <c r="FH294" s="18">
        <f t="shared" si="389"/>
        <v>961609.97534567665</v>
      </c>
      <c r="FI294" s="18">
        <f t="shared" si="389"/>
        <v>19093659.339383293</v>
      </c>
      <c r="FJ294" s="18">
        <f t="shared" si="389"/>
        <v>20919092.628923509</v>
      </c>
      <c r="FK294" s="18">
        <f t="shared" si="389"/>
        <v>27371152.28253052</v>
      </c>
      <c r="FL294" s="18">
        <f t="shared" si="389"/>
        <v>64408423.731674239</v>
      </c>
      <c r="FM294" s="18">
        <f t="shared" si="389"/>
        <v>20850155.14147466</v>
      </c>
      <c r="FN294" s="18">
        <f t="shared" si="389"/>
        <v>98864324.66480723</v>
      </c>
      <c r="FO294" s="18">
        <f t="shared" si="389"/>
        <v>12024206.550000001</v>
      </c>
      <c r="FP294" s="18">
        <f t="shared" si="389"/>
        <v>25771675.829999998</v>
      </c>
      <c r="FQ294" s="18">
        <f t="shared" si="389"/>
        <v>10961367.583914917</v>
      </c>
      <c r="FR294" s="18">
        <f t="shared" si="389"/>
        <v>3193288.0380844478</v>
      </c>
      <c r="FS294" s="18">
        <f t="shared" si="389"/>
        <v>3268144.87</v>
      </c>
      <c r="FT294" s="18">
        <f t="shared" si="389"/>
        <v>1330939.6599999999</v>
      </c>
      <c r="FU294" s="18">
        <f t="shared" si="389"/>
        <v>3657890.1439964604</v>
      </c>
      <c r="FV294" s="18">
        <f t="shared" si="389"/>
        <v>2663905.8901858297</v>
      </c>
      <c r="FW294" s="18">
        <f t="shared" si="389"/>
        <v>594935.34151030018</v>
      </c>
      <c r="FX294" s="18">
        <f t="shared" si="389"/>
        <v>405971.32049313886</v>
      </c>
      <c r="FY294" s="18"/>
      <c r="FZ294" s="7">
        <f>FZ287/FZ98</f>
        <v>10613.88204574454</v>
      </c>
      <c r="GA294" s="7" t="s">
        <v>858</v>
      </c>
      <c r="GB294" s="100"/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</row>
    <row r="295" spans="1:195" ht="15.75" x14ac:dyDescent="0.25">
      <c r="A295" s="7"/>
      <c r="B295" s="43" t="s">
        <v>974</v>
      </c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  <c r="FN295" s="7"/>
      <c r="FO295" s="7"/>
      <c r="FP295" s="7"/>
      <c r="FQ295" s="7"/>
      <c r="FR295" s="7"/>
      <c r="FS295" s="7"/>
      <c r="FT295" s="7"/>
      <c r="FU295" s="7"/>
      <c r="FV295" s="7"/>
      <c r="FW295" s="7"/>
      <c r="FX295" s="7"/>
      <c r="FY295" s="7"/>
      <c r="FZ295" s="7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</row>
    <row r="296" spans="1:195" x14ac:dyDescent="0.2">
      <c r="A296" s="6" t="s">
        <v>860</v>
      </c>
      <c r="B296" s="7" t="s">
        <v>861</v>
      </c>
      <c r="C296" s="49">
        <f t="shared" ref="C296:BN296" si="390">ROUND(((C287-C291)-((C167+C171)*C297))/C93,2)</f>
        <v>11108.82</v>
      </c>
      <c r="D296" s="49">
        <f t="shared" si="390"/>
        <v>10496.57</v>
      </c>
      <c r="E296" s="49">
        <f t="shared" si="390"/>
        <v>11342.31</v>
      </c>
      <c r="F296" s="49">
        <f t="shared" si="390"/>
        <v>10352.23</v>
      </c>
      <c r="G296" s="49">
        <f t="shared" si="390"/>
        <v>10945.95</v>
      </c>
      <c r="H296" s="49">
        <f t="shared" si="390"/>
        <v>10906.54</v>
      </c>
      <c r="I296" s="49">
        <f t="shared" si="390"/>
        <v>11097.16</v>
      </c>
      <c r="J296" s="49">
        <f t="shared" si="390"/>
        <v>10324.16</v>
      </c>
      <c r="K296" s="49">
        <f t="shared" si="390"/>
        <v>14887.82</v>
      </c>
      <c r="L296" s="49">
        <f t="shared" si="390"/>
        <v>11054.58</v>
      </c>
      <c r="M296" s="49">
        <f t="shared" si="390"/>
        <v>12714.92</v>
      </c>
      <c r="N296" s="49">
        <f t="shared" si="390"/>
        <v>10573.18</v>
      </c>
      <c r="O296" s="49">
        <f t="shared" si="390"/>
        <v>10108.14</v>
      </c>
      <c r="P296" s="49">
        <f t="shared" si="390"/>
        <v>14694.38</v>
      </c>
      <c r="Q296" s="49">
        <f t="shared" si="390"/>
        <v>11475.9</v>
      </c>
      <c r="R296" s="49">
        <f t="shared" si="390"/>
        <v>15556.1</v>
      </c>
      <c r="S296" s="49">
        <f t="shared" si="390"/>
        <v>10723.74</v>
      </c>
      <c r="T296" s="49">
        <f t="shared" si="390"/>
        <v>17965.57</v>
      </c>
      <c r="U296" s="49">
        <f t="shared" si="390"/>
        <v>21770.400000000001</v>
      </c>
      <c r="V296" s="49">
        <f t="shared" si="390"/>
        <v>14487.01</v>
      </c>
      <c r="W296" s="49">
        <f t="shared" si="390"/>
        <v>18719.97</v>
      </c>
      <c r="X296" s="49">
        <f t="shared" si="390"/>
        <v>20746.02</v>
      </c>
      <c r="Y296" s="49">
        <f t="shared" si="390"/>
        <v>11621.14</v>
      </c>
      <c r="Z296" s="49">
        <f t="shared" si="390"/>
        <v>15251.68</v>
      </c>
      <c r="AA296" s="49">
        <f t="shared" si="390"/>
        <v>10382.219999999999</v>
      </c>
      <c r="AB296" s="49">
        <f t="shared" si="390"/>
        <v>10494.5</v>
      </c>
      <c r="AC296" s="49">
        <f t="shared" si="390"/>
        <v>10778.71</v>
      </c>
      <c r="AD296" s="49">
        <f t="shared" si="390"/>
        <v>10311.18</v>
      </c>
      <c r="AE296" s="49">
        <f t="shared" si="390"/>
        <v>19664.88</v>
      </c>
      <c r="AF296" s="49">
        <f t="shared" si="390"/>
        <v>17561.86</v>
      </c>
      <c r="AG296" s="49">
        <f t="shared" si="390"/>
        <v>11647.96</v>
      </c>
      <c r="AH296" s="49">
        <f t="shared" si="390"/>
        <v>10712.61</v>
      </c>
      <c r="AI296" s="49">
        <f t="shared" si="390"/>
        <v>12732.81</v>
      </c>
      <c r="AJ296" s="49">
        <f t="shared" si="390"/>
        <v>19152.79</v>
      </c>
      <c r="AK296" s="49">
        <f t="shared" si="390"/>
        <v>17942.599999999999</v>
      </c>
      <c r="AL296" s="49">
        <f t="shared" si="390"/>
        <v>14771.02</v>
      </c>
      <c r="AM296" s="49">
        <f t="shared" si="390"/>
        <v>12609.44</v>
      </c>
      <c r="AN296" s="49">
        <f t="shared" si="390"/>
        <v>13531.04</v>
      </c>
      <c r="AO296" s="49">
        <f t="shared" si="390"/>
        <v>10255.120000000001</v>
      </c>
      <c r="AP296" s="49">
        <f t="shared" si="390"/>
        <v>11023.39</v>
      </c>
      <c r="AQ296" s="49">
        <f t="shared" si="390"/>
        <v>15920.84</v>
      </c>
      <c r="AR296" s="49">
        <f t="shared" si="390"/>
        <v>10161.42</v>
      </c>
      <c r="AS296" s="49">
        <f t="shared" si="390"/>
        <v>11097.55</v>
      </c>
      <c r="AT296" s="49">
        <f t="shared" si="390"/>
        <v>10341.120000000001</v>
      </c>
      <c r="AU296" s="49">
        <f t="shared" si="390"/>
        <v>15149.95</v>
      </c>
      <c r="AV296" s="49">
        <f t="shared" si="390"/>
        <v>14426.82</v>
      </c>
      <c r="AW296" s="49">
        <f t="shared" si="390"/>
        <v>15662.34</v>
      </c>
      <c r="AX296" s="49">
        <f t="shared" si="390"/>
        <v>21180.52</v>
      </c>
      <c r="AY296" s="49">
        <f t="shared" si="390"/>
        <v>12745.89</v>
      </c>
      <c r="AZ296" s="49">
        <f t="shared" si="390"/>
        <v>10466.629999999999</v>
      </c>
      <c r="BA296" s="49">
        <f t="shared" si="390"/>
        <v>10034.16</v>
      </c>
      <c r="BB296" s="49">
        <f t="shared" si="390"/>
        <v>10099.01</v>
      </c>
      <c r="BC296" s="49">
        <f t="shared" si="390"/>
        <v>10473.51</v>
      </c>
      <c r="BD296" s="49">
        <f t="shared" si="390"/>
        <v>10034.27</v>
      </c>
      <c r="BE296" s="49">
        <f t="shared" si="390"/>
        <v>10641.63</v>
      </c>
      <c r="BF296" s="49">
        <f t="shared" si="390"/>
        <v>10034.17</v>
      </c>
      <c r="BG296" s="49">
        <f t="shared" si="390"/>
        <v>11491.61</v>
      </c>
      <c r="BH296" s="49">
        <f t="shared" si="390"/>
        <v>11652.43</v>
      </c>
      <c r="BI296" s="49">
        <f t="shared" si="390"/>
        <v>15459.34</v>
      </c>
      <c r="BJ296" s="49">
        <f t="shared" si="390"/>
        <v>10034.129999999999</v>
      </c>
      <c r="BK296" s="49">
        <f t="shared" si="390"/>
        <v>10396.4</v>
      </c>
      <c r="BL296" s="49">
        <f t="shared" si="390"/>
        <v>20059.09</v>
      </c>
      <c r="BM296" s="49">
        <f t="shared" si="390"/>
        <v>14147.94</v>
      </c>
      <c r="BN296" s="49">
        <f t="shared" si="390"/>
        <v>10096.85</v>
      </c>
      <c r="BO296" s="49">
        <f t="shared" ref="BO296:DZ296" si="391">ROUND(((BO287-BO291)-((BO167+BO171)*BO297))/BO93,2)</f>
        <v>10487.75</v>
      </c>
      <c r="BP296" s="49">
        <f t="shared" si="391"/>
        <v>17651.45</v>
      </c>
      <c r="BQ296" s="49">
        <f t="shared" si="391"/>
        <v>11038.78</v>
      </c>
      <c r="BR296" s="49">
        <f t="shared" si="391"/>
        <v>10264.51</v>
      </c>
      <c r="BS296" s="49">
        <f t="shared" si="391"/>
        <v>11374.94</v>
      </c>
      <c r="BT296" s="49">
        <f t="shared" si="391"/>
        <v>13037.67</v>
      </c>
      <c r="BU296" s="49">
        <f t="shared" si="391"/>
        <v>13275.36</v>
      </c>
      <c r="BV296" s="49">
        <f t="shared" si="391"/>
        <v>10736.49</v>
      </c>
      <c r="BW296" s="49">
        <f t="shared" si="391"/>
        <v>10425.879999999999</v>
      </c>
      <c r="BX296" s="49">
        <f t="shared" si="391"/>
        <v>22270.83</v>
      </c>
      <c r="BY296" s="49">
        <f t="shared" si="391"/>
        <v>11576.3</v>
      </c>
      <c r="BZ296" s="49">
        <f t="shared" si="391"/>
        <v>15757.89</v>
      </c>
      <c r="CA296" s="49">
        <f t="shared" si="391"/>
        <v>18442.72</v>
      </c>
      <c r="CB296" s="49">
        <f t="shared" si="391"/>
        <v>10327.049999999999</v>
      </c>
      <c r="CC296" s="49">
        <f t="shared" si="391"/>
        <v>16487.04</v>
      </c>
      <c r="CD296" s="49">
        <f t="shared" si="391"/>
        <v>14411.58</v>
      </c>
      <c r="CE296" s="49">
        <f t="shared" si="391"/>
        <v>17823.580000000002</v>
      </c>
      <c r="CF296" s="49">
        <f t="shared" si="391"/>
        <v>18278.580000000002</v>
      </c>
      <c r="CG296" s="49">
        <f t="shared" si="391"/>
        <v>16440.82</v>
      </c>
      <c r="CH296" s="49">
        <f t="shared" si="391"/>
        <v>20010.88</v>
      </c>
      <c r="CI296" s="49">
        <f t="shared" si="391"/>
        <v>11065.87</v>
      </c>
      <c r="CJ296" s="49">
        <f t="shared" si="391"/>
        <v>11340.95</v>
      </c>
      <c r="CK296" s="49">
        <f t="shared" si="391"/>
        <v>10516.63</v>
      </c>
      <c r="CL296" s="49">
        <f t="shared" si="391"/>
        <v>11038.64</v>
      </c>
      <c r="CM296" s="49">
        <f t="shared" si="391"/>
        <v>12344.83</v>
      </c>
      <c r="CN296" s="49">
        <f t="shared" si="391"/>
        <v>10034.16</v>
      </c>
      <c r="CO296" s="49">
        <f t="shared" si="391"/>
        <v>10034.18</v>
      </c>
      <c r="CP296" s="49">
        <f t="shared" si="391"/>
        <v>11154</v>
      </c>
      <c r="CQ296" s="49">
        <f t="shared" si="391"/>
        <v>11855.49</v>
      </c>
      <c r="CR296" s="49">
        <f t="shared" si="391"/>
        <v>15395.79</v>
      </c>
      <c r="CS296" s="49">
        <f t="shared" si="391"/>
        <v>13476.64</v>
      </c>
      <c r="CT296" s="49">
        <f t="shared" si="391"/>
        <v>20208.38</v>
      </c>
      <c r="CU296" s="49">
        <f t="shared" si="391"/>
        <v>12671.44</v>
      </c>
      <c r="CV296" s="49">
        <f t="shared" si="391"/>
        <v>19586.46</v>
      </c>
      <c r="CW296" s="49">
        <f t="shared" si="391"/>
        <v>16916.68</v>
      </c>
      <c r="CX296" s="49">
        <f t="shared" si="391"/>
        <v>11701.51</v>
      </c>
      <c r="CY296" s="49">
        <f t="shared" si="391"/>
        <v>21398.02</v>
      </c>
      <c r="CZ296" s="49">
        <f t="shared" si="391"/>
        <v>10439.52</v>
      </c>
      <c r="DA296" s="49">
        <f t="shared" si="391"/>
        <v>16568.62</v>
      </c>
      <c r="DB296" s="49">
        <f t="shared" si="391"/>
        <v>13638.64</v>
      </c>
      <c r="DC296" s="49">
        <f t="shared" si="391"/>
        <v>17605.919999999998</v>
      </c>
      <c r="DD296" s="49">
        <f t="shared" si="391"/>
        <v>18601.82</v>
      </c>
      <c r="DE296" s="49">
        <f t="shared" si="391"/>
        <v>13529.18</v>
      </c>
      <c r="DF296" s="49">
        <f t="shared" si="391"/>
        <v>10034.15</v>
      </c>
      <c r="DG296" s="49">
        <f t="shared" si="391"/>
        <v>21101.46</v>
      </c>
      <c r="DH296" s="49">
        <f t="shared" si="391"/>
        <v>10089.42</v>
      </c>
      <c r="DI296" s="49">
        <f t="shared" si="391"/>
        <v>10340.18</v>
      </c>
      <c r="DJ296" s="49">
        <f t="shared" si="391"/>
        <v>11348.53</v>
      </c>
      <c r="DK296" s="49">
        <f t="shared" si="391"/>
        <v>11823.77</v>
      </c>
      <c r="DL296" s="49">
        <f t="shared" si="391"/>
        <v>10538.11</v>
      </c>
      <c r="DM296" s="49">
        <f t="shared" si="391"/>
        <v>16894.939999999999</v>
      </c>
      <c r="DN296" s="49">
        <f t="shared" si="391"/>
        <v>11135.55</v>
      </c>
      <c r="DO296" s="49">
        <f t="shared" si="391"/>
        <v>10721.05</v>
      </c>
      <c r="DP296" s="49">
        <f t="shared" si="391"/>
        <v>17201.8</v>
      </c>
      <c r="DQ296" s="49">
        <f t="shared" si="391"/>
        <v>11270.77</v>
      </c>
      <c r="DR296" s="49">
        <f t="shared" si="391"/>
        <v>11146.19</v>
      </c>
      <c r="DS296" s="49">
        <f t="shared" si="391"/>
        <v>11895.79</v>
      </c>
      <c r="DT296" s="49">
        <f t="shared" si="391"/>
        <v>18665.64</v>
      </c>
      <c r="DU296" s="49">
        <f t="shared" si="391"/>
        <v>13072.5</v>
      </c>
      <c r="DV296" s="49">
        <f t="shared" si="391"/>
        <v>16443.240000000002</v>
      </c>
      <c r="DW296" s="49">
        <f t="shared" si="391"/>
        <v>13859.19</v>
      </c>
      <c r="DX296" s="49">
        <f t="shared" si="391"/>
        <v>19865.3</v>
      </c>
      <c r="DY296" s="49">
        <f t="shared" si="391"/>
        <v>14848.53</v>
      </c>
      <c r="DZ296" s="49">
        <f t="shared" si="391"/>
        <v>11529.94</v>
      </c>
      <c r="EA296" s="49">
        <f t="shared" ref="EA296:FX296" si="392">ROUND(((EA287-EA291)-((EA167+EA171)*EA297))/EA93,2)</f>
        <v>11930.44</v>
      </c>
      <c r="EB296" s="49">
        <f t="shared" si="392"/>
        <v>11542.79</v>
      </c>
      <c r="EC296" s="49">
        <f t="shared" si="392"/>
        <v>13098.53</v>
      </c>
      <c r="ED296" s="49">
        <f t="shared" si="392"/>
        <v>13815.8</v>
      </c>
      <c r="EE296" s="49">
        <f t="shared" si="392"/>
        <v>16710.560000000001</v>
      </c>
      <c r="EF296" s="49">
        <f t="shared" si="392"/>
        <v>10827.95</v>
      </c>
      <c r="EG296" s="49">
        <f t="shared" si="392"/>
        <v>14501.98</v>
      </c>
      <c r="EH296" s="49">
        <f t="shared" si="392"/>
        <v>14436.26</v>
      </c>
      <c r="EI296" s="49">
        <f t="shared" si="392"/>
        <v>10806.8</v>
      </c>
      <c r="EJ296" s="49">
        <f t="shared" si="392"/>
        <v>10034.18</v>
      </c>
      <c r="EK296" s="49">
        <f t="shared" si="392"/>
        <v>10969.71</v>
      </c>
      <c r="EL296" s="49">
        <f t="shared" si="392"/>
        <v>11225.07</v>
      </c>
      <c r="EM296" s="49">
        <f t="shared" si="392"/>
        <v>12426.95</v>
      </c>
      <c r="EN296" s="49">
        <f t="shared" si="392"/>
        <v>10902.91</v>
      </c>
      <c r="EO296" s="49">
        <f t="shared" si="392"/>
        <v>13238.46</v>
      </c>
      <c r="EP296" s="49">
        <f t="shared" si="392"/>
        <v>12835.85</v>
      </c>
      <c r="EQ296" s="49">
        <f t="shared" si="392"/>
        <v>10452.99</v>
      </c>
      <c r="ER296" s="49">
        <f t="shared" si="392"/>
        <v>14721.46</v>
      </c>
      <c r="ES296" s="49">
        <f t="shared" si="392"/>
        <v>17190.060000000001</v>
      </c>
      <c r="ET296" s="49">
        <f t="shared" si="392"/>
        <v>19054.27</v>
      </c>
      <c r="EU296" s="49">
        <f t="shared" si="392"/>
        <v>12135.68</v>
      </c>
      <c r="EV296" s="49">
        <f t="shared" si="392"/>
        <v>22439.34</v>
      </c>
      <c r="EW296" s="49">
        <f t="shared" si="392"/>
        <v>14109.9</v>
      </c>
      <c r="EX296" s="49">
        <f t="shared" si="392"/>
        <v>18926.52</v>
      </c>
      <c r="EY296" s="49">
        <f t="shared" si="392"/>
        <v>11626.12</v>
      </c>
      <c r="EZ296" s="49">
        <f t="shared" si="392"/>
        <v>19257.09</v>
      </c>
      <c r="FA296" s="49">
        <f t="shared" si="392"/>
        <v>11140.51</v>
      </c>
      <c r="FB296" s="49">
        <f t="shared" si="392"/>
        <v>14063.59</v>
      </c>
      <c r="FC296" s="49">
        <f t="shared" si="392"/>
        <v>10196.82</v>
      </c>
      <c r="FD296" s="49">
        <f t="shared" si="392"/>
        <v>12334.87</v>
      </c>
      <c r="FE296" s="49">
        <f t="shared" si="392"/>
        <v>20971.2</v>
      </c>
      <c r="FF296" s="49">
        <f t="shared" si="392"/>
        <v>17163.509999999998</v>
      </c>
      <c r="FG296" s="49">
        <f t="shared" si="392"/>
        <v>19572.37</v>
      </c>
      <c r="FH296" s="49">
        <f t="shared" si="392"/>
        <v>21284.63</v>
      </c>
      <c r="FI296" s="49">
        <f t="shared" si="392"/>
        <v>10691.1</v>
      </c>
      <c r="FJ296" s="49">
        <f t="shared" si="392"/>
        <v>10228.14</v>
      </c>
      <c r="FK296" s="49">
        <f t="shared" si="392"/>
        <v>10512.16</v>
      </c>
      <c r="FL296" s="49">
        <f t="shared" si="392"/>
        <v>10034.14</v>
      </c>
      <c r="FM296" s="49">
        <f t="shared" si="392"/>
        <v>10034.16</v>
      </c>
      <c r="FN296" s="49">
        <f t="shared" si="392"/>
        <v>10637.19</v>
      </c>
      <c r="FO296" s="49">
        <f t="shared" si="392"/>
        <v>10906.76</v>
      </c>
      <c r="FP296" s="49">
        <f t="shared" si="392"/>
        <v>10781.92</v>
      </c>
      <c r="FQ296" s="49">
        <f t="shared" si="392"/>
        <v>10937.24</v>
      </c>
      <c r="FR296" s="49">
        <f t="shared" si="392"/>
        <v>18256.759999999998</v>
      </c>
      <c r="FS296" s="49">
        <f t="shared" si="392"/>
        <v>17062.259999999998</v>
      </c>
      <c r="FT296" s="49">
        <f t="shared" si="392"/>
        <v>22133.11</v>
      </c>
      <c r="FU296" s="49">
        <f t="shared" si="392"/>
        <v>11816.24</v>
      </c>
      <c r="FV296" s="49">
        <f t="shared" si="392"/>
        <v>11398.69</v>
      </c>
      <c r="FW296" s="49">
        <f t="shared" si="392"/>
        <v>18520.68</v>
      </c>
      <c r="FX296" s="49">
        <f t="shared" si="392"/>
        <v>22796.19</v>
      </c>
      <c r="FY296" s="7"/>
      <c r="FZ296" s="11"/>
      <c r="GA296" s="7"/>
      <c r="GB296" s="7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</row>
    <row r="297" spans="1:195" x14ac:dyDescent="0.2">
      <c r="A297" s="6" t="s">
        <v>862</v>
      </c>
      <c r="B297" s="7" t="s">
        <v>863</v>
      </c>
      <c r="C297" s="49">
        <f t="shared" ref="C297:H297" si="393">(C168+(C168*$GE$275))</f>
        <v>9586.3568192790008</v>
      </c>
      <c r="D297" s="49">
        <f t="shared" si="393"/>
        <v>9586.3568192790008</v>
      </c>
      <c r="E297" s="49">
        <f t="shared" si="393"/>
        <v>9586.3568192790008</v>
      </c>
      <c r="F297" s="49">
        <f t="shared" si="393"/>
        <v>9586.3568192790008</v>
      </c>
      <c r="G297" s="49">
        <f t="shared" si="393"/>
        <v>9586.3568192790008</v>
      </c>
      <c r="H297" s="49">
        <f t="shared" si="393"/>
        <v>9586.3568192790008</v>
      </c>
      <c r="I297" s="49">
        <f>ROUND((I168+(I168*$GE$275)),2)</f>
        <v>9586.36</v>
      </c>
      <c r="J297" s="49">
        <f t="shared" ref="J297:BU297" si="394">(J168+(J168*$GE$275))</f>
        <v>9586.3568192790008</v>
      </c>
      <c r="K297" s="49">
        <f t="shared" si="394"/>
        <v>9586.3568192790008</v>
      </c>
      <c r="L297" s="49">
        <f t="shared" si="394"/>
        <v>9586.3568192790008</v>
      </c>
      <c r="M297" s="49">
        <f t="shared" si="394"/>
        <v>9586.3568192790008</v>
      </c>
      <c r="N297" s="49">
        <f t="shared" si="394"/>
        <v>9586.3568192790008</v>
      </c>
      <c r="O297" s="49">
        <f t="shared" si="394"/>
        <v>9586.3568192790008</v>
      </c>
      <c r="P297" s="49">
        <f t="shared" si="394"/>
        <v>9586.3568192790008</v>
      </c>
      <c r="Q297" s="49">
        <f t="shared" si="394"/>
        <v>9586.3568192790008</v>
      </c>
      <c r="R297" s="49">
        <f t="shared" si="394"/>
        <v>9586.3568192790008</v>
      </c>
      <c r="S297" s="49">
        <f t="shared" si="394"/>
        <v>9586.3568192790008</v>
      </c>
      <c r="T297" s="49">
        <f t="shared" si="394"/>
        <v>9586.3568192790008</v>
      </c>
      <c r="U297" s="49">
        <f t="shared" si="394"/>
        <v>9586.3568192790008</v>
      </c>
      <c r="V297" s="49">
        <f t="shared" si="394"/>
        <v>9586.3568192790008</v>
      </c>
      <c r="W297" s="49">
        <f t="shared" si="394"/>
        <v>9586.3568192790008</v>
      </c>
      <c r="X297" s="49">
        <f t="shared" si="394"/>
        <v>9586.3568192790008</v>
      </c>
      <c r="Y297" s="49">
        <f t="shared" si="394"/>
        <v>9586.3568192790008</v>
      </c>
      <c r="Z297" s="49">
        <f t="shared" si="394"/>
        <v>9586.3568192790008</v>
      </c>
      <c r="AA297" s="49">
        <f t="shared" si="394"/>
        <v>9586.3568192790008</v>
      </c>
      <c r="AB297" s="49">
        <f t="shared" si="394"/>
        <v>9586.3568192790008</v>
      </c>
      <c r="AC297" s="49">
        <f t="shared" si="394"/>
        <v>9586.3568192790008</v>
      </c>
      <c r="AD297" s="49">
        <f t="shared" si="394"/>
        <v>9586.3568192790008</v>
      </c>
      <c r="AE297" s="49">
        <f t="shared" si="394"/>
        <v>9586.3568192790008</v>
      </c>
      <c r="AF297" s="49">
        <f t="shared" si="394"/>
        <v>9586.3568192790008</v>
      </c>
      <c r="AG297" s="49">
        <f t="shared" si="394"/>
        <v>9586.3568192790008</v>
      </c>
      <c r="AH297" s="49">
        <f t="shared" si="394"/>
        <v>9586.3568192790008</v>
      </c>
      <c r="AI297" s="49">
        <f t="shared" si="394"/>
        <v>9586.3568192790008</v>
      </c>
      <c r="AJ297" s="49">
        <f t="shared" si="394"/>
        <v>9586.3568192790008</v>
      </c>
      <c r="AK297" s="49">
        <f t="shared" si="394"/>
        <v>9586.3568192790008</v>
      </c>
      <c r="AL297" s="49">
        <f t="shared" si="394"/>
        <v>9586.3568192790008</v>
      </c>
      <c r="AM297" s="49">
        <f t="shared" si="394"/>
        <v>9586.3568192790008</v>
      </c>
      <c r="AN297" s="49">
        <f t="shared" si="394"/>
        <v>9586.3568192790008</v>
      </c>
      <c r="AO297" s="49">
        <f t="shared" si="394"/>
        <v>9586.3568192790008</v>
      </c>
      <c r="AP297" s="49">
        <f t="shared" si="394"/>
        <v>9586.3568192790008</v>
      </c>
      <c r="AQ297" s="49">
        <f t="shared" si="394"/>
        <v>9586.3568192790008</v>
      </c>
      <c r="AR297" s="49">
        <f t="shared" si="394"/>
        <v>9586.3568192790008</v>
      </c>
      <c r="AS297" s="49">
        <f t="shared" si="394"/>
        <v>9586.3568192790008</v>
      </c>
      <c r="AT297" s="49">
        <f t="shared" si="394"/>
        <v>9586.3568192790008</v>
      </c>
      <c r="AU297" s="49">
        <f t="shared" si="394"/>
        <v>9586.3568192790008</v>
      </c>
      <c r="AV297" s="49">
        <f t="shared" si="394"/>
        <v>9586.3568192790008</v>
      </c>
      <c r="AW297" s="49">
        <f t="shared" si="394"/>
        <v>9586.3568192790008</v>
      </c>
      <c r="AX297" s="49">
        <f t="shared" si="394"/>
        <v>9586.3568192790008</v>
      </c>
      <c r="AY297" s="49">
        <f t="shared" si="394"/>
        <v>9586.3568192790008</v>
      </c>
      <c r="AZ297" s="49">
        <f t="shared" si="394"/>
        <v>9586.3568192790008</v>
      </c>
      <c r="BA297" s="49">
        <f t="shared" si="394"/>
        <v>9586.3568192790008</v>
      </c>
      <c r="BB297" s="49">
        <f t="shared" si="394"/>
        <v>9586.3568192790008</v>
      </c>
      <c r="BC297" s="49">
        <f t="shared" si="394"/>
        <v>9586.3568192790008</v>
      </c>
      <c r="BD297" s="49">
        <f t="shared" si="394"/>
        <v>9586.3568192790008</v>
      </c>
      <c r="BE297" s="49">
        <f t="shared" si="394"/>
        <v>9586.3568192790008</v>
      </c>
      <c r="BF297" s="49">
        <f t="shared" si="394"/>
        <v>9586.3568192790008</v>
      </c>
      <c r="BG297" s="49">
        <f t="shared" si="394"/>
        <v>9586.3568192790008</v>
      </c>
      <c r="BH297" s="49">
        <f t="shared" si="394"/>
        <v>9586.3568192790008</v>
      </c>
      <c r="BI297" s="49">
        <f t="shared" si="394"/>
        <v>9586.3568192790008</v>
      </c>
      <c r="BJ297" s="49">
        <f t="shared" si="394"/>
        <v>9586.3568192790008</v>
      </c>
      <c r="BK297" s="49">
        <f t="shared" si="394"/>
        <v>9586.3568192790008</v>
      </c>
      <c r="BL297" s="49">
        <f t="shared" si="394"/>
        <v>9586.3568192790008</v>
      </c>
      <c r="BM297" s="49">
        <f t="shared" si="394"/>
        <v>9586.3568192790008</v>
      </c>
      <c r="BN297" s="49">
        <f t="shared" si="394"/>
        <v>9586.3568192790008</v>
      </c>
      <c r="BO297" s="49">
        <f t="shared" si="394"/>
        <v>9586.3568192790008</v>
      </c>
      <c r="BP297" s="49">
        <f t="shared" si="394"/>
        <v>9586.3568192790008</v>
      </c>
      <c r="BQ297" s="49">
        <f t="shared" si="394"/>
        <v>9586.3568192790008</v>
      </c>
      <c r="BR297" s="49">
        <f t="shared" si="394"/>
        <v>9586.3568192790008</v>
      </c>
      <c r="BS297" s="49">
        <f t="shared" si="394"/>
        <v>9586.3568192790008</v>
      </c>
      <c r="BT297" s="49">
        <f t="shared" si="394"/>
        <v>9586.3568192790008</v>
      </c>
      <c r="BU297" s="49">
        <f t="shared" si="394"/>
        <v>9586.3568192790008</v>
      </c>
      <c r="BV297" s="49">
        <f t="shared" ref="BV297:CM297" si="395">(BV168+(BV168*$GE$275))</f>
        <v>9586.3568192790008</v>
      </c>
      <c r="BW297" s="49">
        <f t="shared" si="395"/>
        <v>9586.3568192790008</v>
      </c>
      <c r="BX297" s="49">
        <f t="shared" si="395"/>
        <v>9586.3568192790008</v>
      </c>
      <c r="BY297" s="49">
        <f t="shared" si="395"/>
        <v>9586.3568192790008</v>
      </c>
      <c r="BZ297" s="49">
        <f t="shared" si="395"/>
        <v>9586.3568192790008</v>
      </c>
      <c r="CA297" s="49">
        <f t="shared" si="395"/>
        <v>9586.3568192790008</v>
      </c>
      <c r="CB297" s="49">
        <f t="shared" si="395"/>
        <v>9586.3568192790008</v>
      </c>
      <c r="CC297" s="49">
        <f t="shared" si="395"/>
        <v>9586.3568192790008</v>
      </c>
      <c r="CD297" s="49">
        <f t="shared" si="395"/>
        <v>9586.3568192790008</v>
      </c>
      <c r="CE297" s="49">
        <f t="shared" si="395"/>
        <v>9586.3568192790008</v>
      </c>
      <c r="CF297" s="49">
        <f t="shared" si="395"/>
        <v>9586.3568192790008</v>
      </c>
      <c r="CG297" s="49">
        <f t="shared" si="395"/>
        <v>9586.3568192790008</v>
      </c>
      <c r="CH297" s="49">
        <f t="shared" si="395"/>
        <v>9586.3568192790008</v>
      </c>
      <c r="CI297" s="49">
        <f t="shared" si="395"/>
        <v>9586.3568192790008</v>
      </c>
      <c r="CJ297" s="49">
        <f t="shared" si="395"/>
        <v>9586.3568192790008</v>
      </c>
      <c r="CK297" s="49">
        <f t="shared" si="395"/>
        <v>9586.3568192790008</v>
      </c>
      <c r="CL297" s="49">
        <f t="shared" si="395"/>
        <v>9586.3568192790008</v>
      </c>
      <c r="CM297" s="49">
        <f t="shared" si="395"/>
        <v>9586.3568192790008</v>
      </c>
      <c r="CN297" s="49">
        <f t="shared" ref="CN297:EY297" si="396">ROUND((CN168+(CN168*$GE$275)),2)</f>
        <v>9586.36</v>
      </c>
      <c r="CO297" s="49">
        <f t="shared" si="396"/>
        <v>9586.36</v>
      </c>
      <c r="CP297" s="49">
        <f t="shared" si="396"/>
        <v>9586.36</v>
      </c>
      <c r="CQ297" s="49">
        <f t="shared" si="396"/>
        <v>9586.36</v>
      </c>
      <c r="CR297" s="49">
        <f t="shared" si="396"/>
        <v>9586.36</v>
      </c>
      <c r="CS297" s="49">
        <f t="shared" si="396"/>
        <v>9586.36</v>
      </c>
      <c r="CT297" s="49">
        <f t="shared" si="396"/>
        <v>9586.36</v>
      </c>
      <c r="CU297" s="49">
        <f t="shared" si="396"/>
        <v>9586.36</v>
      </c>
      <c r="CV297" s="49">
        <f t="shared" si="396"/>
        <v>9586.36</v>
      </c>
      <c r="CW297" s="49">
        <f t="shared" si="396"/>
        <v>9586.36</v>
      </c>
      <c r="CX297" s="49">
        <f t="shared" si="396"/>
        <v>9586.36</v>
      </c>
      <c r="CY297" s="49">
        <f t="shared" si="396"/>
        <v>9586.36</v>
      </c>
      <c r="CZ297" s="49">
        <f t="shared" si="396"/>
        <v>9586.36</v>
      </c>
      <c r="DA297" s="49">
        <f t="shared" si="396"/>
        <v>9586.36</v>
      </c>
      <c r="DB297" s="49">
        <f t="shared" si="396"/>
        <v>9586.36</v>
      </c>
      <c r="DC297" s="49">
        <f t="shared" si="396"/>
        <v>9586.36</v>
      </c>
      <c r="DD297" s="49">
        <f t="shared" si="396"/>
        <v>9586.36</v>
      </c>
      <c r="DE297" s="49">
        <f t="shared" si="396"/>
        <v>9586.36</v>
      </c>
      <c r="DF297" s="49">
        <f t="shared" si="396"/>
        <v>9586.36</v>
      </c>
      <c r="DG297" s="49">
        <f t="shared" si="396"/>
        <v>9586.36</v>
      </c>
      <c r="DH297" s="49">
        <f t="shared" si="396"/>
        <v>9586.36</v>
      </c>
      <c r="DI297" s="49">
        <f t="shared" si="396"/>
        <v>9586.36</v>
      </c>
      <c r="DJ297" s="49">
        <f t="shared" si="396"/>
        <v>9586.36</v>
      </c>
      <c r="DK297" s="49">
        <f t="shared" si="396"/>
        <v>9586.36</v>
      </c>
      <c r="DL297" s="49">
        <f t="shared" si="396"/>
        <v>9586.36</v>
      </c>
      <c r="DM297" s="49">
        <f t="shared" si="396"/>
        <v>9586.36</v>
      </c>
      <c r="DN297" s="49">
        <f t="shared" si="396"/>
        <v>9586.36</v>
      </c>
      <c r="DO297" s="49">
        <f t="shared" si="396"/>
        <v>9586.36</v>
      </c>
      <c r="DP297" s="49">
        <f t="shared" si="396"/>
        <v>9586.36</v>
      </c>
      <c r="DQ297" s="49">
        <f t="shared" si="396"/>
        <v>9586.36</v>
      </c>
      <c r="DR297" s="49">
        <f t="shared" si="396"/>
        <v>9586.36</v>
      </c>
      <c r="DS297" s="49">
        <f t="shared" si="396"/>
        <v>9586.36</v>
      </c>
      <c r="DT297" s="49">
        <f t="shared" si="396"/>
        <v>9586.36</v>
      </c>
      <c r="DU297" s="49">
        <f t="shared" si="396"/>
        <v>9586.36</v>
      </c>
      <c r="DV297" s="49">
        <f t="shared" si="396"/>
        <v>9586.36</v>
      </c>
      <c r="DW297" s="49">
        <f t="shared" si="396"/>
        <v>9586.36</v>
      </c>
      <c r="DX297" s="49">
        <f t="shared" si="396"/>
        <v>9586.36</v>
      </c>
      <c r="DY297" s="49">
        <f t="shared" si="396"/>
        <v>9586.36</v>
      </c>
      <c r="DZ297" s="49">
        <f t="shared" si="396"/>
        <v>9586.36</v>
      </c>
      <c r="EA297" s="49">
        <f t="shared" si="396"/>
        <v>9586.36</v>
      </c>
      <c r="EB297" s="49">
        <f t="shared" si="396"/>
        <v>9586.36</v>
      </c>
      <c r="EC297" s="49">
        <f t="shared" si="396"/>
        <v>9586.36</v>
      </c>
      <c r="ED297" s="49">
        <f t="shared" si="396"/>
        <v>9586.36</v>
      </c>
      <c r="EE297" s="49">
        <f t="shared" si="396"/>
        <v>9586.36</v>
      </c>
      <c r="EF297" s="49">
        <f t="shared" si="396"/>
        <v>9586.36</v>
      </c>
      <c r="EG297" s="49">
        <f t="shared" si="396"/>
        <v>9586.36</v>
      </c>
      <c r="EH297" s="49">
        <f t="shared" si="396"/>
        <v>9586.36</v>
      </c>
      <c r="EI297" s="49">
        <f t="shared" si="396"/>
        <v>9586.36</v>
      </c>
      <c r="EJ297" s="49">
        <f t="shared" si="396"/>
        <v>9586.36</v>
      </c>
      <c r="EK297" s="49">
        <f t="shared" si="396"/>
        <v>9586.36</v>
      </c>
      <c r="EL297" s="49">
        <f t="shared" si="396"/>
        <v>9586.36</v>
      </c>
      <c r="EM297" s="49">
        <f t="shared" si="396"/>
        <v>9586.36</v>
      </c>
      <c r="EN297" s="49">
        <f t="shared" si="396"/>
        <v>9586.36</v>
      </c>
      <c r="EO297" s="49">
        <f t="shared" si="396"/>
        <v>9586.36</v>
      </c>
      <c r="EP297" s="49">
        <f t="shared" si="396"/>
        <v>9586.36</v>
      </c>
      <c r="EQ297" s="49">
        <f t="shared" si="396"/>
        <v>9586.36</v>
      </c>
      <c r="ER297" s="49">
        <f t="shared" si="396"/>
        <v>9586.36</v>
      </c>
      <c r="ES297" s="49">
        <f t="shared" si="396"/>
        <v>9586.36</v>
      </c>
      <c r="ET297" s="49">
        <f t="shared" si="396"/>
        <v>9586.36</v>
      </c>
      <c r="EU297" s="49">
        <f t="shared" si="396"/>
        <v>9586.36</v>
      </c>
      <c r="EV297" s="49">
        <f t="shared" si="396"/>
        <v>9586.36</v>
      </c>
      <c r="EW297" s="49">
        <f t="shared" si="396"/>
        <v>9586.36</v>
      </c>
      <c r="EX297" s="49">
        <f t="shared" si="396"/>
        <v>9586.36</v>
      </c>
      <c r="EY297" s="49">
        <f t="shared" si="396"/>
        <v>9586.36</v>
      </c>
      <c r="EZ297" s="49">
        <f t="shared" ref="EZ297:FX297" si="397">ROUND((EZ168+(EZ168*$GE$275)),2)</f>
        <v>9586.36</v>
      </c>
      <c r="FA297" s="49">
        <f t="shared" si="397"/>
        <v>9586.36</v>
      </c>
      <c r="FB297" s="49">
        <f t="shared" si="397"/>
        <v>9586.36</v>
      </c>
      <c r="FC297" s="49">
        <f t="shared" si="397"/>
        <v>9586.36</v>
      </c>
      <c r="FD297" s="49">
        <f t="shared" si="397"/>
        <v>9586.36</v>
      </c>
      <c r="FE297" s="49">
        <f t="shared" si="397"/>
        <v>9586.36</v>
      </c>
      <c r="FF297" s="49">
        <f t="shared" si="397"/>
        <v>9586.36</v>
      </c>
      <c r="FG297" s="49">
        <f t="shared" si="397"/>
        <v>9586.36</v>
      </c>
      <c r="FH297" s="49">
        <f t="shared" si="397"/>
        <v>9586.36</v>
      </c>
      <c r="FI297" s="49">
        <f t="shared" si="397"/>
        <v>9586.36</v>
      </c>
      <c r="FJ297" s="49">
        <f t="shared" si="397"/>
        <v>9586.36</v>
      </c>
      <c r="FK297" s="49">
        <f t="shared" si="397"/>
        <v>9586.36</v>
      </c>
      <c r="FL297" s="49">
        <f t="shared" si="397"/>
        <v>9586.36</v>
      </c>
      <c r="FM297" s="49">
        <f t="shared" si="397"/>
        <v>9586.36</v>
      </c>
      <c r="FN297" s="49">
        <f t="shared" si="397"/>
        <v>9586.36</v>
      </c>
      <c r="FO297" s="49">
        <f t="shared" si="397"/>
        <v>9586.36</v>
      </c>
      <c r="FP297" s="49">
        <f t="shared" si="397"/>
        <v>9586.36</v>
      </c>
      <c r="FQ297" s="49">
        <f t="shared" si="397"/>
        <v>9586.36</v>
      </c>
      <c r="FR297" s="49">
        <f t="shared" si="397"/>
        <v>9586.36</v>
      </c>
      <c r="FS297" s="49">
        <f t="shared" si="397"/>
        <v>9586.36</v>
      </c>
      <c r="FT297" s="49">
        <f t="shared" si="397"/>
        <v>9586.36</v>
      </c>
      <c r="FU297" s="49">
        <f t="shared" si="397"/>
        <v>9586.36</v>
      </c>
      <c r="FV297" s="49">
        <f t="shared" si="397"/>
        <v>9586.36</v>
      </c>
      <c r="FW297" s="49">
        <f t="shared" si="397"/>
        <v>9586.36</v>
      </c>
      <c r="FX297" s="49">
        <f t="shared" si="397"/>
        <v>9586.36</v>
      </c>
      <c r="FY297" s="7"/>
      <c r="FZ297" s="11"/>
      <c r="GA297" s="7"/>
      <c r="GB297" s="7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</row>
    <row r="298" spans="1:195" x14ac:dyDescent="0.2">
      <c r="A298" s="6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/>
      <c r="FJ298" s="7"/>
      <c r="FK298" s="7"/>
      <c r="FL298" s="7"/>
      <c r="FM298" s="7"/>
      <c r="FN298" s="7"/>
      <c r="FO298" s="7"/>
      <c r="FP298" s="7"/>
      <c r="FQ298" s="7"/>
      <c r="FR298" s="7"/>
      <c r="FS298" s="7"/>
      <c r="FT298" s="7"/>
      <c r="FU298" s="7"/>
      <c r="FV298" s="7"/>
      <c r="FW298" s="7"/>
      <c r="FX298" s="7"/>
      <c r="FY298" s="7"/>
      <c r="FZ298" s="11"/>
      <c r="GA298" s="7"/>
      <c r="GB298" s="7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</row>
    <row r="299" spans="1:195" x14ac:dyDescent="0.2">
      <c r="A299" s="6" t="s">
        <v>864</v>
      </c>
      <c r="B299" s="7" t="s">
        <v>865</v>
      </c>
      <c r="C299" s="7">
        <f>((C296*(C91+C92)+(C297*(C97+C95)))*-1)</f>
        <v>0</v>
      </c>
      <c r="D299" s="7">
        <f t="shared" ref="D299:BO299" si="398">((D296*(D91+D92)+(D297*(D97+D95)))*-1)</f>
        <v>-48547333.469096392</v>
      </c>
      <c r="E299" s="7">
        <f t="shared" si="398"/>
        <v>-6748674.4499999993</v>
      </c>
      <c r="F299" s="7">
        <f t="shared" si="398"/>
        <v>-6935994.0999999996</v>
      </c>
      <c r="G299" s="7">
        <f t="shared" si="398"/>
        <v>0</v>
      </c>
      <c r="H299" s="7">
        <f t="shared" si="398"/>
        <v>0</v>
      </c>
      <c r="I299" s="7">
        <f t="shared" si="398"/>
        <v>-10192741.459999999</v>
      </c>
      <c r="J299" s="7">
        <f t="shared" si="398"/>
        <v>0</v>
      </c>
      <c r="K299" s="7">
        <f t="shared" si="398"/>
        <v>0</v>
      </c>
      <c r="L299" s="7">
        <f t="shared" si="398"/>
        <v>0</v>
      </c>
      <c r="M299" s="7">
        <f t="shared" si="398"/>
        <v>0</v>
      </c>
      <c r="N299" s="7">
        <f t="shared" si="398"/>
        <v>0</v>
      </c>
      <c r="O299" s="7">
        <f t="shared" si="398"/>
        <v>0</v>
      </c>
      <c r="P299" s="7">
        <f t="shared" si="398"/>
        <v>0</v>
      </c>
      <c r="Q299" s="7">
        <f t="shared" si="398"/>
        <v>-11269333.799999999</v>
      </c>
      <c r="R299" s="7">
        <f t="shared" si="398"/>
        <v>0</v>
      </c>
      <c r="S299" s="7">
        <f t="shared" si="398"/>
        <v>0</v>
      </c>
      <c r="T299" s="7">
        <f t="shared" si="398"/>
        <v>0</v>
      </c>
      <c r="U299" s="7">
        <f t="shared" si="398"/>
        <v>0</v>
      </c>
      <c r="V299" s="7">
        <f t="shared" si="398"/>
        <v>0</v>
      </c>
      <c r="W299" s="7">
        <f t="shared" si="398"/>
        <v>0</v>
      </c>
      <c r="X299" s="7">
        <f t="shared" si="398"/>
        <v>0</v>
      </c>
      <c r="Y299" s="7">
        <f t="shared" si="398"/>
        <v>0</v>
      </c>
      <c r="Z299" s="7">
        <f t="shared" si="398"/>
        <v>0</v>
      </c>
      <c r="AA299" s="7">
        <f t="shared" si="398"/>
        <v>0</v>
      </c>
      <c r="AB299" s="7">
        <f t="shared" si="398"/>
        <v>0</v>
      </c>
      <c r="AC299" s="7">
        <f t="shared" si="398"/>
        <v>0</v>
      </c>
      <c r="AD299" s="7">
        <f t="shared" si="398"/>
        <v>-1319831.04</v>
      </c>
      <c r="AE299" s="7">
        <f t="shared" si="398"/>
        <v>0</v>
      </c>
      <c r="AF299" s="7">
        <f t="shared" si="398"/>
        <v>0</v>
      </c>
      <c r="AG299" s="7">
        <f t="shared" si="398"/>
        <v>0</v>
      </c>
      <c r="AH299" s="7">
        <f t="shared" si="398"/>
        <v>0</v>
      </c>
      <c r="AI299" s="7">
        <f t="shared" si="398"/>
        <v>0</v>
      </c>
      <c r="AJ299" s="7">
        <f t="shared" si="398"/>
        <v>0</v>
      </c>
      <c r="AK299" s="7">
        <f t="shared" si="398"/>
        <v>0</v>
      </c>
      <c r="AL299" s="7">
        <f t="shared" si="398"/>
        <v>0</v>
      </c>
      <c r="AM299" s="7">
        <f t="shared" si="398"/>
        <v>0</v>
      </c>
      <c r="AN299" s="7">
        <f t="shared" si="398"/>
        <v>0</v>
      </c>
      <c r="AO299" s="7">
        <f t="shared" si="398"/>
        <v>0</v>
      </c>
      <c r="AP299" s="7">
        <f t="shared" si="398"/>
        <v>0</v>
      </c>
      <c r="AQ299" s="7">
        <f t="shared" si="398"/>
        <v>0</v>
      </c>
      <c r="AR299" s="7">
        <f t="shared" si="398"/>
        <v>-21054462.239999998</v>
      </c>
      <c r="AS299" s="7">
        <f t="shared" si="398"/>
        <v>-3273777.25</v>
      </c>
      <c r="AT299" s="7">
        <f t="shared" si="398"/>
        <v>0</v>
      </c>
      <c r="AU299" s="7">
        <f t="shared" si="398"/>
        <v>0</v>
      </c>
      <c r="AV299" s="7">
        <f t="shared" si="398"/>
        <v>0</v>
      </c>
      <c r="AW299" s="7">
        <f t="shared" si="398"/>
        <v>0</v>
      </c>
      <c r="AX299" s="7">
        <f t="shared" si="398"/>
        <v>0</v>
      </c>
      <c r="AY299" s="7">
        <f t="shared" si="398"/>
        <v>0</v>
      </c>
      <c r="AZ299" s="7">
        <f t="shared" si="398"/>
        <v>0</v>
      </c>
      <c r="BA299" s="7">
        <f t="shared" si="398"/>
        <v>0</v>
      </c>
      <c r="BB299" s="7">
        <f t="shared" si="398"/>
        <v>0</v>
      </c>
      <c r="BC299" s="7">
        <f t="shared" si="398"/>
        <v>-34573056.509999998</v>
      </c>
      <c r="BD299" s="7">
        <f t="shared" si="398"/>
        <v>0</v>
      </c>
      <c r="BE299" s="7">
        <f t="shared" si="398"/>
        <v>0</v>
      </c>
      <c r="BF299" s="7">
        <f t="shared" si="398"/>
        <v>0</v>
      </c>
      <c r="BG299" s="7">
        <f t="shared" si="398"/>
        <v>0</v>
      </c>
      <c r="BH299" s="7">
        <f t="shared" si="398"/>
        <v>0</v>
      </c>
      <c r="BI299" s="7">
        <f t="shared" si="398"/>
        <v>0</v>
      </c>
      <c r="BJ299" s="7">
        <f t="shared" si="398"/>
        <v>0</v>
      </c>
      <c r="BK299" s="7">
        <f t="shared" si="398"/>
        <v>0</v>
      </c>
      <c r="BL299" s="7">
        <f t="shared" si="398"/>
        <v>0</v>
      </c>
      <c r="BM299" s="7">
        <f t="shared" si="398"/>
        <v>0</v>
      </c>
      <c r="BN299" s="7">
        <f t="shared" si="398"/>
        <v>0</v>
      </c>
      <c r="BO299" s="7">
        <f t="shared" si="398"/>
        <v>0</v>
      </c>
      <c r="BP299" s="7">
        <f t="shared" ref="BP299:EA299" si="399">((BP296*(BP91+BP92)+(BP297*(BP97+BP95)))*-1)</f>
        <v>0</v>
      </c>
      <c r="BQ299" s="7">
        <f t="shared" si="399"/>
        <v>-2759695</v>
      </c>
      <c r="BR299" s="7">
        <f t="shared" si="399"/>
        <v>0</v>
      </c>
      <c r="BS299" s="7">
        <f t="shared" si="399"/>
        <v>0</v>
      </c>
      <c r="BT299" s="7">
        <f t="shared" si="399"/>
        <v>0</v>
      </c>
      <c r="BU299" s="7">
        <f t="shared" si="399"/>
        <v>0</v>
      </c>
      <c r="BV299" s="7">
        <f t="shared" si="399"/>
        <v>0</v>
      </c>
      <c r="BW299" s="7">
        <f t="shared" si="399"/>
        <v>0</v>
      </c>
      <c r="BX299" s="7">
        <f t="shared" si="399"/>
        <v>0</v>
      </c>
      <c r="BY299" s="7">
        <f t="shared" si="399"/>
        <v>0</v>
      </c>
      <c r="BZ299" s="7">
        <f t="shared" si="399"/>
        <v>0</v>
      </c>
      <c r="CA299" s="7">
        <f t="shared" si="399"/>
        <v>0</v>
      </c>
      <c r="CB299" s="7">
        <f t="shared" si="399"/>
        <v>-8390728.125</v>
      </c>
      <c r="CC299" s="7">
        <f t="shared" si="399"/>
        <v>0</v>
      </c>
      <c r="CD299" s="7">
        <f t="shared" si="399"/>
        <v>0</v>
      </c>
      <c r="CE299" s="7">
        <f t="shared" si="399"/>
        <v>0</v>
      </c>
      <c r="CF299" s="7">
        <f t="shared" si="399"/>
        <v>0</v>
      </c>
      <c r="CG299" s="7">
        <f t="shared" si="399"/>
        <v>0</v>
      </c>
      <c r="CH299" s="7">
        <f t="shared" si="399"/>
        <v>0</v>
      </c>
      <c r="CI299" s="7">
        <f t="shared" si="399"/>
        <v>0</v>
      </c>
      <c r="CJ299" s="7">
        <f t="shared" si="399"/>
        <v>0</v>
      </c>
      <c r="CK299" s="7">
        <f t="shared" si="399"/>
        <v>-5773629.8699999992</v>
      </c>
      <c r="CL299" s="7">
        <f t="shared" si="399"/>
        <v>0</v>
      </c>
      <c r="CM299" s="7">
        <f t="shared" si="399"/>
        <v>0</v>
      </c>
      <c r="CN299" s="7">
        <f t="shared" si="399"/>
        <v>-30087428.759999998</v>
      </c>
      <c r="CO299" s="7">
        <f t="shared" si="399"/>
        <v>0</v>
      </c>
      <c r="CP299" s="7">
        <f t="shared" si="399"/>
        <v>0</v>
      </c>
      <c r="CQ299" s="7">
        <f t="shared" si="399"/>
        <v>0</v>
      </c>
      <c r="CR299" s="7">
        <f t="shared" si="399"/>
        <v>0</v>
      </c>
      <c r="CS299" s="7">
        <f t="shared" si="399"/>
        <v>0</v>
      </c>
      <c r="CT299" s="7">
        <f t="shared" si="399"/>
        <v>0</v>
      </c>
      <c r="CU299" s="7">
        <f t="shared" si="399"/>
        <v>0</v>
      </c>
      <c r="CV299" s="7">
        <f t="shared" si="399"/>
        <v>0</v>
      </c>
      <c r="CW299" s="7">
        <f t="shared" si="399"/>
        <v>0</v>
      </c>
      <c r="CX299" s="7">
        <f t="shared" si="399"/>
        <v>0</v>
      </c>
      <c r="CY299" s="7">
        <f t="shared" si="399"/>
        <v>0</v>
      </c>
      <c r="CZ299" s="7">
        <f t="shared" si="399"/>
        <v>0</v>
      </c>
      <c r="DA299" s="7">
        <f t="shared" si="399"/>
        <v>0</v>
      </c>
      <c r="DB299" s="7">
        <f t="shared" si="399"/>
        <v>0</v>
      </c>
      <c r="DC299" s="7">
        <f t="shared" si="399"/>
        <v>0</v>
      </c>
      <c r="DD299" s="7">
        <f t="shared" si="399"/>
        <v>0</v>
      </c>
      <c r="DE299" s="7">
        <f t="shared" si="399"/>
        <v>0</v>
      </c>
      <c r="DF299" s="7">
        <f t="shared" si="399"/>
        <v>-13576204.949999999</v>
      </c>
      <c r="DG299" s="7">
        <f t="shared" si="399"/>
        <v>0</v>
      </c>
      <c r="DH299" s="7">
        <f t="shared" si="399"/>
        <v>0</v>
      </c>
      <c r="DI299" s="7">
        <f t="shared" si="399"/>
        <v>-496328.64</v>
      </c>
      <c r="DJ299" s="7">
        <f t="shared" si="399"/>
        <v>0</v>
      </c>
      <c r="DK299" s="7">
        <f t="shared" si="399"/>
        <v>0</v>
      </c>
      <c r="DL299" s="7">
        <f t="shared" si="399"/>
        <v>0</v>
      </c>
      <c r="DM299" s="7">
        <f t="shared" si="399"/>
        <v>0</v>
      </c>
      <c r="DN299" s="7">
        <f t="shared" si="399"/>
        <v>0</v>
      </c>
      <c r="DO299" s="7">
        <f t="shared" si="399"/>
        <v>0</v>
      </c>
      <c r="DP299" s="7">
        <f t="shared" si="399"/>
        <v>0</v>
      </c>
      <c r="DQ299" s="7">
        <f t="shared" si="399"/>
        <v>0</v>
      </c>
      <c r="DR299" s="7">
        <f t="shared" si="399"/>
        <v>0</v>
      </c>
      <c r="DS299" s="7">
        <f t="shared" si="399"/>
        <v>0</v>
      </c>
      <c r="DT299" s="7">
        <f t="shared" si="399"/>
        <v>0</v>
      </c>
      <c r="DU299" s="7">
        <f t="shared" si="399"/>
        <v>0</v>
      </c>
      <c r="DV299" s="7">
        <f t="shared" si="399"/>
        <v>0</v>
      </c>
      <c r="DW299" s="7">
        <f t="shared" si="399"/>
        <v>0</v>
      </c>
      <c r="DX299" s="7">
        <f t="shared" si="399"/>
        <v>0</v>
      </c>
      <c r="DY299" s="7">
        <f t="shared" si="399"/>
        <v>0</v>
      </c>
      <c r="DZ299" s="7">
        <f t="shared" si="399"/>
        <v>0</v>
      </c>
      <c r="EA299" s="7">
        <f t="shared" si="399"/>
        <v>0</v>
      </c>
      <c r="EB299" s="7">
        <f t="shared" ref="EB299:FX299" si="400">((EB296*(EB91+EB92)+(EB297*(EB97+EB95)))*-1)</f>
        <v>0</v>
      </c>
      <c r="EC299" s="7">
        <f t="shared" si="400"/>
        <v>0</v>
      </c>
      <c r="ED299" s="7">
        <f t="shared" si="400"/>
        <v>0</v>
      </c>
      <c r="EE299" s="7">
        <f t="shared" si="400"/>
        <v>0</v>
      </c>
      <c r="EF299" s="7">
        <f t="shared" si="400"/>
        <v>0</v>
      </c>
      <c r="EG299" s="7">
        <f t="shared" si="400"/>
        <v>0</v>
      </c>
      <c r="EH299" s="7">
        <f t="shared" si="400"/>
        <v>0</v>
      </c>
      <c r="EI299" s="7">
        <f t="shared" si="400"/>
        <v>0</v>
      </c>
      <c r="EJ299" s="7">
        <f t="shared" si="400"/>
        <v>0</v>
      </c>
      <c r="EK299" s="7">
        <f t="shared" si="400"/>
        <v>0</v>
      </c>
      <c r="EL299" s="7">
        <f t="shared" si="400"/>
        <v>0</v>
      </c>
      <c r="EM299" s="7">
        <f t="shared" si="400"/>
        <v>0</v>
      </c>
      <c r="EN299" s="7">
        <f t="shared" si="400"/>
        <v>0</v>
      </c>
      <c r="EO299" s="7">
        <f t="shared" si="400"/>
        <v>0</v>
      </c>
      <c r="EP299" s="7">
        <f t="shared" si="400"/>
        <v>0</v>
      </c>
      <c r="EQ299" s="7">
        <f t="shared" si="400"/>
        <v>-1243905.81</v>
      </c>
      <c r="ER299" s="7">
        <f t="shared" si="400"/>
        <v>0</v>
      </c>
      <c r="ES299" s="7">
        <f t="shared" si="400"/>
        <v>0</v>
      </c>
      <c r="ET299" s="7">
        <f t="shared" si="400"/>
        <v>0</v>
      </c>
      <c r="EU299" s="7">
        <f t="shared" si="400"/>
        <v>0</v>
      </c>
      <c r="EV299" s="7">
        <f t="shared" si="400"/>
        <v>0</v>
      </c>
      <c r="EW299" s="7">
        <f t="shared" si="400"/>
        <v>0</v>
      </c>
      <c r="EX299" s="7">
        <f t="shared" si="400"/>
        <v>0</v>
      </c>
      <c r="EY299" s="7">
        <f t="shared" si="400"/>
        <v>0</v>
      </c>
      <c r="EZ299" s="7">
        <f t="shared" si="400"/>
        <v>0</v>
      </c>
      <c r="FA299" s="7">
        <f t="shared" si="400"/>
        <v>0</v>
      </c>
      <c r="FB299" s="7">
        <f t="shared" si="400"/>
        <v>0</v>
      </c>
      <c r="FC299" s="7">
        <f t="shared" si="400"/>
        <v>0</v>
      </c>
      <c r="FD299" s="7">
        <f t="shared" si="400"/>
        <v>0</v>
      </c>
      <c r="FE299" s="7">
        <f t="shared" si="400"/>
        <v>0</v>
      </c>
      <c r="FF299" s="7">
        <f t="shared" si="400"/>
        <v>0</v>
      </c>
      <c r="FG299" s="7">
        <f t="shared" si="400"/>
        <v>0</v>
      </c>
      <c r="FH299" s="7">
        <f t="shared" si="400"/>
        <v>0</v>
      </c>
      <c r="FI299" s="7">
        <f t="shared" si="400"/>
        <v>0</v>
      </c>
      <c r="FJ299" s="7">
        <f t="shared" si="400"/>
        <v>0</v>
      </c>
      <c r="FK299" s="7">
        <f t="shared" si="400"/>
        <v>0</v>
      </c>
      <c r="FL299" s="7">
        <f t="shared" si="400"/>
        <v>0</v>
      </c>
      <c r="FM299" s="7">
        <f t="shared" si="400"/>
        <v>0</v>
      </c>
      <c r="FN299" s="7">
        <f t="shared" si="400"/>
        <v>0</v>
      </c>
      <c r="FO299" s="7">
        <f t="shared" si="400"/>
        <v>0</v>
      </c>
      <c r="FP299" s="7">
        <f t="shared" si="400"/>
        <v>0</v>
      </c>
      <c r="FQ299" s="7">
        <f t="shared" si="400"/>
        <v>0</v>
      </c>
      <c r="FR299" s="7">
        <f t="shared" si="400"/>
        <v>0</v>
      </c>
      <c r="FS299" s="7">
        <f t="shared" si="400"/>
        <v>0</v>
      </c>
      <c r="FT299" s="7">
        <f t="shared" si="400"/>
        <v>0</v>
      </c>
      <c r="FU299" s="7">
        <f t="shared" si="400"/>
        <v>0</v>
      </c>
      <c r="FV299" s="7">
        <f t="shared" si="400"/>
        <v>0</v>
      </c>
      <c r="FW299" s="7">
        <f t="shared" si="400"/>
        <v>0</v>
      </c>
      <c r="FX299" s="7">
        <f t="shared" si="400"/>
        <v>0</v>
      </c>
      <c r="FY299" s="7">
        <f>SUM(C299:FX299)</f>
        <v>-206243125.47409636</v>
      </c>
      <c r="FZ299" s="7"/>
      <c r="GA299" s="7"/>
      <c r="GB299" s="7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</row>
    <row r="300" spans="1:195" x14ac:dyDescent="0.2">
      <c r="A300" s="6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</row>
    <row r="301" spans="1:195" x14ac:dyDescent="0.2">
      <c r="A301" s="6" t="s">
        <v>866</v>
      </c>
      <c r="B301" s="7" t="s">
        <v>867</v>
      </c>
      <c r="C301" s="7">
        <f t="shared" ref="C301:BN301" si="401">C287+C299</f>
        <v>72550693.405990899</v>
      </c>
      <c r="D301" s="7">
        <f t="shared" si="401"/>
        <v>373503138.0344131</v>
      </c>
      <c r="E301" s="7">
        <f t="shared" si="401"/>
        <v>62563018.397784784</v>
      </c>
      <c r="F301" s="7">
        <f t="shared" si="401"/>
        <v>231321560.62025738</v>
      </c>
      <c r="G301" s="7">
        <f t="shared" si="401"/>
        <v>14393918.150578665</v>
      </c>
      <c r="H301" s="7">
        <f t="shared" si="401"/>
        <v>12438420.238933271</v>
      </c>
      <c r="I301" s="7">
        <f t="shared" si="401"/>
        <v>85877813.719019637</v>
      </c>
      <c r="J301" s="7">
        <f t="shared" si="401"/>
        <v>22416858.313800015</v>
      </c>
      <c r="K301" s="7">
        <f t="shared" si="401"/>
        <v>3836591.1149991327</v>
      </c>
      <c r="L301" s="7">
        <f t="shared" si="401"/>
        <v>24861784.443930887</v>
      </c>
      <c r="M301" s="7">
        <f t="shared" si="401"/>
        <v>13583354.164969461</v>
      </c>
      <c r="N301" s="7">
        <f t="shared" si="401"/>
        <v>547075456.23410571</v>
      </c>
      <c r="O301" s="7">
        <f t="shared" si="401"/>
        <v>136725829.6914264</v>
      </c>
      <c r="P301" s="7">
        <f t="shared" si="401"/>
        <v>4584646.3739988813</v>
      </c>
      <c r="Q301" s="7">
        <f t="shared" si="401"/>
        <v>419781338.73346186</v>
      </c>
      <c r="R301" s="7">
        <f t="shared" si="401"/>
        <v>54072682.835825622</v>
      </c>
      <c r="S301" s="7">
        <f t="shared" si="401"/>
        <v>17663375.208215337</v>
      </c>
      <c r="T301" s="7">
        <f t="shared" si="401"/>
        <v>2897846.9954956369</v>
      </c>
      <c r="U301" s="7">
        <f t="shared" si="401"/>
        <v>1142946.1991827511</v>
      </c>
      <c r="V301" s="7">
        <f t="shared" si="401"/>
        <v>3837608.3831941183</v>
      </c>
      <c r="W301" s="7">
        <f t="shared" si="401"/>
        <v>2481894.2741634632</v>
      </c>
      <c r="X301" s="7">
        <f t="shared" si="401"/>
        <v>1037300.8258976385</v>
      </c>
      <c r="Y301" s="7">
        <f t="shared" si="401"/>
        <v>8395046.2095641028</v>
      </c>
      <c r="Z301" s="7">
        <f t="shared" si="401"/>
        <v>3413325.2378861685</v>
      </c>
      <c r="AA301" s="7">
        <f t="shared" si="401"/>
        <v>323456596.90009516</v>
      </c>
      <c r="AB301" s="7">
        <f t="shared" si="401"/>
        <v>292712288.53703016</v>
      </c>
      <c r="AC301" s="7">
        <f t="shared" si="401"/>
        <v>10217137.257107783</v>
      </c>
      <c r="AD301" s="7">
        <f t="shared" si="401"/>
        <v>12860098.608841233</v>
      </c>
      <c r="AE301" s="7">
        <f t="shared" si="401"/>
        <v>1856364.773618931</v>
      </c>
      <c r="AF301" s="7">
        <f t="shared" si="401"/>
        <v>3108448.4851762974</v>
      </c>
      <c r="AG301" s="7">
        <f t="shared" si="401"/>
        <v>7384806.9267088119</v>
      </c>
      <c r="AH301" s="7">
        <f t="shared" si="401"/>
        <v>10783318.181739086</v>
      </c>
      <c r="AI301" s="7">
        <f t="shared" si="401"/>
        <v>4660207.4107406344</v>
      </c>
      <c r="AJ301" s="7">
        <f t="shared" si="401"/>
        <v>2901647.5754681355</v>
      </c>
      <c r="AK301" s="7">
        <f t="shared" si="401"/>
        <v>3231462.8446255694</v>
      </c>
      <c r="AL301" s="7">
        <f t="shared" si="401"/>
        <v>4017718.0521788001</v>
      </c>
      <c r="AM301" s="7">
        <f t="shared" si="401"/>
        <v>4895994.9512108378</v>
      </c>
      <c r="AN301" s="7">
        <f t="shared" si="401"/>
        <v>4478775.8227245677</v>
      </c>
      <c r="AO301" s="7">
        <f t="shared" si="401"/>
        <v>46001021.850027919</v>
      </c>
      <c r="AP301" s="7">
        <f t="shared" si="401"/>
        <v>932320708.83021247</v>
      </c>
      <c r="AQ301" s="7">
        <f t="shared" si="401"/>
        <v>3935700.4495641151</v>
      </c>
      <c r="AR301" s="7">
        <f t="shared" si="401"/>
        <v>631225162.30433476</v>
      </c>
      <c r="AS301" s="7">
        <f t="shared" si="401"/>
        <v>71218138.212331399</v>
      </c>
      <c r="AT301" s="7">
        <f t="shared" si="401"/>
        <v>24673255.870609891</v>
      </c>
      <c r="AU301" s="7">
        <f t="shared" si="401"/>
        <v>4257135.7977216542</v>
      </c>
      <c r="AV301" s="7">
        <f t="shared" si="401"/>
        <v>4804130.1578168385</v>
      </c>
      <c r="AW301" s="7">
        <f t="shared" si="401"/>
        <v>3928116.1134882946</v>
      </c>
      <c r="AX301" s="7">
        <f t="shared" si="401"/>
        <v>1486872.3532532295</v>
      </c>
      <c r="AY301" s="7">
        <f t="shared" si="401"/>
        <v>5480732.7413637778</v>
      </c>
      <c r="AZ301" s="7">
        <f t="shared" si="401"/>
        <v>132023044.60189526</v>
      </c>
      <c r="BA301" s="7">
        <f t="shared" si="401"/>
        <v>93568927.618715331</v>
      </c>
      <c r="BB301" s="7">
        <f t="shared" si="401"/>
        <v>79304184.720602989</v>
      </c>
      <c r="BC301" s="7">
        <f t="shared" si="401"/>
        <v>237670354.17081678</v>
      </c>
      <c r="BD301" s="7">
        <f t="shared" si="401"/>
        <v>36283533.877976306</v>
      </c>
      <c r="BE301" s="7">
        <f t="shared" si="401"/>
        <v>13971398.312144272</v>
      </c>
      <c r="BF301" s="7">
        <f t="shared" si="401"/>
        <v>257203787.14486453</v>
      </c>
      <c r="BG301" s="7">
        <f t="shared" si="401"/>
        <v>10766488.031913865</v>
      </c>
      <c r="BH301" s="7">
        <f t="shared" si="401"/>
        <v>7132444.2425615154</v>
      </c>
      <c r="BI301" s="7">
        <f t="shared" si="401"/>
        <v>4181750.60929769</v>
      </c>
      <c r="BJ301" s="7">
        <f t="shared" si="401"/>
        <v>63484574.50743787</v>
      </c>
      <c r="BK301" s="7">
        <f t="shared" si="401"/>
        <v>296650146.25158399</v>
      </c>
      <c r="BL301" s="7">
        <f t="shared" si="401"/>
        <v>2519211.3092127265</v>
      </c>
      <c r="BM301" s="7">
        <f t="shared" si="401"/>
        <v>4457527.9453653814</v>
      </c>
      <c r="BN301" s="7">
        <f t="shared" si="401"/>
        <v>33582482.472790092</v>
      </c>
      <c r="BO301" s="7">
        <f t="shared" ref="BO301:DZ301" si="402">BO287+BO299</f>
        <v>13748811.976494076</v>
      </c>
      <c r="BP301" s="7">
        <f t="shared" si="402"/>
        <v>3254926.7769959942</v>
      </c>
      <c r="BQ301" s="7">
        <f t="shared" si="402"/>
        <v>62820569.588839807</v>
      </c>
      <c r="BR301" s="7">
        <f t="shared" si="402"/>
        <v>46559807.616052076</v>
      </c>
      <c r="BS301" s="7">
        <f t="shared" si="402"/>
        <v>12916248.335633699</v>
      </c>
      <c r="BT301" s="7">
        <f t="shared" si="402"/>
        <v>5294596.5340528237</v>
      </c>
      <c r="BU301" s="7">
        <f t="shared" si="402"/>
        <v>5351299.2144494159</v>
      </c>
      <c r="BV301" s="7">
        <f t="shared" si="402"/>
        <v>13433689.51</v>
      </c>
      <c r="BW301" s="7">
        <f t="shared" si="402"/>
        <v>20842373.333638296</v>
      </c>
      <c r="BX301" s="7">
        <f t="shared" si="402"/>
        <v>1737124.9757183809</v>
      </c>
      <c r="BY301" s="7">
        <f t="shared" si="402"/>
        <v>5489249.9014275642</v>
      </c>
      <c r="BZ301" s="7">
        <f t="shared" si="402"/>
        <v>3424190.4942468964</v>
      </c>
      <c r="CA301" s="7">
        <f t="shared" si="402"/>
        <v>3041204.5137266023</v>
      </c>
      <c r="CB301" s="7">
        <f t="shared" si="402"/>
        <v>783055348.19506729</v>
      </c>
      <c r="CC301" s="7">
        <f t="shared" si="402"/>
        <v>3149024.6059043631</v>
      </c>
      <c r="CD301" s="7">
        <f t="shared" si="402"/>
        <v>3329940.1273938981</v>
      </c>
      <c r="CE301" s="7">
        <f t="shared" si="402"/>
        <v>2737701.7464284995</v>
      </c>
      <c r="CF301" s="7">
        <f t="shared" si="402"/>
        <v>2334175.1210881555</v>
      </c>
      <c r="CG301" s="7">
        <f t="shared" si="402"/>
        <v>3330910.7238722271</v>
      </c>
      <c r="CH301" s="7">
        <f t="shared" si="402"/>
        <v>2141164.3500639508</v>
      </c>
      <c r="CI301" s="7">
        <f t="shared" si="402"/>
        <v>7845704.2552300971</v>
      </c>
      <c r="CJ301" s="7">
        <f t="shared" si="402"/>
        <v>10547084.272222614</v>
      </c>
      <c r="CK301" s="7">
        <f t="shared" si="402"/>
        <v>55567148.016336471</v>
      </c>
      <c r="CL301" s="7">
        <f t="shared" si="402"/>
        <v>14557670.352536479</v>
      </c>
      <c r="CM301" s="7">
        <f t="shared" si="402"/>
        <v>9119209.2018623892</v>
      </c>
      <c r="CN301" s="7">
        <f t="shared" si="402"/>
        <v>297980662.09177852</v>
      </c>
      <c r="CO301" s="7">
        <f t="shared" si="402"/>
        <v>148428351.27042806</v>
      </c>
      <c r="CP301" s="7">
        <f t="shared" si="402"/>
        <v>11291487.00917404</v>
      </c>
      <c r="CQ301" s="7">
        <f t="shared" si="402"/>
        <v>9668155.4950202983</v>
      </c>
      <c r="CR301" s="7">
        <f t="shared" si="402"/>
        <v>3725780.2330644759</v>
      </c>
      <c r="CS301" s="7">
        <f t="shared" si="402"/>
        <v>4320612.1478378223</v>
      </c>
      <c r="CT301" s="7">
        <f t="shared" si="402"/>
        <v>2138046.4608483426</v>
      </c>
      <c r="CU301" s="7">
        <f t="shared" si="402"/>
        <v>4526786.8827826232</v>
      </c>
      <c r="CV301" s="7">
        <f t="shared" si="402"/>
        <v>979323.12460468523</v>
      </c>
      <c r="CW301" s="7">
        <f t="shared" si="402"/>
        <v>3264919.2988347914</v>
      </c>
      <c r="CX301" s="7">
        <f t="shared" si="402"/>
        <v>5444714.2451883256</v>
      </c>
      <c r="CY301" s="7">
        <f t="shared" si="402"/>
        <v>1069900.8378631547</v>
      </c>
      <c r="CZ301" s="7">
        <f t="shared" si="402"/>
        <v>20099216.891983319</v>
      </c>
      <c r="DA301" s="7">
        <f t="shared" si="402"/>
        <v>3331948.9899097839</v>
      </c>
      <c r="DB301" s="7">
        <f t="shared" si="402"/>
        <v>4309808.969487058</v>
      </c>
      <c r="DC301" s="7">
        <f t="shared" si="402"/>
        <v>3045824.3245762251</v>
      </c>
      <c r="DD301" s="7">
        <f t="shared" si="402"/>
        <v>2823756.6543416567</v>
      </c>
      <c r="DE301" s="7">
        <f t="shared" si="402"/>
        <v>4298219.4106110958</v>
      </c>
      <c r="DF301" s="7">
        <f t="shared" si="402"/>
        <v>203524855.80948237</v>
      </c>
      <c r="DG301" s="7">
        <f t="shared" si="402"/>
        <v>1856928.3387813771</v>
      </c>
      <c r="DH301" s="7">
        <f t="shared" si="402"/>
        <v>19649340.64488139</v>
      </c>
      <c r="DI301" s="7">
        <f t="shared" si="402"/>
        <v>25558872.931388255</v>
      </c>
      <c r="DJ301" s="7">
        <f t="shared" si="402"/>
        <v>7274406.0589059303</v>
      </c>
      <c r="DK301" s="7">
        <f t="shared" si="402"/>
        <v>5522882.8635211252</v>
      </c>
      <c r="DL301" s="7">
        <f t="shared" si="402"/>
        <v>60444496.700732253</v>
      </c>
      <c r="DM301" s="7">
        <f t="shared" si="402"/>
        <v>4130812.6586839226</v>
      </c>
      <c r="DN301" s="7">
        <f t="shared" si="402"/>
        <v>14607616.344591102</v>
      </c>
      <c r="DO301" s="7">
        <f t="shared" si="402"/>
        <v>34403838.995086767</v>
      </c>
      <c r="DP301" s="7">
        <f t="shared" si="402"/>
        <v>3595176.0936542726</v>
      </c>
      <c r="DQ301" s="7">
        <f t="shared" si="402"/>
        <v>9405775.4199999999</v>
      </c>
      <c r="DR301" s="7">
        <f t="shared" si="402"/>
        <v>15275855.712876001</v>
      </c>
      <c r="DS301" s="7">
        <f t="shared" si="402"/>
        <v>8074861.4094306165</v>
      </c>
      <c r="DT301" s="7">
        <f t="shared" si="402"/>
        <v>3229155.1590851932</v>
      </c>
      <c r="DU301" s="7">
        <f t="shared" si="402"/>
        <v>4668189.6918647839</v>
      </c>
      <c r="DV301" s="7">
        <f t="shared" si="402"/>
        <v>3551739.6789035439</v>
      </c>
      <c r="DW301" s="7">
        <f t="shared" si="402"/>
        <v>4357329.351408639</v>
      </c>
      <c r="DX301" s="7">
        <f t="shared" si="402"/>
        <v>3329423.5292764148</v>
      </c>
      <c r="DY301" s="7">
        <f t="shared" si="402"/>
        <v>4684414.6647692127</v>
      </c>
      <c r="DZ301" s="7">
        <f t="shared" si="402"/>
        <v>8608250.2504103258</v>
      </c>
      <c r="EA301" s="7">
        <f t="shared" ref="EA301:FX301" si="403">EA287+EA299</f>
        <v>6745054.4530896749</v>
      </c>
      <c r="EB301" s="7">
        <f t="shared" si="403"/>
        <v>6629025.9382845098</v>
      </c>
      <c r="EC301" s="7">
        <f t="shared" si="403"/>
        <v>3991122.2418753305</v>
      </c>
      <c r="ED301" s="7">
        <f t="shared" si="403"/>
        <v>21956312.75</v>
      </c>
      <c r="EE301" s="7">
        <f t="shared" si="403"/>
        <v>3392243.1873709145</v>
      </c>
      <c r="EF301" s="7">
        <f t="shared" si="403"/>
        <v>15675450.031975003</v>
      </c>
      <c r="EG301" s="7">
        <f t="shared" si="403"/>
        <v>3727008.0211203988</v>
      </c>
      <c r="EH301" s="7">
        <f t="shared" si="403"/>
        <v>3619170.3372198651</v>
      </c>
      <c r="EI301" s="7">
        <f t="shared" si="403"/>
        <v>156998970.15802857</v>
      </c>
      <c r="EJ301" s="7">
        <f t="shared" si="403"/>
        <v>103067581.58828829</v>
      </c>
      <c r="EK301" s="7">
        <f t="shared" si="403"/>
        <v>7391390.3164007021</v>
      </c>
      <c r="EL301" s="7">
        <f t="shared" si="403"/>
        <v>5203943.0789280906</v>
      </c>
      <c r="EM301" s="7">
        <f t="shared" si="403"/>
        <v>4948410.813267326</v>
      </c>
      <c r="EN301" s="7">
        <f t="shared" si="403"/>
        <v>11093243.138695279</v>
      </c>
      <c r="EO301" s="7">
        <f t="shared" si="403"/>
        <v>4395169.9444791349</v>
      </c>
      <c r="EP301" s="7">
        <f t="shared" si="403"/>
        <v>5448819.3086445173</v>
      </c>
      <c r="EQ301" s="7">
        <f t="shared" si="403"/>
        <v>27156879.50354344</v>
      </c>
      <c r="ER301" s="7">
        <f t="shared" si="403"/>
        <v>4638389.1067580217</v>
      </c>
      <c r="ES301" s="7">
        <f t="shared" si="403"/>
        <v>2982131.7449185331</v>
      </c>
      <c r="ET301" s="7">
        <f t="shared" si="403"/>
        <v>3677473.4410848669</v>
      </c>
      <c r="EU301" s="7">
        <f t="shared" si="403"/>
        <v>7056897.3126685228</v>
      </c>
      <c r="EV301" s="7">
        <f t="shared" si="403"/>
        <v>1765976.1590749219</v>
      </c>
      <c r="EW301" s="7">
        <f t="shared" si="403"/>
        <v>12354628.805913053</v>
      </c>
      <c r="EX301" s="7">
        <f t="shared" si="403"/>
        <v>3274288.2743321527</v>
      </c>
      <c r="EY301" s="7">
        <f t="shared" si="403"/>
        <v>6092074.3452172847</v>
      </c>
      <c r="EZ301" s="7">
        <f t="shared" si="403"/>
        <v>2437946.9709758381</v>
      </c>
      <c r="FA301" s="7">
        <f t="shared" si="403"/>
        <v>38949846.395316444</v>
      </c>
      <c r="FB301" s="7">
        <f t="shared" si="403"/>
        <v>4411746.9093474476</v>
      </c>
      <c r="FC301" s="7">
        <f t="shared" si="403"/>
        <v>21589735.545701887</v>
      </c>
      <c r="FD301" s="7">
        <f t="shared" si="403"/>
        <v>5242320.3721294459</v>
      </c>
      <c r="FE301" s="7">
        <f t="shared" si="403"/>
        <v>1790940.19188814</v>
      </c>
      <c r="FF301" s="7">
        <f t="shared" si="403"/>
        <v>3436135.4216737105</v>
      </c>
      <c r="FG301" s="7">
        <f t="shared" si="403"/>
        <v>2470033.3184183789</v>
      </c>
      <c r="FH301" s="7">
        <f t="shared" si="403"/>
        <v>1575062.809681355</v>
      </c>
      <c r="FI301" s="7">
        <f t="shared" si="403"/>
        <v>19093659.339383293</v>
      </c>
      <c r="FJ301" s="7">
        <f t="shared" si="403"/>
        <v>20919092.628923509</v>
      </c>
      <c r="FK301" s="7">
        <f t="shared" si="403"/>
        <v>27371152.28253052</v>
      </c>
      <c r="FL301" s="7">
        <f t="shared" si="403"/>
        <v>82740705.7524461</v>
      </c>
      <c r="FM301" s="7">
        <f t="shared" si="403"/>
        <v>38413786.713422492</v>
      </c>
      <c r="FN301" s="7">
        <f t="shared" si="403"/>
        <v>234202368.61197782</v>
      </c>
      <c r="FO301" s="7">
        <f t="shared" si="403"/>
        <v>12024206.550000001</v>
      </c>
      <c r="FP301" s="7">
        <f t="shared" si="403"/>
        <v>25771675.829999998</v>
      </c>
      <c r="FQ301" s="7">
        <f t="shared" si="403"/>
        <v>10961367.58</v>
      </c>
      <c r="FR301" s="7">
        <f t="shared" si="403"/>
        <v>3193288.0380844478</v>
      </c>
      <c r="FS301" s="7">
        <f t="shared" si="403"/>
        <v>3268144.87</v>
      </c>
      <c r="FT301" s="7">
        <f t="shared" si="403"/>
        <v>1330939.6599999999</v>
      </c>
      <c r="FU301" s="7">
        <f t="shared" si="403"/>
        <v>9854741.8318912871</v>
      </c>
      <c r="FV301" s="7">
        <f t="shared" si="403"/>
        <v>7950583.5370446481</v>
      </c>
      <c r="FW301" s="7">
        <f t="shared" si="403"/>
        <v>3129994.2109765634</v>
      </c>
      <c r="FX301" s="7">
        <f t="shared" si="403"/>
        <v>1395126.6952979509</v>
      </c>
      <c r="FY301" s="7">
        <f>-(FY287+FY299)</f>
        <v>206243125.47409636</v>
      </c>
      <c r="FZ301" s="7">
        <f>SUM(C301:FY301)</f>
        <v>9104332436.5599976</v>
      </c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</row>
    <row r="302" spans="1:195" x14ac:dyDescent="0.2">
      <c r="A302" s="6" t="s">
        <v>868</v>
      </c>
      <c r="B302" s="7" t="s">
        <v>869</v>
      </c>
      <c r="C302" s="7">
        <f t="shared" ref="C302:BN303" si="404">C288</f>
        <v>29011942.655704882</v>
      </c>
      <c r="D302" s="7">
        <f t="shared" si="404"/>
        <v>110611126.42503007</v>
      </c>
      <c r="E302" s="7">
        <f t="shared" si="404"/>
        <v>29531541.826713331</v>
      </c>
      <c r="F302" s="7">
        <f t="shared" si="404"/>
        <v>79778883.311546445</v>
      </c>
      <c r="G302" s="7">
        <f t="shared" si="404"/>
        <v>9731087.8117027897</v>
      </c>
      <c r="H302" s="7">
        <f t="shared" si="404"/>
        <v>3455410.1781369136</v>
      </c>
      <c r="I302" s="7">
        <f t="shared" si="404"/>
        <v>29012830.07023333</v>
      </c>
      <c r="J302" s="7">
        <f t="shared" si="404"/>
        <v>4554143.386205229</v>
      </c>
      <c r="K302" s="7">
        <f t="shared" si="404"/>
        <v>1335248.4678514181</v>
      </c>
      <c r="L302" s="7">
        <f t="shared" si="404"/>
        <v>20131859.0611175</v>
      </c>
      <c r="M302" s="7">
        <f t="shared" si="404"/>
        <v>6862023.0322554605</v>
      </c>
      <c r="N302" s="7">
        <f t="shared" si="404"/>
        <v>161312662.96368015</v>
      </c>
      <c r="O302" s="7">
        <f t="shared" si="404"/>
        <v>64953602.939083584</v>
      </c>
      <c r="P302" s="7">
        <f t="shared" si="404"/>
        <v>1522398.1526461947</v>
      </c>
      <c r="Q302" s="7">
        <f t="shared" si="404"/>
        <v>122183905.32513484</v>
      </c>
      <c r="R302" s="7">
        <f t="shared" si="404"/>
        <v>1854170.2747306589</v>
      </c>
      <c r="S302" s="7">
        <f t="shared" si="404"/>
        <v>10182639.834779313</v>
      </c>
      <c r="T302" s="7">
        <f t="shared" si="404"/>
        <v>633630.36472488288</v>
      </c>
      <c r="U302" s="7">
        <f t="shared" si="404"/>
        <v>640938.71556924819</v>
      </c>
      <c r="V302" s="7">
        <f t="shared" si="404"/>
        <v>946015.07521129842</v>
      </c>
      <c r="W302" s="7">
        <f t="shared" si="404"/>
        <v>183491.48837933262</v>
      </c>
      <c r="X302" s="7">
        <f t="shared" si="404"/>
        <v>253296.87848137179</v>
      </c>
      <c r="Y302" s="7">
        <f t="shared" si="404"/>
        <v>1684015.5824361576</v>
      </c>
      <c r="Z302" s="7">
        <f t="shared" si="404"/>
        <v>592239.28567065019</v>
      </c>
      <c r="AA302" s="7">
        <f t="shared" si="404"/>
        <v>149213786.68545696</v>
      </c>
      <c r="AB302" s="7">
        <f t="shared" si="404"/>
        <v>233744913.5044198</v>
      </c>
      <c r="AC302" s="7">
        <f t="shared" si="404"/>
        <v>7773486.2567451214</v>
      </c>
      <c r="AD302" s="7">
        <f t="shared" si="404"/>
        <v>8823986.3950358517</v>
      </c>
      <c r="AE302" s="7">
        <f t="shared" si="404"/>
        <v>562363.75222950173</v>
      </c>
      <c r="AF302" s="7">
        <f t="shared" si="404"/>
        <v>982777.46563040221</v>
      </c>
      <c r="AG302" s="7">
        <f t="shared" si="404"/>
        <v>4763146.6932060458</v>
      </c>
      <c r="AH302" s="7">
        <f t="shared" si="404"/>
        <v>772440.19722275098</v>
      </c>
      <c r="AI302" s="7">
        <f t="shared" si="404"/>
        <v>287616.23418271146</v>
      </c>
      <c r="AJ302" s="7">
        <f t="shared" si="404"/>
        <v>717964.20440912177</v>
      </c>
      <c r="AK302" s="7">
        <f t="shared" si="404"/>
        <v>1097718.7002704768</v>
      </c>
      <c r="AL302" s="7">
        <f t="shared" si="404"/>
        <v>1911685.1619982957</v>
      </c>
      <c r="AM302" s="7">
        <f t="shared" si="404"/>
        <v>1125215.3114815103</v>
      </c>
      <c r="AN302" s="7">
        <f t="shared" si="404"/>
        <v>3289943.3664297778</v>
      </c>
      <c r="AO302" s="7">
        <f t="shared" si="404"/>
        <v>11514255.60740765</v>
      </c>
      <c r="AP302" s="7">
        <f t="shared" si="404"/>
        <v>678531491.985551</v>
      </c>
      <c r="AQ302" s="7">
        <f t="shared" si="404"/>
        <v>1872135.0981348278</v>
      </c>
      <c r="AR302" s="7">
        <f t="shared" si="404"/>
        <v>293405887.46503884</v>
      </c>
      <c r="AS302" s="7">
        <f t="shared" si="404"/>
        <v>54067858.277270943</v>
      </c>
      <c r="AT302" s="7">
        <f t="shared" si="404"/>
        <v>9288208.0546512753</v>
      </c>
      <c r="AU302" s="7">
        <f t="shared" si="404"/>
        <v>1371261.8849949217</v>
      </c>
      <c r="AV302" s="7">
        <f t="shared" si="404"/>
        <v>1252188.4028024659</v>
      </c>
      <c r="AW302" s="7">
        <f t="shared" si="404"/>
        <v>725211.04400019685</v>
      </c>
      <c r="AX302" s="7">
        <f t="shared" si="404"/>
        <v>605491.32265712298</v>
      </c>
      <c r="AY302" s="7">
        <f t="shared" si="404"/>
        <v>1605916.7937143918</v>
      </c>
      <c r="AZ302" s="7">
        <f t="shared" si="404"/>
        <v>16014052.763628311</v>
      </c>
      <c r="BA302" s="7">
        <f t="shared" si="404"/>
        <v>21338017.518231865</v>
      </c>
      <c r="BB302" s="7">
        <f t="shared" si="404"/>
        <v>5721750.9594345363</v>
      </c>
      <c r="BC302" s="7">
        <f t="shared" si="404"/>
        <v>92445697.377273351</v>
      </c>
      <c r="BD302" s="7">
        <f t="shared" si="404"/>
        <v>15208468.609824689</v>
      </c>
      <c r="BE302" s="7">
        <f t="shared" si="404"/>
        <v>4805588.1619271785</v>
      </c>
      <c r="BF302" s="7">
        <f t="shared" si="404"/>
        <v>73429053.997861803</v>
      </c>
      <c r="BG302" s="7">
        <f t="shared" si="404"/>
        <v>1450162.1524713049</v>
      </c>
      <c r="BH302" s="7">
        <f t="shared" si="404"/>
        <v>1796015.0224034744</v>
      </c>
      <c r="BI302" s="7">
        <f t="shared" si="404"/>
        <v>625303.53425532533</v>
      </c>
      <c r="BJ302" s="7">
        <f t="shared" si="404"/>
        <v>22633843.796848822</v>
      </c>
      <c r="BK302" s="7">
        <f t="shared" si="404"/>
        <v>43219777.455244623</v>
      </c>
      <c r="BL302" s="7">
        <f t="shared" si="404"/>
        <v>223677.70485694514</v>
      </c>
      <c r="BM302" s="7">
        <f t="shared" si="404"/>
        <v>954808.37378012261</v>
      </c>
      <c r="BN302" s="7">
        <f t="shared" si="404"/>
        <v>8897336.3618571069</v>
      </c>
      <c r="BO302" s="7">
        <f t="shared" ref="BO302:DZ303" si="405">BO288</f>
        <v>3199152.1942143752</v>
      </c>
      <c r="BP302" s="7">
        <f t="shared" si="405"/>
        <v>1896868.8528103959</v>
      </c>
      <c r="BQ302" s="7">
        <f t="shared" si="405"/>
        <v>39883574.528297678</v>
      </c>
      <c r="BR302" s="7">
        <f t="shared" si="405"/>
        <v>9282555.7708447929</v>
      </c>
      <c r="BS302" s="7">
        <f t="shared" si="405"/>
        <v>5243318.7831249023</v>
      </c>
      <c r="BT302" s="7">
        <f t="shared" si="405"/>
        <v>2748358.6975331772</v>
      </c>
      <c r="BU302" s="7">
        <f t="shared" si="405"/>
        <v>2180622.3456054181</v>
      </c>
      <c r="BV302" s="7">
        <f t="shared" si="405"/>
        <v>12754421.134199999</v>
      </c>
      <c r="BW302" s="7">
        <f t="shared" si="405"/>
        <v>16139770.698932428</v>
      </c>
      <c r="BX302" s="7">
        <f t="shared" si="405"/>
        <v>1102015.733845887</v>
      </c>
      <c r="BY302" s="7">
        <f t="shared" si="405"/>
        <v>3009036.0405989164</v>
      </c>
      <c r="BZ302" s="7">
        <f t="shared" si="405"/>
        <v>887009.26595519716</v>
      </c>
      <c r="CA302" s="7">
        <f t="shared" si="405"/>
        <v>2515020.0252068243</v>
      </c>
      <c r="CB302" s="7">
        <f t="shared" si="405"/>
        <v>369666122.67536503</v>
      </c>
      <c r="CC302" s="7">
        <f t="shared" si="405"/>
        <v>564532.36813850771</v>
      </c>
      <c r="CD302" s="7">
        <f t="shared" si="405"/>
        <v>429443.21963977534</v>
      </c>
      <c r="CE302" s="7">
        <f t="shared" si="405"/>
        <v>1182670.8326398151</v>
      </c>
      <c r="CF302" s="7">
        <f t="shared" si="405"/>
        <v>833826.77073929342</v>
      </c>
      <c r="CG302" s="7">
        <f t="shared" si="405"/>
        <v>630931.51093945233</v>
      </c>
      <c r="CH302" s="7">
        <f t="shared" si="405"/>
        <v>444647.9817600036</v>
      </c>
      <c r="CI302" s="7">
        <f t="shared" si="405"/>
        <v>2857317.3298005345</v>
      </c>
      <c r="CJ302" s="7">
        <f t="shared" si="405"/>
        <v>9789457.9638963118</v>
      </c>
      <c r="CK302" s="7">
        <f t="shared" si="405"/>
        <v>14903015.554122757</v>
      </c>
      <c r="CL302" s="7">
        <f t="shared" si="405"/>
        <v>2750848.257060437</v>
      </c>
      <c r="CM302" s="7">
        <f t="shared" si="405"/>
        <v>1625561.9970394585</v>
      </c>
      <c r="CN302" s="7">
        <f t="shared" si="405"/>
        <v>123208945.21338651</v>
      </c>
      <c r="CO302" s="7">
        <f t="shared" si="405"/>
        <v>80615208.721823454</v>
      </c>
      <c r="CP302" s="7">
        <f t="shared" si="405"/>
        <v>9909836.9805583712</v>
      </c>
      <c r="CQ302" s="7">
        <f t="shared" si="405"/>
        <v>2365906.0983060137</v>
      </c>
      <c r="CR302" s="7">
        <f t="shared" si="405"/>
        <v>552387.52844044089</v>
      </c>
      <c r="CS302" s="7">
        <f t="shared" si="405"/>
        <v>1455685.8699187743</v>
      </c>
      <c r="CT302" s="7">
        <f t="shared" si="405"/>
        <v>630215.57990428631</v>
      </c>
      <c r="CU302" s="7">
        <f t="shared" si="405"/>
        <v>466604.46440585022</v>
      </c>
      <c r="CV302" s="7">
        <f t="shared" si="405"/>
        <v>364780.89847639488</v>
      </c>
      <c r="CW302" s="7">
        <f t="shared" si="405"/>
        <v>1380072.2687839577</v>
      </c>
      <c r="CX302" s="7">
        <f t="shared" si="405"/>
        <v>2125327.0535831503</v>
      </c>
      <c r="CY302" s="7">
        <f t="shared" si="405"/>
        <v>177229.63782632627</v>
      </c>
      <c r="CZ302" s="7">
        <f t="shared" si="405"/>
        <v>6933840.9378183698</v>
      </c>
      <c r="DA302" s="7">
        <f t="shared" si="405"/>
        <v>1415371.8167515015</v>
      </c>
      <c r="DB302" s="7">
        <f t="shared" si="405"/>
        <v>1121382.5311282044</v>
      </c>
      <c r="DC302" s="7">
        <f t="shared" si="405"/>
        <v>1417897.5488875504</v>
      </c>
      <c r="DD302" s="7">
        <f t="shared" si="405"/>
        <v>1363299.7172947798</v>
      </c>
      <c r="DE302" s="7">
        <f t="shared" si="405"/>
        <v>2989945.9943209304</v>
      </c>
      <c r="DF302" s="7">
        <f t="shared" si="405"/>
        <v>67596192.924312919</v>
      </c>
      <c r="DG302" s="7">
        <f t="shared" si="405"/>
        <v>1211110.8237477608</v>
      </c>
      <c r="DH302" s="7">
        <f t="shared" si="405"/>
        <v>9309659.4423837569</v>
      </c>
      <c r="DI302" s="7">
        <f t="shared" si="405"/>
        <v>11877174.766743043</v>
      </c>
      <c r="DJ302" s="7">
        <f t="shared" si="405"/>
        <v>1449070.1190883268</v>
      </c>
      <c r="DK302" s="7">
        <f t="shared" si="405"/>
        <v>959222.39455910155</v>
      </c>
      <c r="DL302" s="7">
        <f t="shared" si="405"/>
        <v>18402391.657426003</v>
      </c>
      <c r="DM302" s="7">
        <f t="shared" si="405"/>
        <v>586846.11376535159</v>
      </c>
      <c r="DN302" s="7">
        <f t="shared" si="405"/>
        <v>6860166.6609643484</v>
      </c>
      <c r="DO302" s="7">
        <f t="shared" si="405"/>
        <v>8327960.0455120131</v>
      </c>
      <c r="DP302" s="7">
        <f t="shared" si="405"/>
        <v>848883.85089120432</v>
      </c>
      <c r="DQ302" s="7">
        <f t="shared" si="405"/>
        <v>9016773.7337999996</v>
      </c>
      <c r="DR302" s="7">
        <f t="shared" si="405"/>
        <v>2150963.2863256424</v>
      </c>
      <c r="DS302" s="7">
        <f t="shared" si="405"/>
        <v>993777.79131545511</v>
      </c>
      <c r="DT302" s="7">
        <f t="shared" si="405"/>
        <v>273855.82441280782</v>
      </c>
      <c r="DU302" s="7">
        <f t="shared" si="405"/>
        <v>775619.75048475992</v>
      </c>
      <c r="DV302" s="7">
        <f t="shared" si="405"/>
        <v>228112.10308211349</v>
      </c>
      <c r="DW302" s="7">
        <f t="shared" si="405"/>
        <v>481927.80904324068</v>
      </c>
      <c r="DX302" s="7">
        <f t="shared" si="405"/>
        <v>1871685.0018114005</v>
      </c>
      <c r="DY302" s="7">
        <f t="shared" si="405"/>
        <v>2431831.9725011825</v>
      </c>
      <c r="DZ302" s="7">
        <f t="shared" si="405"/>
        <v>4441230.8007853329</v>
      </c>
      <c r="EA302" s="7">
        <f t="shared" ref="EA302:FY303" si="406">EA288</f>
        <v>6122766.161389675</v>
      </c>
      <c r="EB302" s="7">
        <f t="shared" si="406"/>
        <v>2144574.2651795959</v>
      </c>
      <c r="EC302" s="7">
        <f t="shared" si="406"/>
        <v>961014.76005427958</v>
      </c>
      <c r="ED302" s="7">
        <f t="shared" si="406"/>
        <v>21337944.617699999</v>
      </c>
      <c r="EE302" s="7">
        <f t="shared" si="406"/>
        <v>459649.17915821029</v>
      </c>
      <c r="EF302" s="7">
        <f t="shared" si="406"/>
        <v>2144784.6933786427</v>
      </c>
      <c r="EG302" s="7">
        <f t="shared" si="406"/>
        <v>725616.6981398639</v>
      </c>
      <c r="EH302" s="7">
        <f t="shared" si="406"/>
        <v>342262.66078852396</v>
      </c>
      <c r="EI302" s="7">
        <f t="shared" si="406"/>
        <v>33384203.793364085</v>
      </c>
      <c r="EJ302" s="7">
        <f t="shared" si="406"/>
        <v>23769384.495112162</v>
      </c>
      <c r="EK302" s="7">
        <f t="shared" si="406"/>
        <v>3331283.4515756299</v>
      </c>
      <c r="EL302" s="7">
        <f t="shared" si="406"/>
        <v>1486849.6366200459</v>
      </c>
      <c r="EM302" s="7">
        <f t="shared" si="406"/>
        <v>2090166.49812782</v>
      </c>
      <c r="EN302" s="7">
        <f t="shared" si="406"/>
        <v>1913957.1642838267</v>
      </c>
      <c r="EO302" s="7">
        <f t="shared" si="406"/>
        <v>1255667.1010725903</v>
      </c>
      <c r="EP302" s="7">
        <f t="shared" si="406"/>
        <v>3392510.8758249045</v>
      </c>
      <c r="EQ302" s="7">
        <f t="shared" si="406"/>
        <v>9982739.7074281983</v>
      </c>
      <c r="ER302" s="7">
        <f t="shared" si="406"/>
        <v>2763803.7268808847</v>
      </c>
      <c r="ES302" s="7">
        <f t="shared" si="406"/>
        <v>739902.17521512357</v>
      </c>
      <c r="ET302" s="7">
        <f t="shared" si="406"/>
        <v>901496.01098420867</v>
      </c>
      <c r="EU302" s="7">
        <f t="shared" si="406"/>
        <v>1037386.8163472274</v>
      </c>
      <c r="EV302" s="7">
        <f t="shared" si="406"/>
        <v>788122.72182642983</v>
      </c>
      <c r="EW302" s="7">
        <f t="shared" si="406"/>
        <v>8010481.54588285</v>
      </c>
      <c r="EX302" s="7">
        <f t="shared" si="406"/>
        <v>398998.05247890594</v>
      </c>
      <c r="EY302" s="7">
        <f t="shared" si="406"/>
        <v>813702.02152892866</v>
      </c>
      <c r="EZ302" s="7">
        <f t="shared" si="406"/>
        <v>697825.33195595408</v>
      </c>
      <c r="FA302" s="7">
        <f t="shared" si="406"/>
        <v>37393068.904554859</v>
      </c>
      <c r="FB302" s="7">
        <f t="shared" si="406"/>
        <v>3904718.9426919995</v>
      </c>
      <c r="FC302" s="7">
        <f t="shared" si="406"/>
        <v>11057184.728167867</v>
      </c>
      <c r="FD302" s="7">
        <f t="shared" si="406"/>
        <v>1341143.3419764237</v>
      </c>
      <c r="FE302" s="7">
        <f t="shared" si="406"/>
        <v>539835.66788516415</v>
      </c>
      <c r="FF302" s="7">
        <f t="shared" si="406"/>
        <v>565235.94616398856</v>
      </c>
      <c r="FG302" s="7">
        <f t="shared" si="406"/>
        <v>611718.33286717348</v>
      </c>
      <c r="FH302" s="7">
        <f t="shared" si="406"/>
        <v>857729.50044567662</v>
      </c>
      <c r="FI302" s="7">
        <f t="shared" si="406"/>
        <v>18687654.567683294</v>
      </c>
      <c r="FJ302" s="7">
        <f t="shared" si="406"/>
        <v>20309584.299123511</v>
      </c>
      <c r="FK302" s="7">
        <f t="shared" si="406"/>
        <v>26656308.602830522</v>
      </c>
      <c r="FL302" s="7">
        <f t="shared" si="406"/>
        <v>62524426.784174241</v>
      </c>
      <c r="FM302" s="7">
        <f t="shared" si="406"/>
        <v>20333257.696074661</v>
      </c>
      <c r="FN302" s="7">
        <f t="shared" si="406"/>
        <v>95379962.992507234</v>
      </c>
      <c r="FO302" s="7">
        <f t="shared" si="406"/>
        <v>11502710.8035</v>
      </c>
      <c r="FP302" s="7">
        <f t="shared" si="406"/>
        <v>25007720.555499997</v>
      </c>
      <c r="FQ302" s="7">
        <f t="shared" si="406"/>
        <v>10648217.374014918</v>
      </c>
      <c r="FR302" s="7">
        <f t="shared" si="406"/>
        <v>3100314.0992844477</v>
      </c>
      <c r="FS302" s="7">
        <f t="shared" si="406"/>
        <v>3197406.6742000002</v>
      </c>
      <c r="FT302" s="7">
        <f t="shared" si="406"/>
        <v>1241843.4342999998</v>
      </c>
      <c r="FU302" s="7">
        <f t="shared" si="406"/>
        <v>3411136.5974964602</v>
      </c>
      <c r="FV302" s="7">
        <f t="shared" si="406"/>
        <v>2423091.4575858298</v>
      </c>
      <c r="FW302" s="7">
        <f t="shared" si="406"/>
        <v>549716.42571030022</v>
      </c>
      <c r="FX302" s="7">
        <f t="shared" si="406"/>
        <v>367789.46769313887</v>
      </c>
      <c r="FY302" s="7">
        <f t="shared" si="406"/>
        <v>0</v>
      </c>
      <c r="FZ302" s="7">
        <f>SUM(C302:FY302)</f>
        <v>3856746974.3874812</v>
      </c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</row>
    <row r="303" spans="1:195" x14ac:dyDescent="0.2">
      <c r="A303" s="6" t="s">
        <v>870</v>
      </c>
      <c r="B303" s="7" t="s">
        <v>871</v>
      </c>
      <c r="C303" s="7">
        <f t="shared" si="404"/>
        <v>1152688.9856</v>
      </c>
      <c r="D303" s="7">
        <f t="shared" si="404"/>
        <v>5054552.9178999998</v>
      </c>
      <c r="E303" s="7">
        <f t="shared" si="404"/>
        <v>1436452.7290000001</v>
      </c>
      <c r="F303" s="7">
        <f t="shared" si="404"/>
        <v>2425447.6874000002</v>
      </c>
      <c r="G303" s="7">
        <f t="shared" si="404"/>
        <v>459416.70920000004</v>
      </c>
      <c r="H303" s="7">
        <f t="shared" si="404"/>
        <v>162883.15969999999</v>
      </c>
      <c r="I303" s="7">
        <f t="shared" si="404"/>
        <v>1549072.8672</v>
      </c>
      <c r="J303" s="7">
        <f t="shared" si="404"/>
        <v>562726.41989999998</v>
      </c>
      <c r="K303" s="7">
        <f t="shared" si="404"/>
        <v>138714.91010000001</v>
      </c>
      <c r="L303" s="7">
        <f t="shared" si="404"/>
        <v>995474.83260000008</v>
      </c>
      <c r="M303" s="7">
        <f t="shared" si="404"/>
        <v>399130.23240000004</v>
      </c>
      <c r="N303" s="7">
        <f t="shared" si="404"/>
        <v>11527055.3358</v>
      </c>
      <c r="O303" s="7">
        <f t="shared" si="404"/>
        <v>4365365.8481000001</v>
      </c>
      <c r="P303" s="7">
        <f t="shared" si="404"/>
        <v>91787.53330000001</v>
      </c>
      <c r="Q303" s="7">
        <f t="shared" si="404"/>
        <v>6293323.9062999999</v>
      </c>
      <c r="R303" s="7">
        <f t="shared" si="404"/>
        <v>119844.54789999999</v>
      </c>
      <c r="S303" s="7">
        <f t="shared" si="404"/>
        <v>854999.69370000006</v>
      </c>
      <c r="T303" s="7">
        <f t="shared" si="404"/>
        <v>49295.810300000005</v>
      </c>
      <c r="U303" s="7">
        <f t="shared" si="404"/>
        <v>50012.927199999998</v>
      </c>
      <c r="V303" s="7">
        <f t="shared" si="404"/>
        <v>88462.291599999997</v>
      </c>
      <c r="W303" s="7">
        <f t="shared" si="404"/>
        <v>23634.349100000003</v>
      </c>
      <c r="X303" s="7">
        <f t="shared" si="404"/>
        <v>20602.1836</v>
      </c>
      <c r="Y303" s="7">
        <f t="shared" si="404"/>
        <v>134452.698</v>
      </c>
      <c r="Z303" s="7">
        <f t="shared" si="404"/>
        <v>59753.060400000002</v>
      </c>
      <c r="AA303" s="7">
        <f t="shared" si="404"/>
        <v>5887281.5087000001</v>
      </c>
      <c r="AB303" s="7">
        <f t="shared" si="404"/>
        <v>11888761.7851</v>
      </c>
      <c r="AC303" s="7">
        <f t="shared" si="404"/>
        <v>795060.39900000009</v>
      </c>
      <c r="AD303" s="7">
        <f t="shared" si="404"/>
        <v>631118.4817</v>
      </c>
      <c r="AE303" s="7">
        <f t="shared" si="404"/>
        <v>47201.089000000007</v>
      </c>
      <c r="AF303" s="7">
        <f t="shared" si="404"/>
        <v>65858.900399999999</v>
      </c>
      <c r="AG303" s="7">
        <f t="shared" si="404"/>
        <v>312399.3811</v>
      </c>
      <c r="AH303" s="7">
        <f t="shared" si="404"/>
        <v>159271.23809999999</v>
      </c>
      <c r="AI303" s="7">
        <f t="shared" si="404"/>
        <v>51471.046699999999</v>
      </c>
      <c r="AJ303" s="7">
        <f t="shared" si="404"/>
        <v>117410.70939999999</v>
      </c>
      <c r="AK303" s="7">
        <f t="shared" si="404"/>
        <v>76110.675799999997</v>
      </c>
      <c r="AL303" s="7">
        <f t="shared" si="404"/>
        <v>86760.978800000012</v>
      </c>
      <c r="AM303" s="7">
        <f t="shared" si="404"/>
        <v>109301.6018</v>
      </c>
      <c r="AN303" s="7">
        <f t="shared" si="404"/>
        <v>401932.11050000001</v>
      </c>
      <c r="AO303" s="7">
        <f t="shared" si="404"/>
        <v>1557087.5547</v>
      </c>
      <c r="AP303" s="7">
        <f t="shared" si="404"/>
        <v>35337211.541099995</v>
      </c>
      <c r="AQ303" s="7">
        <f t="shared" si="404"/>
        <v>112589.9283</v>
      </c>
      <c r="AR303" s="7">
        <f t="shared" si="404"/>
        <v>19533486.664799999</v>
      </c>
      <c r="AS303" s="7">
        <f t="shared" si="404"/>
        <v>2440060.5755000003</v>
      </c>
      <c r="AT303" s="7">
        <f t="shared" si="404"/>
        <v>1251574.7844999998</v>
      </c>
      <c r="AU303" s="7">
        <f t="shared" si="404"/>
        <v>173594.72710000002</v>
      </c>
      <c r="AV303" s="7">
        <f t="shared" si="404"/>
        <v>165071.86850000001</v>
      </c>
      <c r="AW303" s="7">
        <f t="shared" si="404"/>
        <v>101232.5818</v>
      </c>
      <c r="AX303" s="7">
        <f t="shared" si="404"/>
        <v>66618.968300000008</v>
      </c>
      <c r="AY303" s="7">
        <f t="shared" si="404"/>
        <v>155377.70420000001</v>
      </c>
      <c r="AZ303" s="7">
        <f t="shared" si="404"/>
        <v>1517225.638</v>
      </c>
      <c r="BA303" s="7">
        <f t="shared" si="404"/>
        <v>1837636.3694</v>
      </c>
      <c r="BB303" s="7">
        <f t="shared" si="404"/>
        <v>438418.30520000006</v>
      </c>
      <c r="BC303" s="7">
        <f t="shared" si="404"/>
        <v>8452501.8028999995</v>
      </c>
      <c r="BD303" s="7">
        <f t="shared" si="404"/>
        <v>1366270.0122</v>
      </c>
      <c r="BE303" s="7">
        <f t="shared" si="404"/>
        <v>400334.35389999999</v>
      </c>
      <c r="BF303" s="7">
        <f t="shared" si="404"/>
        <v>7032351.3062000005</v>
      </c>
      <c r="BG303" s="7">
        <f t="shared" si="404"/>
        <v>83793.270700000008</v>
      </c>
      <c r="BH303" s="7">
        <f t="shared" si="404"/>
        <v>130168.52630000001</v>
      </c>
      <c r="BI303" s="7">
        <f t="shared" si="404"/>
        <v>42159.970300000001</v>
      </c>
      <c r="BJ303" s="7">
        <f t="shared" si="404"/>
        <v>1655625.4402000001</v>
      </c>
      <c r="BK303" s="7">
        <f t="shared" si="404"/>
        <v>3370504.8955000001</v>
      </c>
      <c r="BL303" s="7">
        <f t="shared" si="404"/>
        <v>17665.3652</v>
      </c>
      <c r="BM303" s="7">
        <f t="shared" si="404"/>
        <v>73466.614300000001</v>
      </c>
      <c r="BN303" s="7">
        <f t="shared" si="404"/>
        <v>1211374.3171000001</v>
      </c>
      <c r="BO303" s="7">
        <f t="shared" si="405"/>
        <v>384074.78420000005</v>
      </c>
      <c r="BP303" s="7">
        <f t="shared" si="405"/>
        <v>105716.31600000001</v>
      </c>
      <c r="BQ303" s="7">
        <f t="shared" si="405"/>
        <v>1643988.3251</v>
      </c>
      <c r="BR303" s="7">
        <f t="shared" si="405"/>
        <v>288217.82390000002</v>
      </c>
      <c r="BS303" s="7">
        <f t="shared" si="405"/>
        <v>294797.69049999997</v>
      </c>
      <c r="BT303" s="7">
        <f t="shared" si="405"/>
        <v>134142.32810000001</v>
      </c>
      <c r="BU303" s="7">
        <f t="shared" si="405"/>
        <v>112935.13279999999</v>
      </c>
      <c r="BV303" s="7">
        <f t="shared" si="405"/>
        <v>679268.37580000004</v>
      </c>
      <c r="BW303" s="7">
        <f t="shared" si="405"/>
        <v>801501.79240000003</v>
      </c>
      <c r="BX303" s="7">
        <f t="shared" si="405"/>
        <v>86496.917700000005</v>
      </c>
      <c r="BY303" s="7">
        <f t="shared" si="405"/>
        <v>281711.8701</v>
      </c>
      <c r="BZ303" s="7">
        <f t="shared" si="405"/>
        <v>100483.0817</v>
      </c>
      <c r="CA303" s="7">
        <f t="shared" si="405"/>
        <v>330512.85810000001</v>
      </c>
      <c r="CB303" s="7">
        <f t="shared" si="405"/>
        <v>24047453.744100001</v>
      </c>
      <c r="CC303" s="7">
        <f t="shared" si="405"/>
        <v>88410.420800000007</v>
      </c>
      <c r="CD303" s="7">
        <f t="shared" si="405"/>
        <v>74117.77</v>
      </c>
      <c r="CE303" s="7">
        <f t="shared" si="405"/>
        <v>103953.2032</v>
      </c>
      <c r="CF303" s="7">
        <f t="shared" si="405"/>
        <v>52325.328700000005</v>
      </c>
      <c r="CG303" s="7">
        <f t="shared" si="405"/>
        <v>64587.530200000001</v>
      </c>
      <c r="CH303" s="7">
        <f t="shared" si="405"/>
        <v>43258.990599999997</v>
      </c>
      <c r="CI303" s="7">
        <f t="shared" si="405"/>
        <v>253690.94670000003</v>
      </c>
      <c r="CJ303" s="7">
        <f t="shared" si="405"/>
        <v>310206.32569999999</v>
      </c>
      <c r="CK303" s="7">
        <f t="shared" si="405"/>
        <v>1553657.6340999999</v>
      </c>
      <c r="CL303" s="7">
        <f t="shared" si="405"/>
        <v>233822.19520000002</v>
      </c>
      <c r="CM303" s="7">
        <f t="shared" si="405"/>
        <v>60748.751100000001</v>
      </c>
      <c r="CN303" s="7">
        <f t="shared" si="405"/>
        <v>8479455.9862000011</v>
      </c>
      <c r="CO303" s="7">
        <f t="shared" si="405"/>
        <v>4500724.4104999993</v>
      </c>
      <c r="CP303" s="7">
        <f t="shared" si="405"/>
        <v>709462.72279999999</v>
      </c>
      <c r="CQ303" s="7">
        <f t="shared" si="405"/>
        <v>318862.81650000002</v>
      </c>
      <c r="CR303" s="7">
        <f t="shared" si="405"/>
        <v>50671.674000000006</v>
      </c>
      <c r="CS303" s="7">
        <f t="shared" si="405"/>
        <v>226519.59820000001</v>
      </c>
      <c r="CT303" s="7">
        <f t="shared" si="405"/>
        <v>83455.193800000008</v>
      </c>
      <c r="CU303" s="7">
        <f t="shared" si="405"/>
        <v>49502.057500000003</v>
      </c>
      <c r="CV303" s="7">
        <f t="shared" si="405"/>
        <v>59051.8364</v>
      </c>
      <c r="CW303" s="7">
        <f t="shared" si="405"/>
        <v>121930.66869999999</v>
      </c>
      <c r="CX303" s="7">
        <f t="shared" si="405"/>
        <v>228392.0558</v>
      </c>
      <c r="CY303" s="7">
        <f t="shared" si="405"/>
        <v>18418.202499999999</v>
      </c>
      <c r="CZ303" s="7">
        <f t="shared" si="405"/>
        <v>676402.23599999992</v>
      </c>
      <c r="DA303" s="7">
        <f t="shared" si="405"/>
        <v>137869.8363</v>
      </c>
      <c r="DB303" s="7">
        <f t="shared" si="405"/>
        <v>92953.462400000004</v>
      </c>
      <c r="DC303" s="7">
        <f t="shared" si="405"/>
        <v>124581.35310000001</v>
      </c>
      <c r="DD303" s="7">
        <f t="shared" si="405"/>
        <v>199463.00200000001</v>
      </c>
      <c r="DE303" s="7">
        <f t="shared" si="405"/>
        <v>373449.19090000005</v>
      </c>
      <c r="DF303" s="7">
        <f t="shared" si="405"/>
        <v>7046853.2427000003</v>
      </c>
      <c r="DG303" s="7">
        <f t="shared" si="405"/>
        <v>113077.2831</v>
      </c>
      <c r="DH303" s="7">
        <f t="shared" si="405"/>
        <v>901353.9682</v>
      </c>
      <c r="DI303" s="7">
        <f t="shared" si="405"/>
        <v>1303313.7548</v>
      </c>
      <c r="DJ303" s="7">
        <f t="shared" si="405"/>
        <v>175028.51800000001</v>
      </c>
      <c r="DK303" s="7">
        <f t="shared" si="405"/>
        <v>79566.305200000003</v>
      </c>
      <c r="DL303" s="7">
        <f t="shared" si="405"/>
        <v>2201960.8314999999</v>
      </c>
      <c r="DM303" s="7">
        <f t="shared" si="405"/>
        <v>85336.087100000004</v>
      </c>
      <c r="DN303" s="7">
        <f t="shared" si="405"/>
        <v>612535.69550000003</v>
      </c>
      <c r="DO303" s="7">
        <f t="shared" si="405"/>
        <v>715967.72900000005</v>
      </c>
      <c r="DP303" s="7">
        <f t="shared" si="405"/>
        <v>74291.324999999997</v>
      </c>
      <c r="DQ303" s="7">
        <f t="shared" si="405"/>
        <v>389001.6862</v>
      </c>
      <c r="DR303" s="7">
        <f t="shared" si="405"/>
        <v>348161.1974</v>
      </c>
      <c r="DS303" s="7">
        <f t="shared" si="405"/>
        <v>229691.94670000003</v>
      </c>
      <c r="DT303" s="7">
        <f t="shared" si="405"/>
        <v>50685.599600000001</v>
      </c>
      <c r="DU303" s="7">
        <f t="shared" si="405"/>
        <v>105476.25390000001</v>
      </c>
      <c r="DV303" s="7">
        <f t="shared" si="405"/>
        <v>47939.938900000001</v>
      </c>
      <c r="DW303" s="7">
        <f t="shared" si="405"/>
        <v>99853.071899999995</v>
      </c>
      <c r="DX303" s="7">
        <f t="shared" si="405"/>
        <v>139102.2519</v>
      </c>
      <c r="DY303" s="7">
        <f t="shared" si="405"/>
        <v>189570.10949999999</v>
      </c>
      <c r="DZ303" s="7">
        <f t="shared" si="405"/>
        <v>337929.93960000004</v>
      </c>
      <c r="EA303" s="7">
        <f t="shared" si="406"/>
        <v>622288.29170000006</v>
      </c>
      <c r="EB303" s="7">
        <f t="shared" si="406"/>
        <v>245659.77920000002</v>
      </c>
      <c r="EC303" s="7">
        <f t="shared" si="406"/>
        <v>130338.71320000001</v>
      </c>
      <c r="ED303" s="7">
        <f t="shared" si="406"/>
        <v>618368.13230000006</v>
      </c>
      <c r="EE303" s="7">
        <f t="shared" si="406"/>
        <v>68115.259600000005</v>
      </c>
      <c r="EF303" s="7">
        <f t="shared" si="406"/>
        <v>291459.57380000001</v>
      </c>
      <c r="EG303" s="7">
        <f t="shared" si="406"/>
        <v>154052.01180000001</v>
      </c>
      <c r="EH303" s="7">
        <f t="shared" si="406"/>
        <v>41437.219299999997</v>
      </c>
      <c r="EI303" s="7">
        <f t="shared" si="406"/>
        <v>3221057.4266000004</v>
      </c>
      <c r="EJ303" s="7">
        <f t="shared" si="406"/>
        <v>3225096.7157999999</v>
      </c>
      <c r="EK303" s="7">
        <f t="shared" si="406"/>
        <v>110865.88340000001</v>
      </c>
      <c r="EL303" s="7">
        <f t="shared" si="406"/>
        <v>58004.697200000002</v>
      </c>
      <c r="EM303" s="7">
        <f t="shared" si="406"/>
        <v>229129.91690000001</v>
      </c>
      <c r="EN303" s="7">
        <f t="shared" si="406"/>
        <v>240896.90469999998</v>
      </c>
      <c r="EO303" s="7">
        <f t="shared" si="406"/>
        <v>219884.10130000001</v>
      </c>
      <c r="EP303" s="7">
        <f t="shared" si="406"/>
        <v>222393.4388</v>
      </c>
      <c r="EQ303" s="7">
        <f t="shared" si="406"/>
        <v>813660.13900000008</v>
      </c>
      <c r="ER303" s="7">
        <f t="shared" si="406"/>
        <v>238263.92600000001</v>
      </c>
      <c r="ES303" s="7">
        <f t="shared" si="406"/>
        <v>92656.863599999997</v>
      </c>
      <c r="ET303" s="7">
        <f t="shared" si="406"/>
        <v>115783.96859999999</v>
      </c>
      <c r="EU303" s="7">
        <f t="shared" si="406"/>
        <v>229206.63130000001</v>
      </c>
      <c r="EV303" s="7">
        <f t="shared" si="406"/>
        <v>42198.986700000001</v>
      </c>
      <c r="EW303" s="7">
        <f t="shared" si="406"/>
        <v>333455.66080000001</v>
      </c>
      <c r="EX303" s="7">
        <f t="shared" si="406"/>
        <v>88997.603199999998</v>
      </c>
      <c r="EY303" s="7">
        <f t="shared" si="406"/>
        <v>88501.421300000002</v>
      </c>
      <c r="EZ303" s="7">
        <f t="shared" si="406"/>
        <v>78621.887900000002</v>
      </c>
      <c r="FA303" s="7">
        <f t="shared" si="406"/>
        <v>1511272.5985000001</v>
      </c>
      <c r="FB303" s="7">
        <f t="shared" si="406"/>
        <v>406869.05499999999</v>
      </c>
      <c r="FC303" s="7">
        <f t="shared" si="406"/>
        <v>849781.71370000008</v>
      </c>
      <c r="FD303" s="7">
        <f t="shared" si="406"/>
        <v>132536.14610000001</v>
      </c>
      <c r="FE303" s="7">
        <f t="shared" si="406"/>
        <v>54064.617599999998</v>
      </c>
      <c r="FF303" s="7">
        <f t="shared" si="406"/>
        <v>79768.741400000014</v>
      </c>
      <c r="FG303" s="7">
        <f t="shared" si="406"/>
        <v>54124.192800000004</v>
      </c>
      <c r="FH303" s="7">
        <f t="shared" si="406"/>
        <v>103880.4749</v>
      </c>
      <c r="FI303" s="7">
        <f t="shared" si="406"/>
        <v>406004.77170000004</v>
      </c>
      <c r="FJ303" s="7">
        <f t="shared" si="406"/>
        <v>609508.32980000007</v>
      </c>
      <c r="FK303" s="7">
        <f t="shared" si="406"/>
        <v>714843.67969999998</v>
      </c>
      <c r="FL303" s="7">
        <f t="shared" si="406"/>
        <v>1883996.9475</v>
      </c>
      <c r="FM303" s="7">
        <f t="shared" si="406"/>
        <v>516897.44540000003</v>
      </c>
      <c r="FN303" s="7">
        <f t="shared" si="406"/>
        <v>3484361.6723000002</v>
      </c>
      <c r="FO303" s="7">
        <f t="shared" si="406"/>
        <v>521495.74650000001</v>
      </c>
      <c r="FP303" s="7">
        <f t="shared" si="406"/>
        <v>763955.27450000006</v>
      </c>
      <c r="FQ303" s="7">
        <f t="shared" si="406"/>
        <v>313150.20990000002</v>
      </c>
      <c r="FR303" s="7">
        <f t="shared" si="406"/>
        <v>92973.938800000004</v>
      </c>
      <c r="FS303" s="7">
        <f t="shared" si="406"/>
        <v>70738.195800000001</v>
      </c>
      <c r="FT303" s="7">
        <f t="shared" si="406"/>
        <v>89096.22570000001</v>
      </c>
      <c r="FU303" s="7">
        <f t="shared" si="406"/>
        <v>246753.5465</v>
      </c>
      <c r="FV303" s="7">
        <f t="shared" si="406"/>
        <v>240814.43260000003</v>
      </c>
      <c r="FW303" s="7">
        <f t="shared" si="406"/>
        <v>45218.915800000002</v>
      </c>
      <c r="FX303" s="7">
        <f t="shared" si="406"/>
        <v>38181.852800000001</v>
      </c>
      <c r="FY303" s="7">
        <f t="shared" si="406"/>
        <v>0</v>
      </c>
      <c r="FZ303" s="7">
        <f>SUM(C303:FY303)</f>
        <v>236047121.68399999</v>
      </c>
      <c r="GB303" s="7"/>
      <c r="GC303" s="7"/>
      <c r="GD303" s="7"/>
      <c r="GE303" s="15"/>
      <c r="GF303" s="15"/>
      <c r="GG303" s="15"/>
      <c r="GH303" s="7"/>
      <c r="GI303" s="7"/>
      <c r="GJ303" s="7"/>
      <c r="GK303" s="7"/>
      <c r="GL303" s="7"/>
      <c r="GM303" s="7"/>
    </row>
    <row r="304" spans="1:195" x14ac:dyDescent="0.2">
      <c r="A304" s="6" t="s">
        <v>872</v>
      </c>
      <c r="B304" s="7" t="s">
        <v>873</v>
      </c>
      <c r="C304" s="7">
        <f t="shared" ref="C304:BN304" si="407">C290+C299</f>
        <v>42386061.764686011</v>
      </c>
      <c r="D304" s="7">
        <f t="shared" si="407"/>
        <v>257837458.69148305</v>
      </c>
      <c r="E304" s="7">
        <f t="shared" si="407"/>
        <v>31595023.842071455</v>
      </c>
      <c r="F304" s="7">
        <f t="shared" si="407"/>
        <v>149117229.62131092</v>
      </c>
      <c r="G304" s="7">
        <f t="shared" si="407"/>
        <v>4203413.6296758745</v>
      </c>
      <c r="H304" s="7">
        <f t="shared" si="407"/>
        <v>8820126.901096357</v>
      </c>
      <c r="I304" s="7">
        <f t="shared" si="407"/>
        <v>55315910.781586297</v>
      </c>
      <c r="J304" s="7">
        <f t="shared" si="407"/>
        <v>17299988.507694785</v>
      </c>
      <c r="K304" s="7">
        <f t="shared" si="407"/>
        <v>2362627.7370477146</v>
      </c>
      <c r="L304" s="7">
        <f t="shared" si="407"/>
        <v>3734450.5502133863</v>
      </c>
      <c r="M304" s="7">
        <f t="shared" si="407"/>
        <v>6322200.9003140004</v>
      </c>
      <c r="N304" s="7">
        <f t="shared" si="407"/>
        <v>374235737.93462557</v>
      </c>
      <c r="O304" s="7">
        <f t="shared" si="407"/>
        <v>67406860.904242814</v>
      </c>
      <c r="P304" s="7">
        <f t="shared" si="407"/>
        <v>2970460.6880526869</v>
      </c>
      <c r="Q304" s="7">
        <f t="shared" si="407"/>
        <v>291304109.50202703</v>
      </c>
      <c r="R304" s="7">
        <f t="shared" si="407"/>
        <v>52098668.013194963</v>
      </c>
      <c r="S304" s="7">
        <f t="shared" si="407"/>
        <v>6625735.6797360247</v>
      </c>
      <c r="T304" s="7">
        <f t="shared" si="407"/>
        <v>2214920.8204707541</v>
      </c>
      <c r="U304" s="7">
        <f t="shared" si="407"/>
        <v>451994.55641350296</v>
      </c>
      <c r="V304" s="7">
        <f t="shared" si="407"/>
        <v>2803131.01638282</v>
      </c>
      <c r="W304" s="7">
        <f t="shared" si="407"/>
        <v>2274768.4366841302</v>
      </c>
      <c r="X304" s="7">
        <f t="shared" si="407"/>
        <v>763401.76381626667</v>
      </c>
      <c r="Y304" s="7">
        <f t="shared" si="407"/>
        <v>6576577.9291279456</v>
      </c>
      <c r="Z304" s="7">
        <f t="shared" si="407"/>
        <v>2761332.8918155185</v>
      </c>
      <c r="AA304" s="7">
        <f t="shared" si="407"/>
        <v>168355528.70593819</v>
      </c>
      <c r="AB304" s="7">
        <f t="shared" si="407"/>
        <v>47078613.247510359</v>
      </c>
      <c r="AC304" s="7">
        <f t="shared" si="407"/>
        <v>1648590.6013626615</v>
      </c>
      <c r="AD304" s="7">
        <f t="shared" si="407"/>
        <v>3404993.7321053799</v>
      </c>
      <c r="AE304" s="7">
        <f t="shared" si="407"/>
        <v>1246799.9323894293</v>
      </c>
      <c r="AF304" s="7">
        <f t="shared" si="407"/>
        <v>2059812.1191458951</v>
      </c>
      <c r="AG304" s="7">
        <f t="shared" si="407"/>
        <v>2309260.8524027662</v>
      </c>
      <c r="AH304" s="7">
        <f t="shared" si="407"/>
        <v>9851606.7464163359</v>
      </c>
      <c r="AI304" s="7">
        <f t="shared" si="407"/>
        <v>4321120.1298579229</v>
      </c>
      <c r="AJ304" s="7">
        <f t="shared" si="407"/>
        <v>2066272.6616590135</v>
      </c>
      <c r="AK304" s="7">
        <f t="shared" si="407"/>
        <v>2057633.4685550926</v>
      </c>
      <c r="AL304" s="7">
        <f t="shared" si="407"/>
        <v>2019271.9113805045</v>
      </c>
      <c r="AM304" s="7">
        <f t="shared" si="407"/>
        <v>3661478.0379293277</v>
      </c>
      <c r="AN304" s="7">
        <f t="shared" si="407"/>
        <v>786900.34579478996</v>
      </c>
      <c r="AO304" s="7">
        <f t="shared" si="407"/>
        <v>32929678.687920269</v>
      </c>
      <c r="AP304" s="7">
        <f t="shared" si="407"/>
        <v>218452005.30356148</v>
      </c>
      <c r="AQ304" s="7">
        <f t="shared" si="407"/>
        <v>1950975.4231292873</v>
      </c>
      <c r="AR304" s="7">
        <f t="shared" si="407"/>
        <v>318285788.17449594</v>
      </c>
      <c r="AS304" s="7">
        <f t="shared" si="407"/>
        <v>14710219.359560456</v>
      </c>
      <c r="AT304" s="7">
        <f t="shared" si="407"/>
        <v>14133473.031458616</v>
      </c>
      <c r="AU304" s="7">
        <f t="shared" si="407"/>
        <v>2712279.1856267322</v>
      </c>
      <c r="AV304" s="7">
        <f t="shared" si="407"/>
        <v>3386869.8865143727</v>
      </c>
      <c r="AW304" s="7">
        <f t="shared" si="407"/>
        <v>3101672.4876880981</v>
      </c>
      <c r="AX304" s="7">
        <f t="shared" si="407"/>
        <v>814762.06229610648</v>
      </c>
      <c r="AY304" s="7">
        <f t="shared" si="407"/>
        <v>3719438.2434493857</v>
      </c>
      <c r="AZ304" s="7">
        <f t="shared" si="407"/>
        <v>114491766.20026694</v>
      </c>
      <c r="BA304" s="7">
        <f t="shared" si="407"/>
        <v>70393273.731083468</v>
      </c>
      <c r="BB304" s="7">
        <f t="shared" si="407"/>
        <v>73144015.455968454</v>
      </c>
      <c r="BC304" s="7">
        <f t="shared" si="407"/>
        <v>136772154.99064344</v>
      </c>
      <c r="BD304" s="7">
        <f t="shared" si="407"/>
        <v>19708795.255951617</v>
      </c>
      <c r="BE304" s="7">
        <f t="shared" si="407"/>
        <v>8765475.7963170931</v>
      </c>
      <c r="BF304" s="7">
        <f t="shared" si="407"/>
        <v>176742381.84080273</v>
      </c>
      <c r="BG304" s="7">
        <f t="shared" si="407"/>
        <v>9232532.6087425612</v>
      </c>
      <c r="BH304" s="7">
        <f t="shared" si="407"/>
        <v>5206260.6938580405</v>
      </c>
      <c r="BI304" s="7">
        <f t="shared" si="407"/>
        <v>3514287.1047423645</v>
      </c>
      <c r="BJ304" s="7">
        <f t="shared" si="407"/>
        <v>39195105.27038905</v>
      </c>
      <c r="BK304" s="7">
        <f t="shared" si="407"/>
        <v>250059863.90083936</v>
      </c>
      <c r="BL304" s="7">
        <f t="shared" si="407"/>
        <v>2277868.2391557815</v>
      </c>
      <c r="BM304" s="7">
        <f t="shared" si="407"/>
        <v>3429252.9572852589</v>
      </c>
      <c r="BN304" s="7">
        <f t="shared" si="407"/>
        <v>23473771.793832984</v>
      </c>
      <c r="BO304" s="7">
        <f t="shared" ref="BO304:DZ304" si="408">BO290+BO299</f>
        <v>10165584.9980797</v>
      </c>
      <c r="BP304" s="7">
        <f t="shared" si="408"/>
        <v>1252341.6081855982</v>
      </c>
      <c r="BQ304" s="7">
        <f t="shared" si="408"/>
        <v>21293006.735442128</v>
      </c>
      <c r="BR304" s="7">
        <f t="shared" si="408"/>
        <v>36989034.021307282</v>
      </c>
      <c r="BS304" s="7">
        <f t="shared" si="408"/>
        <v>7378131.862008797</v>
      </c>
      <c r="BT304" s="7">
        <f t="shared" si="408"/>
        <v>2412095.5084196464</v>
      </c>
      <c r="BU304" s="7">
        <f t="shared" si="408"/>
        <v>3057741.736043998</v>
      </c>
      <c r="BV304" s="7">
        <f t="shared" si="408"/>
        <v>4.6566128730773926E-10</v>
      </c>
      <c r="BW304" s="7">
        <f t="shared" si="408"/>
        <v>3901100.8423058675</v>
      </c>
      <c r="BX304" s="7">
        <f t="shared" si="408"/>
        <v>548612.32417249389</v>
      </c>
      <c r="BY304" s="7">
        <f t="shared" si="408"/>
        <v>2198501.9907286479</v>
      </c>
      <c r="BZ304" s="7">
        <f t="shared" si="408"/>
        <v>2436698.1465916992</v>
      </c>
      <c r="CA304" s="7">
        <f t="shared" si="408"/>
        <v>195671.630419778</v>
      </c>
      <c r="CB304" s="7">
        <f t="shared" si="408"/>
        <v>389341771.77560228</v>
      </c>
      <c r="CC304" s="7">
        <f t="shared" si="408"/>
        <v>2496081.8169658552</v>
      </c>
      <c r="CD304" s="7">
        <f t="shared" si="408"/>
        <v>2826379.1377541227</v>
      </c>
      <c r="CE304" s="7">
        <f t="shared" si="408"/>
        <v>1451077.7105886843</v>
      </c>
      <c r="CF304" s="7">
        <f t="shared" si="408"/>
        <v>1448023.0216488622</v>
      </c>
      <c r="CG304" s="7">
        <f t="shared" si="408"/>
        <v>2635391.6827327749</v>
      </c>
      <c r="CH304" s="7">
        <f t="shared" si="408"/>
        <v>1653257.3777039472</v>
      </c>
      <c r="CI304" s="7">
        <f t="shared" si="408"/>
        <v>4734695.9787295619</v>
      </c>
      <c r="CJ304" s="7">
        <f t="shared" si="408"/>
        <v>447419.98262630211</v>
      </c>
      <c r="CK304" s="7">
        <f t="shared" si="408"/>
        <v>39110474.82811372</v>
      </c>
      <c r="CL304" s="7">
        <f t="shared" si="408"/>
        <v>11572999.900276043</v>
      </c>
      <c r="CM304" s="7">
        <f t="shared" si="408"/>
        <v>7432898.4537229305</v>
      </c>
      <c r="CN304" s="7">
        <f t="shared" si="408"/>
        <v>166292260.89219201</v>
      </c>
      <c r="CO304" s="7">
        <f t="shared" si="408"/>
        <v>63312418.13810461</v>
      </c>
      <c r="CP304" s="7">
        <f t="shared" si="408"/>
        <v>672187.30581566843</v>
      </c>
      <c r="CQ304" s="7">
        <f t="shared" si="408"/>
        <v>6983386.5802142853</v>
      </c>
      <c r="CR304" s="7">
        <f t="shared" si="408"/>
        <v>3122721.0306240348</v>
      </c>
      <c r="CS304" s="7">
        <f t="shared" si="408"/>
        <v>2638406.6797190481</v>
      </c>
      <c r="CT304" s="7">
        <f t="shared" si="408"/>
        <v>1424375.6871440564</v>
      </c>
      <c r="CU304" s="7">
        <f t="shared" si="408"/>
        <v>4010680.360876773</v>
      </c>
      <c r="CV304" s="7">
        <f t="shared" si="408"/>
        <v>555490.38972829038</v>
      </c>
      <c r="CW304" s="7">
        <f t="shared" si="408"/>
        <v>1762916.3613508337</v>
      </c>
      <c r="CX304" s="7">
        <f t="shared" si="408"/>
        <v>3090995.1358051752</v>
      </c>
      <c r="CY304" s="7">
        <f t="shared" si="408"/>
        <v>874252.99753682839</v>
      </c>
      <c r="CZ304" s="7">
        <f t="shared" si="408"/>
        <v>12488973.718164949</v>
      </c>
      <c r="DA304" s="7">
        <f t="shared" si="408"/>
        <v>1778707.3368582823</v>
      </c>
      <c r="DB304" s="7">
        <f t="shared" si="408"/>
        <v>3095472.9759588535</v>
      </c>
      <c r="DC304" s="7">
        <f t="shared" si="408"/>
        <v>1503345.4225886748</v>
      </c>
      <c r="DD304" s="7">
        <f t="shared" si="408"/>
        <v>1260993.9350468768</v>
      </c>
      <c r="DE304" s="7">
        <f t="shared" si="408"/>
        <v>934824.22539016535</v>
      </c>
      <c r="DF304" s="7">
        <f t="shared" si="408"/>
        <v>128881809.64246942</v>
      </c>
      <c r="DG304" s="7">
        <f t="shared" si="408"/>
        <v>532740.23193361622</v>
      </c>
      <c r="DH304" s="7">
        <f t="shared" si="408"/>
        <v>9438327.2342976332</v>
      </c>
      <c r="DI304" s="7">
        <f t="shared" si="408"/>
        <v>12378384.409845212</v>
      </c>
      <c r="DJ304" s="7">
        <f t="shared" si="408"/>
        <v>5650307.4218176035</v>
      </c>
      <c r="DK304" s="7">
        <f t="shared" si="408"/>
        <v>4484094.1637620237</v>
      </c>
      <c r="DL304" s="7">
        <f t="shared" si="408"/>
        <v>39840144.211806245</v>
      </c>
      <c r="DM304" s="7">
        <f t="shared" si="408"/>
        <v>3458630.457818571</v>
      </c>
      <c r="DN304" s="7">
        <f t="shared" si="408"/>
        <v>7134913.9881267529</v>
      </c>
      <c r="DO304" s="7">
        <f t="shared" si="408"/>
        <v>25359911.220574755</v>
      </c>
      <c r="DP304" s="7">
        <f t="shared" si="408"/>
        <v>2672000.9177630683</v>
      </c>
      <c r="DQ304" s="7">
        <f t="shared" si="408"/>
        <v>3.4924596548080444E-10</v>
      </c>
      <c r="DR304" s="7">
        <f t="shared" si="408"/>
        <v>12776731.229150359</v>
      </c>
      <c r="DS304" s="7">
        <f t="shared" si="408"/>
        <v>6851391.6714151613</v>
      </c>
      <c r="DT304" s="7">
        <f t="shared" si="408"/>
        <v>2904613.7350723855</v>
      </c>
      <c r="DU304" s="7">
        <f t="shared" si="408"/>
        <v>3787093.6874800241</v>
      </c>
      <c r="DV304" s="7">
        <f t="shared" si="408"/>
        <v>3275687.6369214305</v>
      </c>
      <c r="DW304" s="7">
        <f t="shared" si="408"/>
        <v>3775548.4704653984</v>
      </c>
      <c r="DX304" s="7">
        <f t="shared" si="408"/>
        <v>1318636.2755650142</v>
      </c>
      <c r="DY304" s="7">
        <f t="shared" si="408"/>
        <v>2063012.5827680302</v>
      </c>
      <c r="DZ304" s="7">
        <f t="shared" si="408"/>
        <v>3829089.5100249927</v>
      </c>
      <c r="EA304" s="7">
        <f t="shared" ref="EA304:FX304" si="409">EA290+EA299</f>
        <v>0</v>
      </c>
      <c r="EB304" s="7">
        <f t="shared" si="409"/>
        <v>4238791.8939049141</v>
      </c>
      <c r="EC304" s="7">
        <f t="shared" si="409"/>
        <v>2899768.7686210508</v>
      </c>
      <c r="ED304" s="7">
        <f t="shared" si="409"/>
        <v>5.8207660913467407E-10</v>
      </c>
      <c r="EE304" s="7">
        <f t="shared" si="409"/>
        <v>2864478.7486127042</v>
      </c>
      <c r="EF304" s="7">
        <f t="shared" si="409"/>
        <v>13239205.764796361</v>
      </c>
      <c r="EG304" s="7">
        <f t="shared" si="409"/>
        <v>2847339.3111805348</v>
      </c>
      <c r="EH304" s="7">
        <f t="shared" si="409"/>
        <v>3235470.4571313411</v>
      </c>
      <c r="EI304" s="7">
        <f t="shared" si="409"/>
        <v>120393708.9380645</v>
      </c>
      <c r="EJ304" s="7">
        <f t="shared" si="409"/>
        <v>76073100.377376124</v>
      </c>
      <c r="EK304" s="7">
        <f t="shared" si="409"/>
        <v>3949240.9814250721</v>
      </c>
      <c r="EL304" s="7">
        <f t="shared" si="409"/>
        <v>3659088.7451080452</v>
      </c>
      <c r="EM304" s="7">
        <f t="shared" si="409"/>
        <v>2629114.3982395059</v>
      </c>
      <c r="EN304" s="7">
        <f t="shared" si="409"/>
        <v>8938389.0697114524</v>
      </c>
      <c r="EO304" s="7">
        <f t="shared" si="409"/>
        <v>2919618.7421065443</v>
      </c>
      <c r="EP304" s="7">
        <f t="shared" si="409"/>
        <v>1833914.9940196127</v>
      </c>
      <c r="EQ304" s="7">
        <f t="shared" si="409"/>
        <v>16360479.657115242</v>
      </c>
      <c r="ER304" s="7">
        <f t="shared" si="409"/>
        <v>1636321.453877137</v>
      </c>
      <c r="ES304" s="7">
        <f t="shared" si="409"/>
        <v>2149572.7061034096</v>
      </c>
      <c r="ET304" s="7">
        <f t="shared" si="409"/>
        <v>2660193.4615006582</v>
      </c>
      <c r="EU304" s="7">
        <f t="shared" si="409"/>
        <v>5790303.8650212958</v>
      </c>
      <c r="EV304" s="7">
        <f t="shared" si="409"/>
        <v>935654.45054849202</v>
      </c>
      <c r="EW304" s="7">
        <f t="shared" si="409"/>
        <v>4010691.5992302033</v>
      </c>
      <c r="EX304" s="7">
        <f t="shared" si="409"/>
        <v>2786292.6186532471</v>
      </c>
      <c r="EY304" s="7">
        <f t="shared" si="409"/>
        <v>5189870.9023883566</v>
      </c>
      <c r="EZ304" s="7">
        <f t="shared" si="409"/>
        <v>1661499.7511198842</v>
      </c>
      <c r="FA304" s="7">
        <f t="shared" si="409"/>
        <v>45504.892261585454</v>
      </c>
      <c r="FB304" s="7">
        <f t="shared" si="409"/>
        <v>100158.91165544809</v>
      </c>
      <c r="FC304" s="7">
        <f t="shared" si="409"/>
        <v>9682769.10383402</v>
      </c>
      <c r="FD304" s="7">
        <f t="shared" si="409"/>
        <v>3768640.8840530221</v>
      </c>
      <c r="FE304" s="7">
        <f t="shared" si="409"/>
        <v>1197039.9064029758</v>
      </c>
      <c r="FF304" s="7">
        <f t="shared" si="409"/>
        <v>2791130.7341097216</v>
      </c>
      <c r="FG304" s="7">
        <f t="shared" si="409"/>
        <v>1804190.7927512054</v>
      </c>
      <c r="FH304" s="7">
        <f t="shared" si="409"/>
        <v>613452.83433567837</v>
      </c>
      <c r="FI304" s="7">
        <f t="shared" si="409"/>
        <v>0</v>
      </c>
      <c r="FJ304" s="7">
        <f t="shared" si="409"/>
        <v>0</v>
      </c>
      <c r="FK304" s="7">
        <f t="shared" si="409"/>
        <v>0</v>
      </c>
      <c r="FL304" s="7">
        <f t="shared" si="409"/>
        <v>18332282.020771857</v>
      </c>
      <c r="FM304" s="7">
        <f t="shared" si="409"/>
        <v>17563631.571947832</v>
      </c>
      <c r="FN304" s="7">
        <f t="shared" si="409"/>
        <v>135338043.94717059</v>
      </c>
      <c r="FO304" s="7">
        <f t="shared" si="409"/>
        <v>3.4924596548080444E-10</v>
      </c>
      <c r="FP304" s="7">
        <f t="shared" si="409"/>
        <v>1.1641532182693481E-9</v>
      </c>
      <c r="FQ304" s="7">
        <f t="shared" si="409"/>
        <v>0</v>
      </c>
      <c r="FR304" s="7">
        <f t="shared" si="409"/>
        <v>1.1641532182693481E-10</v>
      </c>
      <c r="FS304" s="7">
        <f t="shared" si="409"/>
        <v>0</v>
      </c>
      <c r="FT304" s="7">
        <f t="shared" si="409"/>
        <v>5.8207660913467407E-11</v>
      </c>
      <c r="FU304" s="7">
        <f t="shared" si="409"/>
        <v>6196851.6878948268</v>
      </c>
      <c r="FV304" s="7">
        <f t="shared" si="409"/>
        <v>5286677.6468588179</v>
      </c>
      <c r="FW304" s="7">
        <f t="shared" si="409"/>
        <v>2535058.8694662633</v>
      </c>
      <c r="FX304" s="7">
        <f t="shared" si="409"/>
        <v>989155.37480481202</v>
      </c>
      <c r="FY304" s="7">
        <f>FY290-FY299</f>
        <v>206243125.47409636</v>
      </c>
      <c r="FZ304" s="7">
        <f>SUM(C304:FY304)</f>
        <v>5011538340.4924355</v>
      </c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</row>
    <row r="305" spans="1:195" x14ac:dyDescent="0.2">
      <c r="A305" s="7"/>
      <c r="B305" s="7" t="s">
        <v>874</v>
      </c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/>
      <c r="FW305" s="7"/>
      <c r="FX305" s="7"/>
      <c r="FY305" s="7"/>
      <c r="FZ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</row>
    <row r="306" spans="1:195" x14ac:dyDescent="0.2">
      <c r="A306" s="7"/>
      <c r="B306" s="7" t="s">
        <v>875</v>
      </c>
      <c r="C306" s="7">
        <f t="shared" ref="C306:BN306" si="410">-C291</f>
        <v>0</v>
      </c>
      <c r="D306" s="7">
        <f t="shared" si="410"/>
        <v>0</v>
      </c>
      <c r="E306" s="7">
        <f t="shared" si="410"/>
        <v>0</v>
      </c>
      <c r="F306" s="7">
        <f t="shared" si="410"/>
        <v>0</v>
      </c>
      <c r="G306" s="7">
        <f t="shared" si="410"/>
        <v>0</v>
      </c>
      <c r="H306" s="7">
        <f t="shared" si="410"/>
        <v>0</v>
      </c>
      <c r="I306" s="7">
        <f t="shared" si="410"/>
        <v>0</v>
      </c>
      <c r="J306" s="7">
        <f t="shared" si="410"/>
        <v>0</v>
      </c>
      <c r="K306" s="7">
        <f t="shared" si="410"/>
        <v>0</v>
      </c>
      <c r="L306" s="7">
        <f t="shared" si="410"/>
        <v>0</v>
      </c>
      <c r="M306" s="7">
        <f t="shared" si="410"/>
        <v>0</v>
      </c>
      <c r="N306" s="7">
        <f t="shared" si="410"/>
        <v>0</v>
      </c>
      <c r="O306" s="7">
        <f t="shared" si="410"/>
        <v>0</v>
      </c>
      <c r="P306" s="7">
        <f t="shared" si="410"/>
        <v>0</v>
      </c>
      <c r="Q306" s="7">
        <f t="shared" si="410"/>
        <v>0</v>
      </c>
      <c r="R306" s="7">
        <f t="shared" si="410"/>
        <v>0</v>
      </c>
      <c r="S306" s="7">
        <f t="shared" si="410"/>
        <v>0</v>
      </c>
      <c r="T306" s="7">
        <f t="shared" si="410"/>
        <v>0</v>
      </c>
      <c r="U306" s="7">
        <f t="shared" si="410"/>
        <v>0</v>
      </c>
      <c r="V306" s="7">
        <f t="shared" si="410"/>
        <v>0</v>
      </c>
      <c r="W306" s="7">
        <f t="shared" si="410"/>
        <v>0</v>
      </c>
      <c r="X306" s="7">
        <f t="shared" si="410"/>
        <v>0</v>
      </c>
      <c r="Y306" s="7">
        <f t="shared" si="410"/>
        <v>0</v>
      </c>
      <c r="Z306" s="7">
        <f t="shared" si="410"/>
        <v>0</v>
      </c>
      <c r="AA306" s="7">
        <f t="shared" si="410"/>
        <v>0</v>
      </c>
      <c r="AB306" s="7">
        <f t="shared" si="410"/>
        <v>0</v>
      </c>
      <c r="AC306" s="7">
        <f t="shared" si="410"/>
        <v>0</v>
      </c>
      <c r="AD306" s="7">
        <f t="shared" si="410"/>
        <v>0</v>
      </c>
      <c r="AE306" s="7">
        <f t="shared" si="410"/>
        <v>0</v>
      </c>
      <c r="AF306" s="7">
        <f t="shared" si="410"/>
        <v>0</v>
      </c>
      <c r="AG306" s="7">
        <f t="shared" si="410"/>
        <v>0</v>
      </c>
      <c r="AH306" s="7">
        <f t="shared" si="410"/>
        <v>0</v>
      </c>
      <c r="AI306" s="7">
        <f t="shared" si="410"/>
        <v>0</v>
      </c>
      <c r="AJ306" s="7">
        <f t="shared" si="410"/>
        <v>0</v>
      </c>
      <c r="AK306" s="7">
        <f t="shared" si="410"/>
        <v>0</v>
      </c>
      <c r="AL306" s="7">
        <f t="shared" si="410"/>
        <v>0</v>
      </c>
      <c r="AM306" s="7">
        <f t="shared" si="410"/>
        <v>0</v>
      </c>
      <c r="AN306" s="7">
        <f t="shared" si="410"/>
        <v>0</v>
      </c>
      <c r="AO306" s="7">
        <f t="shared" si="410"/>
        <v>0</v>
      </c>
      <c r="AP306" s="7">
        <f t="shared" si="410"/>
        <v>0</v>
      </c>
      <c r="AQ306" s="7">
        <f t="shared" si="410"/>
        <v>0</v>
      </c>
      <c r="AR306" s="7">
        <f t="shared" si="410"/>
        <v>0</v>
      </c>
      <c r="AS306" s="7">
        <f t="shared" si="410"/>
        <v>0</v>
      </c>
      <c r="AT306" s="7">
        <f t="shared" si="410"/>
        <v>0</v>
      </c>
      <c r="AU306" s="7">
        <f t="shared" si="410"/>
        <v>0</v>
      </c>
      <c r="AV306" s="7">
        <f t="shared" si="410"/>
        <v>0</v>
      </c>
      <c r="AW306" s="7">
        <f t="shared" si="410"/>
        <v>0</v>
      </c>
      <c r="AX306" s="7">
        <f t="shared" si="410"/>
        <v>0</v>
      </c>
      <c r="AY306" s="7">
        <f t="shared" si="410"/>
        <v>0</v>
      </c>
      <c r="AZ306" s="7">
        <f t="shared" si="410"/>
        <v>0</v>
      </c>
      <c r="BA306" s="7">
        <f t="shared" si="410"/>
        <v>0</v>
      </c>
      <c r="BB306" s="7">
        <f t="shared" si="410"/>
        <v>0</v>
      </c>
      <c r="BC306" s="7">
        <f t="shared" si="410"/>
        <v>0</v>
      </c>
      <c r="BD306" s="7">
        <f t="shared" si="410"/>
        <v>0</v>
      </c>
      <c r="BE306" s="7">
        <f t="shared" si="410"/>
        <v>0</v>
      </c>
      <c r="BF306" s="7">
        <f t="shared" si="410"/>
        <v>0</v>
      </c>
      <c r="BG306" s="7">
        <f t="shared" si="410"/>
        <v>0</v>
      </c>
      <c r="BH306" s="7">
        <f t="shared" si="410"/>
        <v>0</v>
      </c>
      <c r="BI306" s="7">
        <f t="shared" si="410"/>
        <v>0</v>
      </c>
      <c r="BJ306" s="7">
        <f t="shared" si="410"/>
        <v>0</v>
      </c>
      <c r="BK306" s="7">
        <f t="shared" si="410"/>
        <v>0</v>
      </c>
      <c r="BL306" s="7">
        <f t="shared" si="410"/>
        <v>0</v>
      </c>
      <c r="BM306" s="7">
        <f t="shared" si="410"/>
        <v>0</v>
      </c>
      <c r="BN306" s="7">
        <f t="shared" si="410"/>
        <v>0</v>
      </c>
      <c r="BO306" s="7">
        <f t="shared" ref="BO306:DZ306" si="411">-BO291</f>
        <v>0</v>
      </c>
      <c r="BP306" s="7">
        <f t="shared" si="411"/>
        <v>0</v>
      </c>
      <c r="BQ306" s="7">
        <f t="shared" si="411"/>
        <v>0</v>
      </c>
      <c r="BR306" s="7">
        <f t="shared" si="411"/>
        <v>0</v>
      </c>
      <c r="BS306" s="7">
        <f t="shared" si="411"/>
        <v>0</v>
      </c>
      <c r="BT306" s="7">
        <f t="shared" si="411"/>
        <v>0</v>
      </c>
      <c r="BU306" s="7">
        <f t="shared" si="411"/>
        <v>0</v>
      </c>
      <c r="BV306" s="7">
        <f t="shared" si="411"/>
        <v>-190.34907305671368</v>
      </c>
      <c r="BW306" s="7">
        <f t="shared" si="411"/>
        <v>0</v>
      </c>
      <c r="BX306" s="7">
        <f t="shared" si="411"/>
        <v>0</v>
      </c>
      <c r="BY306" s="7">
        <f t="shared" si="411"/>
        <v>0</v>
      </c>
      <c r="BZ306" s="7">
        <f t="shared" si="411"/>
        <v>0</v>
      </c>
      <c r="CA306" s="7">
        <f t="shared" si="411"/>
        <v>0</v>
      </c>
      <c r="CB306" s="7">
        <f t="shared" si="411"/>
        <v>0</v>
      </c>
      <c r="CC306" s="7">
        <f t="shared" si="411"/>
        <v>0</v>
      </c>
      <c r="CD306" s="7">
        <f t="shared" si="411"/>
        <v>0</v>
      </c>
      <c r="CE306" s="7">
        <f t="shared" si="411"/>
        <v>0</v>
      </c>
      <c r="CF306" s="7">
        <f t="shared" si="411"/>
        <v>0</v>
      </c>
      <c r="CG306" s="7">
        <f t="shared" si="411"/>
        <v>0</v>
      </c>
      <c r="CH306" s="7">
        <f t="shared" si="411"/>
        <v>0</v>
      </c>
      <c r="CI306" s="7">
        <f t="shared" si="411"/>
        <v>0</v>
      </c>
      <c r="CJ306" s="7">
        <f t="shared" si="411"/>
        <v>0</v>
      </c>
      <c r="CK306" s="7">
        <f t="shared" si="411"/>
        <v>0</v>
      </c>
      <c r="CL306" s="7">
        <f t="shared" si="411"/>
        <v>0</v>
      </c>
      <c r="CM306" s="7">
        <f t="shared" si="411"/>
        <v>0</v>
      </c>
      <c r="CN306" s="7">
        <f t="shared" si="411"/>
        <v>0</v>
      </c>
      <c r="CO306" s="7">
        <f t="shared" si="411"/>
        <v>0</v>
      </c>
      <c r="CP306" s="7">
        <f t="shared" si="411"/>
        <v>0</v>
      </c>
      <c r="CQ306" s="7">
        <f t="shared" si="411"/>
        <v>0</v>
      </c>
      <c r="CR306" s="7">
        <f t="shared" si="411"/>
        <v>0</v>
      </c>
      <c r="CS306" s="7">
        <f t="shared" si="411"/>
        <v>0</v>
      </c>
      <c r="CT306" s="7">
        <f t="shared" si="411"/>
        <v>0</v>
      </c>
      <c r="CU306" s="7">
        <f t="shared" si="411"/>
        <v>0</v>
      </c>
      <c r="CV306" s="7">
        <f t="shared" si="411"/>
        <v>0</v>
      </c>
      <c r="CW306" s="7">
        <f t="shared" si="411"/>
        <v>0</v>
      </c>
      <c r="CX306" s="7">
        <f t="shared" si="411"/>
        <v>0</v>
      </c>
      <c r="CY306" s="7">
        <f t="shared" si="411"/>
        <v>0</v>
      </c>
      <c r="CZ306" s="7">
        <f t="shared" si="411"/>
        <v>0</v>
      </c>
      <c r="DA306" s="7">
        <f t="shared" si="411"/>
        <v>0</v>
      </c>
      <c r="DB306" s="7">
        <f t="shared" si="411"/>
        <v>0</v>
      </c>
      <c r="DC306" s="7">
        <f t="shared" si="411"/>
        <v>0</v>
      </c>
      <c r="DD306" s="7">
        <f t="shared" si="411"/>
        <v>0</v>
      </c>
      <c r="DE306" s="7">
        <f t="shared" si="411"/>
        <v>0</v>
      </c>
      <c r="DF306" s="7">
        <f t="shared" si="411"/>
        <v>0</v>
      </c>
      <c r="DG306" s="7">
        <f t="shared" si="411"/>
        <v>0</v>
      </c>
      <c r="DH306" s="7">
        <f t="shared" si="411"/>
        <v>0</v>
      </c>
      <c r="DI306" s="7">
        <f t="shared" si="411"/>
        <v>0</v>
      </c>
      <c r="DJ306" s="7">
        <f t="shared" si="411"/>
        <v>0</v>
      </c>
      <c r="DK306" s="7">
        <f t="shared" si="411"/>
        <v>0</v>
      </c>
      <c r="DL306" s="7">
        <f t="shared" si="411"/>
        <v>0</v>
      </c>
      <c r="DM306" s="7">
        <f t="shared" si="411"/>
        <v>0</v>
      </c>
      <c r="DN306" s="7">
        <f t="shared" si="411"/>
        <v>0</v>
      </c>
      <c r="DO306" s="7">
        <f t="shared" si="411"/>
        <v>0</v>
      </c>
      <c r="DP306" s="7">
        <f t="shared" si="411"/>
        <v>0</v>
      </c>
      <c r="DQ306" s="7">
        <f t="shared" si="411"/>
        <v>-313.82322333275806</v>
      </c>
      <c r="DR306" s="7">
        <f t="shared" si="411"/>
        <v>0</v>
      </c>
      <c r="DS306" s="7">
        <f t="shared" si="411"/>
        <v>0</v>
      </c>
      <c r="DT306" s="7">
        <f t="shared" si="411"/>
        <v>0</v>
      </c>
      <c r="DU306" s="7">
        <f t="shared" si="411"/>
        <v>0</v>
      </c>
      <c r="DV306" s="7">
        <f t="shared" si="411"/>
        <v>0</v>
      </c>
      <c r="DW306" s="7">
        <f t="shared" si="411"/>
        <v>0</v>
      </c>
      <c r="DX306" s="7">
        <f t="shared" si="411"/>
        <v>0</v>
      </c>
      <c r="DY306" s="7">
        <f t="shared" si="411"/>
        <v>0</v>
      </c>
      <c r="DZ306" s="7">
        <f t="shared" si="411"/>
        <v>0</v>
      </c>
      <c r="EA306" s="7">
        <f t="shared" ref="EA306:FY306" si="412">-EA291</f>
        <v>-104810.27220858955</v>
      </c>
      <c r="EB306" s="7">
        <f t="shared" si="412"/>
        <v>0</v>
      </c>
      <c r="EC306" s="7">
        <f t="shared" si="412"/>
        <v>0</v>
      </c>
      <c r="ED306" s="7">
        <f t="shared" si="412"/>
        <v>-1631.993265196681</v>
      </c>
      <c r="EE306" s="7">
        <f t="shared" si="412"/>
        <v>0</v>
      </c>
      <c r="EF306" s="7">
        <f t="shared" si="412"/>
        <v>0</v>
      </c>
      <c r="EG306" s="7">
        <f t="shared" si="412"/>
        <v>0</v>
      </c>
      <c r="EH306" s="7">
        <f t="shared" si="412"/>
        <v>0</v>
      </c>
      <c r="EI306" s="7">
        <f t="shared" si="412"/>
        <v>0</v>
      </c>
      <c r="EJ306" s="7">
        <f t="shared" si="412"/>
        <v>0</v>
      </c>
      <c r="EK306" s="7">
        <f t="shared" si="412"/>
        <v>0</v>
      </c>
      <c r="EL306" s="7">
        <f t="shared" si="412"/>
        <v>0</v>
      </c>
      <c r="EM306" s="7">
        <f t="shared" si="412"/>
        <v>0</v>
      </c>
      <c r="EN306" s="7">
        <f t="shared" si="412"/>
        <v>0</v>
      </c>
      <c r="EO306" s="7">
        <f t="shared" si="412"/>
        <v>0</v>
      </c>
      <c r="EP306" s="7">
        <f t="shared" si="412"/>
        <v>0</v>
      </c>
      <c r="EQ306" s="7">
        <f t="shared" si="412"/>
        <v>0</v>
      </c>
      <c r="ER306" s="7">
        <f t="shared" si="412"/>
        <v>0</v>
      </c>
      <c r="ES306" s="7">
        <f t="shared" si="412"/>
        <v>0</v>
      </c>
      <c r="ET306" s="7">
        <f t="shared" si="412"/>
        <v>0</v>
      </c>
      <c r="EU306" s="7">
        <f t="shared" si="412"/>
        <v>0</v>
      </c>
      <c r="EV306" s="7">
        <f t="shared" si="412"/>
        <v>0</v>
      </c>
      <c r="EW306" s="7">
        <f t="shared" si="412"/>
        <v>0</v>
      </c>
      <c r="EX306" s="7">
        <f t="shared" si="412"/>
        <v>0</v>
      </c>
      <c r="EY306" s="7">
        <f t="shared" si="412"/>
        <v>0</v>
      </c>
      <c r="EZ306" s="7">
        <f t="shared" si="412"/>
        <v>0</v>
      </c>
      <c r="FA306" s="7">
        <f t="shared" si="412"/>
        <v>0</v>
      </c>
      <c r="FB306" s="7">
        <f t="shared" si="412"/>
        <v>0</v>
      </c>
      <c r="FC306" s="7">
        <f t="shared" si="412"/>
        <v>0</v>
      </c>
      <c r="FD306" s="7">
        <f t="shared" si="412"/>
        <v>0</v>
      </c>
      <c r="FE306" s="7">
        <f t="shared" si="412"/>
        <v>0</v>
      </c>
      <c r="FF306" s="7">
        <f t="shared" si="412"/>
        <v>0</v>
      </c>
      <c r="FG306" s="7">
        <f t="shared" si="412"/>
        <v>0</v>
      </c>
      <c r="FH306" s="7">
        <f t="shared" si="412"/>
        <v>0</v>
      </c>
      <c r="FI306" s="7">
        <f t="shared" si="412"/>
        <v>-2079.4855673075654</v>
      </c>
      <c r="FJ306" s="7">
        <f t="shared" si="412"/>
        <v>-496.95417184755206</v>
      </c>
      <c r="FK306" s="7">
        <f t="shared" si="412"/>
        <v>-629.71853455598466</v>
      </c>
      <c r="FL306" s="7">
        <f t="shared" si="412"/>
        <v>0</v>
      </c>
      <c r="FM306" s="7">
        <f t="shared" si="412"/>
        <v>0</v>
      </c>
      <c r="FN306" s="7">
        <f t="shared" si="412"/>
        <v>0</v>
      </c>
      <c r="FO306" s="7">
        <f t="shared" si="412"/>
        <v>-1686.1536936649354</v>
      </c>
      <c r="FP306" s="7">
        <f t="shared" si="412"/>
        <v>-261648.9627942181</v>
      </c>
      <c r="FQ306" s="7">
        <f t="shared" si="412"/>
        <v>-61.077321738237515</v>
      </c>
      <c r="FR306" s="7">
        <f t="shared" si="412"/>
        <v>-180.11249006830622</v>
      </c>
      <c r="FS306" s="7">
        <f t="shared" si="412"/>
        <v>-722.72244063290418</v>
      </c>
      <c r="FT306" s="7">
        <f t="shared" si="412"/>
        <v>-739.96489741519326</v>
      </c>
      <c r="FU306" s="7">
        <f t="shared" si="412"/>
        <v>0</v>
      </c>
      <c r="FV306" s="7">
        <f t="shared" si="412"/>
        <v>0</v>
      </c>
      <c r="FW306" s="7">
        <f t="shared" si="412"/>
        <v>0</v>
      </c>
      <c r="FX306" s="7">
        <f t="shared" si="412"/>
        <v>0</v>
      </c>
      <c r="FY306" s="7">
        <f t="shared" si="412"/>
        <v>0</v>
      </c>
      <c r="FZ306" s="7">
        <f>SUM(C306:FY306)</f>
        <v>-375191.58968162449</v>
      </c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</row>
    <row r="307" spans="1:195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  <c r="FM307" s="7"/>
      <c r="FN307" s="7"/>
      <c r="FO307" s="7"/>
      <c r="FP307" s="7"/>
      <c r="FQ307" s="7"/>
      <c r="FR307" s="7"/>
      <c r="FS307" s="7"/>
      <c r="FT307" s="7">
        <f>FT302+FT303</f>
        <v>1330939.6599999999</v>
      </c>
      <c r="FU307" s="7"/>
      <c r="FV307" s="7"/>
      <c r="FW307" s="7"/>
      <c r="FX307" s="7"/>
      <c r="FY307" s="7"/>
      <c r="FZ307" s="7"/>
      <c r="GB307" s="7"/>
      <c r="GC307" s="7"/>
      <c r="GD307" s="7"/>
      <c r="GE307" s="7"/>
      <c r="GF307" s="7"/>
      <c r="GG307" s="82"/>
      <c r="GH307" s="7"/>
      <c r="GI307" s="7"/>
      <c r="GJ307" s="7"/>
      <c r="GK307" s="7"/>
      <c r="GL307" s="7"/>
      <c r="GM307" s="7"/>
    </row>
    <row r="308" spans="1:195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  <c r="FI308" s="7"/>
      <c r="FJ308" s="7"/>
      <c r="FK308" s="7"/>
      <c r="FL308" s="7"/>
      <c r="FM308" s="7"/>
      <c r="FN308" s="7"/>
      <c r="FO308" s="7"/>
      <c r="FP308" s="7"/>
      <c r="FQ308" s="7"/>
      <c r="FR308" s="7"/>
      <c r="FS308" s="7"/>
      <c r="FT308" s="7"/>
      <c r="FU308" s="7"/>
      <c r="FV308" s="7"/>
      <c r="FW308" s="7"/>
      <c r="FX308" s="7"/>
      <c r="FY308" s="7"/>
      <c r="FZ308" s="7"/>
      <c r="GB308" s="7"/>
      <c r="GC308" s="7"/>
      <c r="GD308" s="7"/>
      <c r="GE308" s="7"/>
      <c r="GF308" s="7"/>
      <c r="GG308" s="7"/>
      <c r="GH308" s="7"/>
      <c r="GI308" s="7"/>
      <c r="GJ308" s="7"/>
      <c r="GK308" s="7"/>
      <c r="GL308" s="7"/>
      <c r="GM308" s="7"/>
    </row>
    <row r="309" spans="1:195" ht="15.75" x14ac:dyDescent="0.25">
      <c r="A309" s="6" t="s">
        <v>591</v>
      </c>
      <c r="B309" s="43" t="s">
        <v>876</v>
      </c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5"/>
      <c r="BQ309" s="45"/>
      <c r="BR309" s="45"/>
      <c r="BS309" s="45"/>
      <c r="BT309" s="45"/>
      <c r="BU309" s="45"/>
      <c r="BV309" s="45"/>
      <c r="BW309" s="45"/>
      <c r="BX309" s="45"/>
      <c r="BY309" s="45"/>
      <c r="BZ309" s="45"/>
      <c r="CA309" s="45"/>
      <c r="CB309" s="45"/>
      <c r="CC309" s="45"/>
      <c r="CD309" s="45"/>
      <c r="CE309" s="45"/>
      <c r="CF309" s="45"/>
      <c r="CG309" s="45"/>
      <c r="CH309" s="45"/>
      <c r="CI309" s="45"/>
      <c r="CJ309" s="45"/>
      <c r="CK309" s="45"/>
      <c r="CL309" s="45"/>
      <c r="CM309" s="45"/>
      <c r="CN309" s="45"/>
      <c r="CO309" s="45"/>
      <c r="CP309" s="45"/>
      <c r="CQ309" s="45"/>
      <c r="CR309" s="45"/>
      <c r="CS309" s="45"/>
      <c r="CT309" s="45"/>
      <c r="CU309" s="45"/>
      <c r="CV309" s="45"/>
      <c r="CW309" s="45"/>
      <c r="CX309" s="45"/>
      <c r="CY309" s="45"/>
      <c r="CZ309" s="45"/>
      <c r="DA309" s="45"/>
      <c r="DB309" s="45"/>
      <c r="DC309" s="45"/>
      <c r="DD309" s="45"/>
      <c r="DE309" s="45"/>
      <c r="DF309" s="45"/>
      <c r="DG309" s="45"/>
      <c r="DH309" s="45"/>
      <c r="DI309" s="45"/>
      <c r="DJ309" s="45"/>
      <c r="DK309" s="45"/>
      <c r="DL309" s="45"/>
      <c r="DM309" s="45"/>
      <c r="DN309" s="45"/>
      <c r="DO309" s="45"/>
      <c r="DP309" s="45"/>
      <c r="DQ309" s="45"/>
      <c r="DR309" s="45"/>
      <c r="DS309" s="45"/>
      <c r="DT309" s="45"/>
      <c r="DU309" s="45"/>
      <c r="DV309" s="45"/>
      <c r="DW309" s="45"/>
      <c r="DX309" s="45"/>
      <c r="DY309" s="45"/>
      <c r="DZ309" s="45"/>
      <c r="EA309" s="45"/>
      <c r="EB309" s="45"/>
      <c r="EC309" s="45"/>
      <c r="ED309" s="45"/>
      <c r="EE309" s="45"/>
      <c r="EF309" s="45"/>
      <c r="EG309" s="45"/>
      <c r="EH309" s="45"/>
      <c r="EI309" s="45"/>
      <c r="EJ309" s="45"/>
      <c r="EK309" s="45"/>
      <c r="EL309" s="45"/>
      <c r="EM309" s="45"/>
      <c r="EN309" s="45"/>
      <c r="EO309" s="45"/>
      <c r="EP309" s="45"/>
      <c r="EQ309" s="45"/>
      <c r="ER309" s="45"/>
      <c r="ES309" s="45"/>
      <c r="ET309" s="45"/>
      <c r="EU309" s="45"/>
      <c r="EV309" s="45"/>
      <c r="EW309" s="45"/>
      <c r="EX309" s="45"/>
      <c r="EY309" s="45"/>
      <c r="EZ309" s="45"/>
      <c r="FA309" s="45"/>
      <c r="FB309" s="45"/>
      <c r="FC309" s="45"/>
      <c r="FD309" s="45"/>
      <c r="FE309" s="45"/>
      <c r="FF309" s="45"/>
      <c r="FG309" s="45"/>
      <c r="FH309" s="45"/>
      <c r="FI309" s="45"/>
      <c r="FJ309" s="45"/>
      <c r="FK309" s="45"/>
      <c r="FL309" s="45"/>
      <c r="FM309" s="45"/>
      <c r="FN309" s="45"/>
      <c r="FO309" s="45"/>
      <c r="FP309" s="45"/>
      <c r="FQ309" s="45"/>
      <c r="FR309" s="45"/>
      <c r="FS309" s="45"/>
      <c r="FT309" s="45"/>
      <c r="FU309" s="45"/>
      <c r="FV309" s="45"/>
      <c r="FW309" s="45"/>
      <c r="FX309" s="45"/>
      <c r="FY309" s="45"/>
      <c r="FZ309" s="7"/>
      <c r="GB309" s="7"/>
      <c r="GC309" s="7"/>
      <c r="GD309" s="7"/>
      <c r="GE309" s="7"/>
      <c r="GF309" s="7"/>
      <c r="GG309" s="7"/>
      <c r="GH309" s="7"/>
      <c r="GI309" s="7"/>
      <c r="GJ309" s="7"/>
      <c r="GK309" s="7"/>
      <c r="GL309" s="7"/>
      <c r="GM309" s="7"/>
    </row>
    <row r="310" spans="1:195" x14ac:dyDescent="0.2">
      <c r="A310" s="6" t="s">
        <v>877</v>
      </c>
      <c r="B310" s="7" t="s">
        <v>878</v>
      </c>
      <c r="C310" s="42">
        <f t="shared" ref="C310:BN310" si="413">+C258</f>
        <v>2.7E-2</v>
      </c>
      <c r="D310" s="42">
        <f t="shared" si="413"/>
        <v>2.7E-2</v>
      </c>
      <c r="E310" s="42">
        <f t="shared" si="413"/>
        <v>2.7E-2</v>
      </c>
      <c r="F310" s="42">
        <f t="shared" si="413"/>
        <v>2.7E-2</v>
      </c>
      <c r="G310" s="42">
        <f t="shared" si="413"/>
        <v>2.5264999999999999E-2</v>
      </c>
      <c r="H310" s="42">
        <f t="shared" si="413"/>
        <v>2.7E-2</v>
      </c>
      <c r="I310" s="42">
        <f t="shared" si="413"/>
        <v>2.7E-2</v>
      </c>
      <c r="J310" s="42">
        <f t="shared" si="413"/>
        <v>2.7E-2</v>
      </c>
      <c r="K310" s="42">
        <f t="shared" si="413"/>
        <v>2.7E-2</v>
      </c>
      <c r="L310" s="42">
        <f t="shared" si="413"/>
        <v>2.4895E-2</v>
      </c>
      <c r="M310" s="42">
        <f t="shared" si="413"/>
        <v>2.3947E-2</v>
      </c>
      <c r="N310" s="42">
        <f t="shared" si="413"/>
        <v>1.8755999999999998E-2</v>
      </c>
      <c r="O310" s="42">
        <f t="shared" si="413"/>
        <v>2.7E-2</v>
      </c>
      <c r="P310" s="42">
        <f t="shared" si="413"/>
        <v>2.7E-2</v>
      </c>
      <c r="Q310" s="42">
        <f t="shared" si="413"/>
        <v>2.7E-2</v>
      </c>
      <c r="R310" s="42">
        <f t="shared" si="413"/>
        <v>2.6908999999999999E-2</v>
      </c>
      <c r="S310" s="42">
        <f t="shared" si="413"/>
        <v>2.4014000000000001E-2</v>
      </c>
      <c r="T310" s="42">
        <f t="shared" si="413"/>
        <v>2.2301000000000001E-2</v>
      </c>
      <c r="U310" s="42">
        <f t="shared" si="413"/>
        <v>2.1801000000000001E-2</v>
      </c>
      <c r="V310" s="42">
        <f t="shared" si="413"/>
        <v>2.7E-2</v>
      </c>
      <c r="W310" s="42">
        <f t="shared" si="413"/>
        <v>2.7E-2</v>
      </c>
      <c r="X310" s="42">
        <f t="shared" si="413"/>
        <v>1.3756000000000001E-2</v>
      </c>
      <c r="Y310" s="42">
        <f t="shared" si="413"/>
        <v>2.2498000000000001E-2</v>
      </c>
      <c r="Z310" s="42">
        <f t="shared" si="413"/>
        <v>2.1915E-2</v>
      </c>
      <c r="AA310" s="42">
        <f t="shared" si="413"/>
        <v>2.7E-2</v>
      </c>
      <c r="AB310" s="42">
        <f t="shared" si="413"/>
        <v>2.7E-2</v>
      </c>
      <c r="AC310" s="42">
        <f t="shared" si="413"/>
        <v>1.8981999999999999E-2</v>
      </c>
      <c r="AD310" s="42">
        <f t="shared" si="413"/>
        <v>1.7693E-2</v>
      </c>
      <c r="AE310" s="42">
        <f t="shared" si="413"/>
        <v>1.0814000000000001E-2</v>
      </c>
      <c r="AF310" s="42">
        <f t="shared" si="413"/>
        <v>9.6740000000000003E-3</v>
      </c>
      <c r="AG310" s="42">
        <f t="shared" si="413"/>
        <v>1.2485E-2</v>
      </c>
      <c r="AH310" s="42">
        <f t="shared" si="413"/>
        <v>2.0122999999999999E-2</v>
      </c>
      <c r="AI310" s="42">
        <f t="shared" si="413"/>
        <v>2.7E-2</v>
      </c>
      <c r="AJ310" s="42">
        <f t="shared" si="413"/>
        <v>2.1787999999999998E-2</v>
      </c>
      <c r="AK310" s="42">
        <f t="shared" si="413"/>
        <v>1.9279999999999999E-2</v>
      </c>
      <c r="AL310" s="42">
        <f t="shared" si="413"/>
        <v>2.7E-2</v>
      </c>
      <c r="AM310" s="42">
        <f t="shared" si="413"/>
        <v>1.9449000000000001E-2</v>
      </c>
      <c r="AN310" s="42">
        <f t="shared" si="413"/>
        <v>2.5902999999999999E-2</v>
      </c>
      <c r="AO310" s="42">
        <f t="shared" si="413"/>
        <v>2.5656000000000002E-2</v>
      </c>
      <c r="AP310" s="42">
        <f t="shared" si="413"/>
        <v>2.7E-2</v>
      </c>
      <c r="AQ310" s="42">
        <f t="shared" si="413"/>
        <v>1.8558999999999999E-2</v>
      </c>
      <c r="AR310" s="42">
        <f t="shared" si="413"/>
        <v>2.7E-2</v>
      </c>
      <c r="AS310" s="42">
        <f t="shared" si="413"/>
        <v>1.2137999999999999E-2</v>
      </c>
      <c r="AT310" s="42">
        <f t="shared" si="413"/>
        <v>2.7E-2</v>
      </c>
      <c r="AU310" s="42">
        <f t="shared" si="413"/>
        <v>2.2187999999999999E-2</v>
      </c>
      <c r="AV310" s="42">
        <f t="shared" si="413"/>
        <v>2.7E-2</v>
      </c>
      <c r="AW310" s="42">
        <f t="shared" si="413"/>
        <v>2.3595999999999999E-2</v>
      </c>
      <c r="AX310" s="42">
        <f t="shared" si="413"/>
        <v>1.9798E-2</v>
      </c>
      <c r="AY310" s="42">
        <f t="shared" si="413"/>
        <v>2.7E-2</v>
      </c>
      <c r="AZ310" s="42">
        <f t="shared" si="413"/>
        <v>1.5720000000000001E-2</v>
      </c>
      <c r="BA310" s="42">
        <f t="shared" si="413"/>
        <v>2.4893999999999999E-2</v>
      </c>
      <c r="BB310" s="42">
        <f t="shared" si="413"/>
        <v>2.2683999999999999E-2</v>
      </c>
      <c r="BC310" s="42">
        <f t="shared" si="413"/>
        <v>2.0715000000000001E-2</v>
      </c>
      <c r="BD310" s="42">
        <f t="shared" si="413"/>
        <v>2.7E-2</v>
      </c>
      <c r="BE310" s="42">
        <f t="shared" si="413"/>
        <v>2.5815999999999999E-2</v>
      </c>
      <c r="BF310" s="42">
        <f t="shared" si="413"/>
        <v>2.7E-2</v>
      </c>
      <c r="BG310" s="42">
        <f t="shared" si="413"/>
        <v>2.7E-2</v>
      </c>
      <c r="BH310" s="42">
        <f t="shared" si="413"/>
        <v>2.4419E-2</v>
      </c>
      <c r="BI310" s="42">
        <f t="shared" si="413"/>
        <v>1.1433E-2</v>
      </c>
      <c r="BJ310" s="42">
        <f t="shared" si="413"/>
        <v>2.6164E-2</v>
      </c>
      <c r="BK310" s="42">
        <f t="shared" si="413"/>
        <v>2.7E-2</v>
      </c>
      <c r="BL310" s="42">
        <f t="shared" si="413"/>
        <v>2.7E-2</v>
      </c>
      <c r="BM310" s="42">
        <f t="shared" si="413"/>
        <v>2.3834000000000001E-2</v>
      </c>
      <c r="BN310" s="42">
        <f t="shared" si="413"/>
        <v>2.7E-2</v>
      </c>
      <c r="BO310" s="42">
        <f t="shared" ref="BO310:DZ310" si="414">+BO258</f>
        <v>1.8203E-2</v>
      </c>
      <c r="BP310" s="42">
        <f t="shared" si="414"/>
        <v>2.4702000000000002E-2</v>
      </c>
      <c r="BQ310" s="42">
        <f t="shared" si="414"/>
        <v>2.4759E-2</v>
      </c>
      <c r="BR310" s="42">
        <f t="shared" si="414"/>
        <v>7.7000000000000002E-3</v>
      </c>
      <c r="BS310" s="42">
        <f t="shared" si="414"/>
        <v>4.3949999999999996E-3</v>
      </c>
      <c r="BT310" s="42">
        <f t="shared" si="414"/>
        <v>6.6509999999999998E-3</v>
      </c>
      <c r="BU310" s="42">
        <f t="shared" si="414"/>
        <v>1.3811E-2</v>
      </c>
      <c r="BV310" s="42">
        <f t="shared" si="414"/>
        <v>1.0258E-2</v>
      </c>
      <c r="BW310" s="42">
        <f t="shared" si="414"/>
        <v>1.5736E-2</v>
      </c>
      <c r="BX310" s="42">
        <f t="shared" si="414"/>
        <v>1.9067000000000001E-2</v>
      </c>
      <c r="BY310" s="42">
        <f t="shared" si="414"/>
        <v>2.6780999999999999E-2</v>
      </c>
      <c r="BZ310" s="42">
        <f t="shared" si="414"/>
        <v>2.7E-2</v>
      </c>
      <c r="CA310" s="42">
        <f t="shared" si="414"/>
        <v>2.3040999999999999E-2</v>
      </c>
      <c r="CB310" s="42">
        <f t="shared" si="414"/>
        <v>2.7E-2</v>
      </c>
      <c r="CC310" s="42">
        <f t="shared" si="414"/>
        <v>2.5198999999999999E-2</v>
      </c>
      <c r="CD310" s="42">
        <f t="shared" si="414"/>
        <v>2.2519999999999998E-2</v>
      </c>
      <c r="CE310" s="42">
        <f t="shared" si="414"/>
        <v>2.7E-2</v>
      </c>
      <c r="CF310" s="42">
        <f t="shared" si="414"/>
        <v>2.4334000000000001E-2</v>
      </c>
      <c r="CG310" s="42">
        <f t="shared" si="414"/>
        <v>2.7E-2</v>
      </c>
      <c r="CH310" s="42">
        <f t="shared" si="414"/>
        <v>2.5187999999999999E-2</v>
      </c>
      <c r="CI310" s="42">
        <f t="shared" si="414"/>
        <v>2.7E-2</v>
      </c>
      <c r="CJ310" s="42">
        <f t="shared" si="414"/>
        <v>2.6468999999999999E-2</v>
      </c>
      <c r="CK310" s="42">
        <f t="shared" si="414"/>
        <v>9.6010000000000002E-3</v>
      </c>
      <c r="CL310" s="42">
        <f t="shared" si="414"/>
        <v>1.1228999999999999E-2</v>
      </c>
      <c r="CM310" s="42">
        <f t="shared" si="414"/>
        <v>5.274E-3</v>
      </c>
      <c r="CN310" s="42">
        <f t="shared" si="414"/>
        <v>2.7E-2</v>
      </c>
      <c r="CO310" s="42">
        <f t="shared" si="414"/>
        <v>2.5360000000000001E-2</v>
      </c>
      <c r="CP310" s="42">
        <f t="shared" si="414"/>
        <v>2.0548999999999998E-2</v>
      </c>
      <c r="CQ310" s="42">
        <f t="shared" si="414"/>
        <v>1.5427E-2</v>
      </c>
      <c r="CR310" s="42">
        <f t="shared" si="414"/>
        <v>4.169E-3</v>
      </c>
      <c r="CS310" s="42">
        <f t="shared" si="414"/>
        <v>2.5658E-2</v>
      </c>
      <c r="CT310" s="42">
        <f t="shared" si="414"/>
        <v>1.1520000000000001E-2</v>
      </c>
      <c r="CU310" s="42">
        <f t="shared" si="414"/>
        <v>2.2616000000000001E-2</v>
      </c>
      <c r="CV310" s="42">
        <f t="shared" si="414"/>
        <v>1.3979E-2</v>
      </c>
      <c r="CW310" s="42">
        <f t="shared" si="414"/>
        <v>1.7378999999999999E-2</v>
      </c>
      <c r="CX310" s="42">
        <f t="shared" si="414"/>
        <v>2.4823999999999999E-2</v>
      </c>
      <c r="CY310" s="42">
        <f t="shared" si="414"/>
        <v>2.7E-2</v>
      </c>
      <c r="CZ310" s="42">
        <f t="shared" si="414"/>
        <v>2.7E-2</v>
      </c>
      <c r="DA310" s="42">
        <f t="shared" si="414"/>
        <v>2.7E-2</v>
      </c>
      <c r="DB310" s="42">
        <f t="shared" si="414"/>
        <v>2.7E-2</v>
      </c>
      <c r="DC310" s="42">
        <f t="shared" si="414"/>
        <v>2.0417999999999999E-2</v>
      </c>
      <c r="DD310" s="42">
        <f t="shared" si="414"/>
        <v>3.4299999999999999E-3</v>
      </c>
      <c r="DE310" s="42">
        <f t="shared" si="414"/>
        <v>1.1894999999999999E-2</v>
      </c>
      <c r="DF310" s="42">
        <f t="shared" si="414"/>
        <v>2.7E-2</v>
      </c>
      <c r="DG310" s="42">
        <f t="shared" si="414"/>
        <v>2.3453000000000002E-2</v>
      </c>
      <c r="DH310" s="42">
        <f t="shared" si="414"/>
        <v>2.3515999999999999E-2</v>
      </c>
      <c r="DI310" s="42">
        <f t="shared" si="414"/>
        <v>2.1845E-2</v>
      </c>
      <c r="DJ310" s="42">
        <f t="shared" si="414"/>
        <v>2.3883000000000001E-2</v>
      </c>
      <c r="DK310" s="42">
        <f t="shared" si="414"/>
        <v>1.8658000000000001E-2</v>
      </c>
      <c r="DL310" s="42">
        <f t="shared" si="414"/>
        <v>2.4967E-2</v>
      </c>
      <c r="DM310" s="42">
        <f t="shared" si="414"/>
        <v>2.2898999999999999E-2</v>
      </c>
      <c r="DN310" s="42">
        <f t="shared" si="414"/>
        <v>2.7E-2</v>
      </c>
      <c r="DO310" s="42">
        <f t="shared" si="414"/>
        <v>2.7E-2</v>
      </c>
      <c r="DP310" s="42">
        <f t="shared" si="414"/>
        <v>2.7E-2</v>
      </c>
      <c r="DQ310" s="42">
        <f t="shared" si="414"/>
        <v>2.188E-2</v>
      </c>
      <c r="DR310" s="42">
        <f t="shared" si="414"/>
        <v>2.7E-2</v>
      </c>
      <c r="DS310" s="42">
        <f t="shared" si="414"/>
        <v>2.7E-2</v>
      </c>
      <c r="DT310" s="42">
        <f t="shared" si="414"/>
        <v>2.4729000000000001E-2</v>
      </c>
      <c r="DU310" s="42">
        <f t="shared" si="414"/>
        <v>2.7E-2</v>
      </c>
      <c r="DV310" s="42">
        <f t="shared" si="414"/>
        <v>2.7E-2</v>
      </c>
      <c r="DW310" s="42">
        <f t="shared" si="414"/>
        <v>2.4996999999999998E-2</v>
      </c>
      <c r="DX310" s="42">
        <f t="shared" si="414"/>
        <v>2.1930999999999999E-2</v>
      </c>
      <c r="DY310" s="42">
        <f t="shared" si="414"/>
        <v>1.5928000000000001E-2</v>
      </c>
      <c r="DZ310" s="42">
        <f t="shared" si="414"/>
        <v>2.0662E-2</v>
      </c>
      <c r="EA310" s="42">
        <f t="shared" ref="EA310:FX310" si="415">+EA258</f>
        <v>1.1866E-2</v>
      </c>
      <c r="EB310" s="42">
        <f t="shared" si="415"/>
        <v>2.7E-2</v>
      </c>
      <c r="EC310" s="42">
        <f t="shared" si="415"/>
        <v>2.7E-2</v>
      </c>
      <c r="ED310" s="42">
        <f t="shared" si="415"/>
        <v>3.6589999999999999E-3</v>
      </c>
      <c r="EE310" s="42">
        <f t="shared" si="415"/>
        <v>2.7E-2</v>
      </c>
      <c r="EF310" s="42">
        <f t="shared" si="415"/>
        <v>2.2595000000000001E-2</v>
      </c>
      <c r="EG310" s="42">
        <f t="shared" si="415"/>
        <v>2.7E-2</v>
      </c>
      <c r="EH310" s="42">
        <f t="shared" si="415"/>
        <v>2.7E-2</v>
      </c>
      <c r="EI310" s="42">
        <f t="shared" si="415"/>
        <v>2.7E-2</v>
      </c>
      <c r="EJ310" s="42">
        <f t="shared" si="415"/>
        <v>2.7E-2</v>
      </c>
      <c r="EK310" s="42">
        <f t="shared" si="415"/>
        <v>5.7670000000000004E-3</v>
      </c>
      <c r="EL310" s="42">
        <f t="shared" si="415"/>
        <v>5.1159999999999999E-3</v>
      </c>
      <c r="EM310" s="42">
        <f t="shared" si="415"/>
        <v>1.9307999999999999E-2</v>
      </c>
      <c r="EN310" s="42">
        <f t="shared" si="415"/>
        <v>2.7E-2</v>
      </c>
      <c r="EO310" s="42">
        <f t="shared" si="415"/>
        <v>2.7E-2</v>
      </c>
      <c r="EP310" s="42">
        <f t="shared" si="415"/>
        <v>2.3585999999999999E-2</v>
      </c>
      <c r="EQ310" s="42">
        <f t="shared" si="415"/>
        <v>6.1910000000000003E-3</v>
      </c>
      <c r="ER310" s="42">
        <f t="shared" si="415"/>
        <v>2.1283E-2</v>
      </c>
      <c r="ES310" s="42">
        <f t="shared" si="415"/>
        <v>2.6557999999999998E-2</v>
      </c>
      <c r="ET310" s="42">
        <f t="shared" si="415"/>
        <v>2.7E-2</v>
      </c>
      <c r="EU310" s="42">
        <f t="shared" si="415"/>
        <v>2.7E-2</v>
      </c>
      <c r="EV310" s="42">
        <f t="shared" si="415"/>
        <v>1.3965E-2</v>
      </c>
      <c r="EW310" s="42">
        <f t="shared" si="415"/>
        <v>7.2810000000000001E-3</v>
      </c>
      <c r="EX310" s="42">
        <f t="shared" si="415"/>
        <v>6.9100000000000003E-3</v>
      </c>
      <c r="EY310" s="42">
        <f t="shared" si="415"/>
        <v>2.7E-2</v>
      </c>
      <c r="EZ310" s="42">
        <f t="shared" si="415"/>
        <v>2.5942E-2</v>
      </c>
      <c r="FA310" s="42">
        <f t="shared" si="415"/>
        <v>1.0666E-2</v>
      </c>
      <c r="FB310" s="42">
        <f t="shared" si="415"/>
        <v>9.6240000000000006E-3</v>
      </c>
      <c r="FC310" s="42">
        <f t="shared" si="415"/>
        <v>2.555E-2</v>
      </c>
      <c r="FD310" s="42">
        <f t="shared" si="415"/>
        <v>2.7E-2</v>
      </c>
      <c r="FE310" s="42">
        <f t="shared" si="415"/>
        <v>1.7180999999999998E-2</v>
      </c>
      <c r="FF310" s="42">
        <f t="shared" si="415"/>
        <v>2.7E-2</v>
      </c>
      <c r="FG310" s="42">
        <f t="shared" si="415"/>
        <v>2.7E-2</v>
      </c>
      <c r="FH310" s="42">
        <f t="shared" si="415"/>
        <v>2.2772000000000001E-2</v>
      </c>
      <c r="FI310" s="42">
        <f t="shared" si="415"/>
        <v>8.0800000000000004E-3</v>
      </c>
      <c r="FJ310" s="42">
        <f t="shared" si="415"/>
        <v>1.4012999999999999E-2</v>
      </c>
      <c r="FK310" s="42">
        <f t="shared" si="415"/>
        <v>9.3869999999999995E-3</v>
      </c>
      <c r="FL310" s="42">
        <f t="shared" si="415"/>
        <v>2.7E-2</v>
      </c>
      <c r="FM310" s="42">
        <f t="shared" si="415"/>
        <v>2.1413999999999999E-2</v>
      </c>
      <c r="FN310" s="42">
        <f t="shared" si="415"/>
        <v>2.7E-2</v>
      </c>
      <c r="FO310" s="42">
        <f t="shared" si="415"/>
        <v>2.911E-3</v>
      </c>
      <c r="FP310" s="42">
        <f t="shared" si="415"/>
        <v>1.1665E-2</v>
      </c>
      <c r="FQ310" s="42">
        <f t="shared" si="415"/>
        <v>1.5233999999999999E-2</v>
      </c>
      <c r="FR310" s="42">
        <f t="shared" si="415"/>
        <v>5.5710000000000004E-3</v>
      </c>
      <c r="FS310" s="42">
        <f t="shared" si="415"/>
        <v>3.5690000000000001E-3</v>
      </c>
      <c r="FT310" s="42">
        <f t="shared" si="415"/>
        <v>1.4610000000000001E-3</v>
      </c>
      <c r="FU310" s="42">
        <f t="shared" si="415"/>
        <v>2.1344999999999999E-2</v>
      </c>
      <c r="FV310" s="42">
        <f t="shared" si="415"/>
        <v>1.8031999999999999E-2</v>
      </c>
      <c r="FW310" s="42">
        <f t="shared" si="415"/>
        <v>2.4497999999999999E-2</v>
      </c>
      <c r="FX310" s="42">
        <f t="shared" si="415"/>
        <v>2.2675000000000001E-2</v>
      </c>
      <c r="FY310" s="42"/>
      <c r="FZ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</row>
    <row r="311" spans="1:195" x14ac:dyDescent="0.2">
      <c r="A311" s="6" t="s">
        <v>879</v>
      </c>
      <c r="B311" s="7" t="s">
        <v>880</v>
      </c>
      <c r="C311" s="42">
        <f t="shared" ref="C311:BN311" si="416">+C270</f>
        <v>0</v>
      </c>
      <c r="D311" s="42">
        <f t="shared" si="416"/>
        <v>0</v>
      </c>
      <c r="E311" s="42">
        <f t="shared" si="416"/>
        <v>0</v>
      </c>
      <c r="F311" s="42">
        <f t="shared" si="416"/>
        <v>0</v>
      </c>
      <c r="G311" s="42">
        <f t="shared" si="416"/>
        <v>0</v>
      </c>
      <c r="H311" s="42">
        <f t="shared" si="416"/>
        <v>0</v>
      </c>
      <c r="I311" s="42">
        <f t="shared" si="416"/>
        <v>0</v>
      </c>
      <c r="J311" s="42">
        <f t="shared" si="416"/>
        <v>0</v>
      </c>
      <c r="K311" s="42">
        <f t="shared" si="416"/>
        <v>0</v>
      </c>
      <c r="L311" s="42">
        <f t="shared" si="416"/>
        <v>0</v>
      </c>
      <c r="M311" s="42">
        <f t="shared" si="416"/>
        <v>0</v>
      </c>
      <c r="N311" s="42">
        <f t="shared" si="416"/>
        <v>0</v>
      </c>
      <c r="O311" s="42">
        <f t="shared" si="416"/>
        <v>0</v>
      </c>
      <c r="P311" s="42">
        <f t="shared" si="416"/>
        <v>0</v>
      </c>
      <c r="Q311" s="42">
        <f t="shared" si="416"/>
        <v>0</v>
      </c>
      <c r="R311" s="42">
        <f t="shared" si="416"/>
        <v>0</v>
      </c>
      <c r="S311" s="42">
        <f t="shared" si="416"/>
        <v>0</v>
      </c>
      <c r="T311" s="42">
        <f t="shared" si="416"/>
        <v>0</v>
      </c>
      <c r="U311" s="42">
        <f t="shared" si="416"/>
        <v>0</v>
      </c>
      <c r="V311" s="42">
        <f t="shared" si="416"/>
        <v>0</v>
      </c>
      <c r="W311" s="42">
        <f t="shared" si="416"/>
        <v>0</v>
      </c>
      <c r="X311" s="42">
        <f t="shared" si="416"/>
        <v>0</v>
      </c>
      <c r="Y311" s="42">
        <f t="shared" si="416"/>
        <v>0</v>
      </c>
      <c r="Z311" s="42">
        <f t="shared" si="416"/>
        <v>0</v>
      </c>
      <c r="AA311" s="42">
        <f t="shared" si="416"/>
        <v>0</v>
      </c>
      <c r="AB311" s="42">
        <f t="shared" si="416"/>
        <v>0</v>
      </c>
      <c r="AC311" s="42">
        <f t="shared" si="416"/>
        <v>0</v>
      </c>
      <c r="AD311" s="42">
        <f t="shared" si="416"/>
        <v>0</v>
      </c>
      <c r="AE311" s="42">
        <f t="shared" si="416"/>
        <v>0</v>
      </c>
      <c r="AF311" s="42">
        <f t="shared" si="416"/>
        <v>0</v>
      </c>
      <c r="AG311" s="42">
        <f t="shared" si="416"/>
        <v>0</v>
      </c>
      <c r="AH311" s="42">
        <f t="shared" si="416"/>
        <v>0</v>
      </c>
      <c r="AI311" s="42">
        <f t="shared" si="416"/>
        <v>0</v>
      </c>
      <c r="AJ311" s="42">
        <f t="shared" si="416"/>
        <v>0</v>
      </c>
      <c r="AK311" s="42">
        <f t="shared" si="416"/>
        <v>0</v>
      </c>
      <c r="AL311" s="42">
        <f t="shared" si="416"/>
        <v>0</v>
      </c>
      <c r="AM311" s="42">
        <f t="shared" si="416"/>
        <v>0</v>
      </c>
      <c r="AN311" s="42">
        <f t="shared" si="416"/>
        <v>0</v>
      </c>
      <c r="AO311" s="42">
        <f t="shared" si="416"/>
        <v>0</v>
      </c>
      <c r="AP311" s="42">
        <f t="shared" si="416"/>
        <v>0</v>
      </c>
      <c r="AQ311" s="42">
        <f t="shared" si="416"/>
        <v>0</v>
      </c>
      <c r="AR311" s="42">
        <f t="shared" si="416"/>
        <v>0</v>
      </c>
      <c r="AS311" s="42">
        <f t="shared" si="416"/>
        <v>0</v>
      </c>
      <c r="AT311" s="42">
        <f t="shared" si="416"/>
        <v>0</v>
      </c>
      <c r="AU311" s="42">
        <f t="shared" si="416"/>
        <v>0</v>
      </c>
      <c r="AV311" s="42">
        <f t="shared" si="416"/>
        <v>0</v>
      </c>
      <c r="AW311" s="42">
        <f t="shared" si="416"/>
        <v>0</v>
      </c>
      <c r="AX311" s="42">
        <f t="shared" si="416"/>
        <v>0</v>
      </c>
      <c r="AY311" s="42">
        <f t="shared" si="416"/>
        <v>0</v>
      </c>
      <c r="AZ311" s="42">
        <f t="shared" si="416"/>
        <v>0</v>
      </c>
      <c r="BA311" s="42">
        <f t="shared" si="416"/>
        <v>0</v>
      </c>
      <c r="BB311" s="42">
        <f t="shared" si="416"/>
        <v>0</v>
      </c>
      <c r="BC311" s="42">
        <f t="shared" si="416"/>
        <v>0</v>
      </c>
      <c r="BD311" s="42">
        <f t="shared" si="416"/>
        <v>0</v>
      </c>
      <c r="BE311" s="42">
        <f t="shared" si="416"/>
        <v>0</v>
      </c>
      <c r="BF311" s="42">
        <f t="shared" si="416"/>
        <v>0</v>
      </c>
      <c r="BG311" s="42">
        <f t="shared" si="416"/>
        <v>0</v>
      </c>
      <c r="BH311" s="42">
        <f t="shared" si="416"/>
        <v>0</v>
      </c>
      <c r="BI311" s="42">
        <f t="shared" si="416"/>
        <v>0</v>
      </c>
      <c r="BJ311" s="42">
        <f t="shared" si="416"/>
        <v>0</v>
      </c>
      <c r="BK311" s="42">
        <f t="shared" si="416"/>
        <v>0</v>
      </c>
      <c r="BL311" s="42">
        <f t="shared" si="416"/>
        <v>0</v>
      </c>
      <c r="BM311" s="42">
        <f t="shared" si="416"/>
        <v>0</v>
      </c>
      <c r="BN311" s="42">
        <f t="shared" si="416"/>
        <v>0</v>
      </c>
      <c r="BO311" s="42">
        <f t="shared" ref="BO311:DZ311" si="417">+BO270</f>
        <v>0</v>
      </c>
      <c r="BP311" s="42">
        <f t="shared" si="417"/>
        <v>0</v>
      </c>
      <c r="BQ311" s="42">
        <f t="shared" si="417"/>
        <v>0</v>
      </c>
      <c r="BR311" s="42">
        <f t="shared" si="417"/>
        <v>0</v>
      </c>
      <c r="BS311" s="42">
        <f t="shared" si="417"/>
        <v>0</v>
      </c>
      <c r="BT311" s="42">
        <f t="shared" si="417"/>
        <v>0</v>
      </c>
      <c r="BU311" s="42">
        <f t="shared" si="417"/>
        <v>0</v>
      </c>
      <c r="BV311" s="42">
        <f t="shared" si="417"/>
        <v>4.5100000000000001E-4</v>
      </c>
      <c r="BW311" s="42">
        <f t="shared" si="417"/>
        <v>0</v>
      </c>
      <c r="BX311" s="42">
        <f t="shared" si="417"/>
        <v>0</v>
      </c>
      <c r="BY311" s="42">
        <f t="shared" si="417"/>
        <v>0</v>
      </c>
      <c r="BZ311" s="42">
        <f t="shared" si="417"/>
        <v>0</v>
      </c>
      <c r="CA311" s="42">
        <f t="shared" si="417"/>
        <v>0</v>
      </c>
      <c r="CB311" s="42">
        <f t="shared" si="417"/>
        <v>0</v>
      </c>
      <c r="CC311" s="42">
        <f t="shared" si="417"/>
        <v>0</v>
      </c>
      <c r="CD311" s="42">
        <f t="shared" si="417"/>
        <v>0</v>
      </c>
      <c r="CE311" s="42">
        <f t="shared" si="417"/>
        <v>0</v>
      </c>
      <c r="CF311" s="42">
        <f t="shared" si="417"/>
        <v>0</v>
      </c>
      <c r="CG311" s="42">
        <f t="shared" si="417"/>
        <v>0</v>
      </c>
      <c r="CH311" s="42">
        <f t="shared" si="417"/>
        <v>0</v>
      </c>
      <c r="CI311" s="42">
        <f t="shared" si="417"/>
        <v>0</v>
      </c>
      <c r="CJ311" s="42">
        <f t="shared" si="417"/>
        <v>0</v>
      </c>
      <c r="CK311" s="42">
        <f t="shared" si="417"/>
        <v>0</v>
      </c>
      <c r="CL311" s="42">
        <f t="shared" si="417"/>
        <v>0</v>
      </c>
      <c r="CM311" s="42">
        <f t="shared" si="417"/>
        <v>0</v>
      </c>
      <c r="CN311" s="42">
        <f t="shared" si="417"/>
        <v>0</v>
      </c>
      <c r="CO311" s="42">
        <f t="shared" si="417"/>
        <v>0</v>
      </c>
      <c r="CP311" s="42">
        <f t="shared" si="417"/>
        <v>0</v>
      </c>
      <c r="CQ311" s="42">
        <f t="shared" si="417"/>
        <v>0</v>
      </c>
      <c r="CR311" s="42">
        <f t="shared" si="417"/>
        <v>0</v>
      </c>
      <c r="CS311" s="42">
        <f t="shared" si="417"/>
        <v>0</v>
      </c>
      <c r="CT311" s="42">
        <f t="shared" si="417"/>
        <v>0</v>
      </c>
      <c r="CU311" s="42">
        <f t="shared" si="417"/>
        <v>0</v>
      </c>
      <c r="CV311" s="42">
        <f t="shared" si="417"/>
        <v>0</v>
      </c>
      <c r="CW311" s="42">
        <f t="shared" si="417"/>
        <v>0</v>
      </c>
      <c r="CX311" s="42">
        <f t="shared" si="417"/>
        <v>0</v>
      </c>
      <c r="CY311" s="42">
        <f t="shared" si="417"/>
        <v>0</v>
      </c>
      <c r="CZ311" s="42">
        <f t="shared" si="417"/>
        <v>0</v>
      </c>
      <c r="DA311" s="42">
        <f t="shared" si="417"/>
        <v>0</v>
      </c>
      <c r="DB311" s="42">
        <f t="shared" si="417"/>
        <v>0</v>
      </c>
      <c r="DC311" s="42">
        <f t="shared" si="417"/>
        <v>0</v>
      </c>
      <c r="DD311" s="42">
        <f t="shared" si="417"/>
        <v>0</v>
      </c>
      <c r="DE311" s="42">
        <f t="shared" si="417"/>
        <v>0</v>
      </c>
      <c r="DF311" s="42">
        <f t="shared" si="417"/>
        <v>0</v>
      </c>
      <c r="DG311" s="42">
        <f t="shared" si="417"/>
        <v>0</v>
      </c>
      <c r="DH311" s="42">
        <f t="shared" si="417"/>
        <v>0</v>
      </c>
      <c r="DI311" s="42">
        <f t="shared" si="417"/>
        <v>0</v>
      </c>
      <c r="DJ311" s="42">
        <f t="shared" si="417"/>
        <v>0</v>
      </c>
      <c r="DK311" s="42">
        <f t="shared" si="417"/>
        <v>0</v>
      </c>
      <c r="DL311" s="42">
        <f t="shared" si="417"/>
        <v>0</v>
      </c>
      <c r="DM311" s="42">
        <f t="shared" si="417"/>
        <v>0</v>
      </c>
      <c r="DN311" s="42">
        <f t="shared" si="417"/>
        <v>0</v>
      </c>
      <c r="DO311" s="42">
        <f t="shared" si="417"/>
        <v>0</v>
      </c>
      <c r="DP311" s="42">
        <f t="shared" si="417"/>
        <v>0</v>
      </c>
      <c r="DQ311" s="42">
        <f t="shared" si="417"/>
        <v>7.7799999999999994E-4</v>
      </c>
      <c r="DR311" s="42">
        <f t="shared" si="417"/>
        <v>0</v>
      </c>
      <c r="DS311" s="42">
        <f t="shared" si="417"/>
        <v>0</v>
      </c>
      <c r="DT311" s="42">
        <f t="shared" si="417"/>
        <v>0</v>
      </c>
      <c r="DU311" s="42">
        <f t="shared" si="417"/>
        <v>0</v>
      </c>
      <c r="DV311" s="42">
        <f t="shared" si="417"/>
        <v>0</v>
      </c>
      <c r="DW311" s="42">
        <f t="shared" si="417"/>
        <v>0</v>
      </c>
      <c r="DX311" s="42">
        <f t="shared" si="417"/>
        <v>0</v>
      </c>
      <c r="DY311" s="42">
        <f t="shared" si="417"/>
        <v>0</v>
      </c>
      <c r="DZ311" s="42">
        <f t="shared" si="417"/>
        <v>0</v>
      </c>
      <c r="EA311" s="42">
        <f t="shared" ref="EA311:FX311" si="418">+EA270</f>
        <v>3.0699999999999998E-4</v>
      </c>
      <c r="EB311" s="42">
        <f t="shared" si="418"/>
        <v>0</v>
      </c>
      <c r="EC311" s="42">
        <f t="shared" si="418"/>
        <v>0</v>
      </c>
      <c r="ED311" s="42">
        <f t="shared" si="418"/>
        <v>1.34E-4</v>
      </c>
      <c r="EE311" s="42">
        <f t="shared" si="418"/>
        <v>0</v>
      </c>
      <c r="EF311" s="42">
        <f t="shared" si="418"/>
        <v>0</v>
      </c>
      <c r="EG311" s="42">
        <f t="shared" si="418"/>
        <v>0</v>
      </c>
      <c r="EH311" s="42">
        <f t="shared" si="418"/>
        <v>0</v>
      </c>
      <c r="EI311" s="42">
        <f t="shared" si="418"/>
        <v>0</v>
      </c>
      <c r="EJ311" s="42">
        <f t="shared" si="418"/>
        <v>0</v>
      </c>
      <c r="EK311" s="42">
        <f t="shared" si="418"/>
        <v>0</v>
      </c>
      <c r="EL311" s="42">
        <f t="shared" si="418"/>
        <v>0</v>
      </c>
      <c r="EM311" s="42">
        <f t="shared" si="418"/>
        <v>0</v>
      </c>
      <c r="EN311" s="42">
        <f t="shared" si="418"/>
        <v>0</v>
      </c>
      <c r="EO311" s="42">
        <f t="shared" si="418"/>
        <v>0</v>
      </c>
      <c r="EP311" s="42">
        <f t="shared" si="418"/>
        <v>0</v>
      </c>
      <c r="EQ311" s="42">
        <f t="shared" si="418"/>
        <v>0</v>
      </c>
      <c r="ER311" s="42">
        <f t="shared" si="418"/>
        <v>0</v>
      </c>
      <c r="ES311" s="42">
        <f t="shared" si="418"/>
        <v>0</v>
      </c>
      <c r="ET311" s="42">
        <f t="shared" si="418"/>
        <v>0</v>
      </c>
      <c r="EU311" s="42">
        <f t="shared" si="418"/>
        <v>0</v>
      </c>
      <c r="EV311" s="42">
        <f t="shared" si="418"/>
        <v>0</v>
      </c>
      <c r="EW311" s="42">
        <f t="shared" si="418"/>
        <v>0</v>
      </c>
      <c r="EX311" s="42">
        <f t="shared" si="418"/>
        <v>0</v>
      </c>
      <c r="EY311" s="42">
        <f t="shared" si="418"/>
        <v>0</v>
      </c>
      <c r="EZ311" s="42">
        <f t="shared" si="418"/>
        <v>0</v>
      </c>
      <c r="FA311" s="42">
        <f t="shared" si="418"/>
        <v>0</v>
      </c>
      <c r="FB311" s="42">
        <f t="shared" si="418"/>
        <v>0</v>
      </c>
      <c r="FC311" s="42">
        <f t="shared" si="418"/>
        <v>0</v>
      </c>
      <c r="FD311" s="42">
        <f t="shared" si="418"/>
        <v>0</v>
      </c>
      <c r="FE311" s="42">
        <f t="shared" si="418"/>
        <v>0</v>
      </c>
      <c r="FF311" s="42">
        <f t="shared" si="418"/>
        <v>0</v>
      </c>
      <c r="FG311" s="42">
        <f t="shared" si="418"/>
        <v>0</v>
      </c>
      <c r="FH311" s="42">
        <f t="shared" si="418"/>
        <v>0</v>
      </c>
      <c r="FI311" s="42">
        <f t="shared" si="418"/>
        <v>4.6899999999999996E-4</v>
      </c>
      <c r="FJ311" s="42">
        <f t="shared" si="418"/>
        <v>5.5000000000000003E-4</v>
      </c>
      <c r="FK311" s="42">
        <f t="shared" si="418"/>
        <v>3.8499999999999998E-4</v>
      </c>
      <c r="FL311" s="42">
        <f t="shared" si="418"/>
        <v>0</v>
      </c>
      <c r="FM311" s="42">
        <f t="shared" si="418"/>
        <v>0</v>
      </c>
      <c r="FN311" s="42">
        <f t="shared" si="418"/>
        <v>0</v>
      </c>
      <c r="FO311" s="42">
        <f t="shared" si="418"/>
        <v>1.76E-4</v>
      </c>
      <c r="FP311" s="42">
        <f t="shared" si="418"/>
        <v>4.7800000000000002E-4</v>
      </c>
      <c r="FQ311" s="42">
        <f t="shared" si="418"/>
        <v>7.5600000000000005E-4</v>
      </c>
      <c r="FR311" s="42">
        <f t="shared" si="418"/>
        <v>2.5799999999999998E-4</v>
      </c>
      <c r="FS311" s="42">
        <f t="shared" si="418"/>
        <v>1.25E-4</v>
      </c>
      <c r="FT311" s="42">
        <f t="shared" si="418"/>
        <v>8.2999999999999998E-5</v>
      </c>
      <c r="FU311" s="42">
        <f t="shared" si="418"/>
        <v>0</v>
      </c>
      <c r="FV311" s="42">
        <f t="shared" si="418"/>
        <v>0</v>
      </c>
      <c r="FW311" s="42">
        <f t="shared" si="418"/>
        <v>0</v>
      </c>
      <c r="FX311" s="42">
        <f t="shared" si="418"/>
        <v>0</v>
      </c>
      <c r="FY311" s="42"/>
      <c r="FZ311" s="7"/>
      <c r="GA311" s="7"/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</row>
    <row r="312" spans="1:195" x14ac:dyDescent="0.2">
      <c r="A312" s="6" t="s">
        <v>881</v>
      </c>
      <c r="B312" s="7" t="s">
        <v>882</v>
      </c>
      <c r="C312" s="42">
        <f t="shared" ref="C312:BN312" si="419">ROUND((C75/C45),6)</f>
        <v>1.9900000000000001E-4</v>
      </c>
      <c r="D312" s="42">
        <f t="shared" si="419"/>
        <v>0</v>
      </c>
      <c r="E312" s="42">
        <f t="shared" si="419"/>
        <v>0</v>
      </c>
      <c r="F312" s="42">
        <f t="shared" si="419"/>
        <v>0</v>
      </c>
      <c r="G312" s="42">
        <f t="shared" si="419"/>
        <v>0</v>
      </c>
      <c r="H312" s="42">
        <f t="shared" si="419"/>
        <v>0</v>
      </c>
      <c r="I312" s="42">
        <f t="shared" si="419"/>
        <v>4.8299999999999998E-4</v>
      </c>
      <c r="J312" s="42">
        <f t="shared" si="419"/>
        <v>0</v>
      </c>
      <c r="K312" s="42">
        <f t="shared" si="419"/>
        <v>0</v>
      </c>
      <c r="L312" s="42">
        <f t="shared" si="419"/>
        <v>0</v>
      </c>
      <c r="M312" s="42">
        <f t="shared" si="419"/>
        <v>0</v>
      </c>
      <c r="N312" s="42">
        <f t="shared" si="419"/>
        <v>7.5000000000000002E-4</v>
      </c>
      <c r="O312" s="42">
        <f t="shared" si="419"/>
        <v>9.6199999999999996E-4</v>
      </c>
      <c r="P312" s="42">
        <f t="shared" si="419"/>
        <v>1.15E-4</v>
      </c>
      <c r="Q312" s="42">
        <f t="shared" si="419"/>
        <v>0</v>
      </c>
      <c r="R312" s="42">
        <f t="shared" si="419"/>
        <v>0</v>
      </c>
      <c r="S312" s="42">
        <f t="shared" si="419"/>
        <v>0</v>
      </c>
      <c r="T312" s="42">
        <f t="shared" si="419"/>
        <v>0</v>
      </c>
      <c r="U312" s="42">
        <f t="shared" si="419"/>
        <v>0</v>
      </c>
      <c r="V312" s="42">
        <f t="shared" si="419"/>
        <v>0</v>
      </c>
      <c r="W312" s="42">
        <f t="shared" si="419"/>
        <v>0</v>
      </c>
      <c r="X312" s="42">
        <f t="shared" si="419"/>
        <v>2.52E-4</v>
      </c>
      <c r="Y312" s="42">
        <f t="shared" si="419"/>
        <v>0</v>
      </c>
      <c r="Z312" s="42">
        <f t="shared" si="419"/>
        <v>4.6540000000000002E-3</v>
      </c>
      <c r="AA312" s="42">
        <f t="shared" si="419"/>
        <v>0</v>
      </c>
      <c r="AB312" s="42">
        <f t="shared" si="419"/>
        <v>0</v>
      </c>
      <c r="AC312" s="42">
        <f t="shared" si="419"/>
        <v>0</v>
      </c>
      <c r="AD312" s="42">
        <f t="shared" si="419"/>
        <v>0</v>
      </c>
      <c r="AE312" s="42">
        <f t="shared" si="419"/>
        <v>1.4120000000000001E-3</v>
      </c>
      <c r="AF312" s="42">
        <f t="shared" si="419"/>
        <v>0</v>
      </c>
      <c r="AG312" s="42">
        <f t="shared" si="419"/>
        <v>0</v>
      </c>
      <c r="AH312" s="42">
        <f t="shared" si="419"/>
        <v>4.9459999999999999E-3</v>
      </c>
      <c r="AI312" s="42">
        <f t="shared" si="419"/>
        <v>0</v>
      </c>
      <c r="AJ312" s="42">
        <f t="shared" si="419"/>
        <v>0</v>
      </c>
      <c r="AK312" s="42">
        <f t="shared" si="419"/>
        <v>0</v>
      </c>
      <c r="AL312" s="42">
        <f t="shared" si="419"/>
        <v>0</v>
      </c>
      <c r="AM312" s="42">
        <f t="shared" si="419"/>
        <v>0</v>
      </c>
      <c r="AN312" s="42">
        <f t="shared" si="419"/>
        <v>0</v>
      </c>
      <c r="AO312" s="42">
        <f t="shared" si="419"/>
        <v>0</v>
      </c>
      <c r="AP312" s="42">
        <f t="shared" si="419"/>
        <v>0</v>
      </c>
      <c r="AQ312" s="42">
        <f t="shared" si="419"/>
        <v>0</v>
      </c>
      <c r="AR312" s="42">
        <f t="shared" si="419"/>
        <v>0</v>
      </c>
      <c r="AS312" s="42">
        <f t="shared" si="419"/>
        <v>4.75E-4</v>
      </c>
      <c r="AT312" s="42">
        <f t="shared" si="419"/>
        <v>0</v>
      </c>
      <c r="AU312" s="42">
        <f t="shared" si="419"/>
        <v>0</v>
      </c>
      <c r="AV312" s="42">
        <f t="shared" si="419"/>
        <v>0</v>
      </c>
      <c r="AW312" s="42">
        <f t="shared" si="419"/>
        <v>0</v>
      </c>
      <c r="AX312" s="42">
        <f t="shared" si="419"/>
        <v>0</v>
      </c>
      <c r="AY312" s="42">
        <f t="shared" si="419"/>
        <v>0</v>
      </c>
      <c r="AZ312" s="42">
        <f t="shared" si="419"/>
        <v>0</v>
      </c>
      <c r="BA312" s="42">
        <f t="shared" si="419"/>
        <v>0</v>
      </c>
      <c r="BB312" s="42">
        <f t="shared" si="419"/>
        <v>0</v>
      </c>
      <c r="BC312" s="42">
        <f t="shared" si="419"/>
        <v>0</v>
      </c>
      <c r="BD312" s="42">
        <f t="shared" si="419"/>
        <v>0</v>
      </c>
      <c r="BE312" s="42">
        <f t="shared" si="419"/>
        <v>0</v>
      </c>
      <c r="BF312" s="42">
        <f t="shared" si="419"/>
        <v>0</v>
      </c>
      <c r="BG312" s="42">
        <f t="shared" si="419"/>
        <v>0</v>
      </c>
      <c r="BH312" s="42">
        <f t="shared" si="419"/>
        <v>0</v>
      </c>
      <c r="BI312" s="42">
        <f t="shared" si="419"/>
        <v>0</v>
      </c>
      <c r="BJ312" s="42">
        <f t="shared" si="419"/>
        <v>0</v>
      </c>
      <c r="BK312" s="42">
        <f t="shared" si="419"/>
        <v>0</v>
      </c>
      <c r="BL312" s="42">
        <f t="shared" si="419"/>
        <v>0</v>
      </c>
      <c r="BM312" s="42">
        <f t="shared" si="419"/>
        <v>1.013E-3</v>
      </c>
      <c r="BN312" s="42">
        <f t="shared" si="419"/>
        <v>0</v>
      </c>
      <c r="BO312" s="42">
        <f t="shared" ref="BO312:DZ312" si="420">ROUND((BO75/BO45),6)</f>
        <v>0</v>
      </c>
      <c r="BP312" s="42">
        <f t="shared" si="420"/>
        <v>0</v>
      </c>
      <c r="BQ312" s="42">
        <f t="shared" si="420"/>
        <v>0</v>
      </c>
      <c r="BR312" s="42">
        <f t="shared" si="420"/>
        <v>0</v>
      </c>
      <c r="BS312" s="42">
        <f t="shared" si="420"/>
        <v>0</v>
      </c>
      <c r="BT312" s="42">
        <f t="shared" si="420"/>
        <v>0</v>
      </c>
      <c r="BU312" s="42">
        <f t="shared" si="420"/>
        <v>0</v>
      </c>
      <c r="BV312" s="42">
        <f t="shared" si="420"/>
        <v>6.3100000000000005E-4</v>
      </c>
      <c r="BW312" s="42">
        <f t="shared" si="420"/>
        <v>0</v>
      </c>
      <c r="BX312" s="42">
        <f t="shared" si="420"/>
        <v>0</v>
      </c>
      <c r="BY312" s="42">
        <f t="shared" si="420"/>
        <v>0</v>
      </c>
      <c r="BZ312" s="42">
        <f t="shared" si="420"/>
        <v>0</v>
      </c>
      <c r="CA312" s="42">
        <f t="shared" si="420"/>
        <v>0</v>
      </c>
      <c r="CB312" s="42">
        <f t="shared" si="420"/>
        <v>0</v>
      </c>
      <c r="CC312" s="42">
        <f t="shared" si="420"/>
        <v>0</v>
      </c>
      <c r="CD312" s="42">
        <f t="shared" si="420"/>
        <v>3.3839999999999999E-3</v>
      </c>
      <c r="CE312" s="42">
        <f t="shared" si="420"/>
        <v>0</v>
      </c>
      <c r="CF312" s="42">
        <f t="shared" si="420"/>
        <v>4.0670000000000003E-3</v>
      </c>
      <c r="CG312" s="42">
        <f t="shared" si="420"/>
        <v>0</v>
      </c>
      <c r="CH312" s="42">
        <f t="shared" si="420"/>
        <v>0</v>
      </c>
      <c r="CI312" s="42">
        <f t="shared" si="420"/>
        <v>0</v>
      </c>
      <c r="CJ312" s="42">
        <f t="shared" si="420"/>
        <v>0</v>
      </c>
      <c r="CK312" s="42">
        <f t="shared" si="420"/>
        <v>1.689E-3</v>
      </c>
      <c r="CL312" s="42">
        <f t="shared" si="420"/>
        <v>1.3999999999999999E-4</v>
      </c>
      <c r="CM312" s="42">
        <f t="shared" si="420"/>
        <v>0</v>
      </c>
      <c r="CN312" s="42">
        <f t="shared" si="420"/>
        <v>0</v>
      </c>
      <c r="CO312" s="42">
        <f t="shared" si="420"/>
        <v>0</v>
      </c>
      <c r="CP312" s="42">
        <f t="shared" si="420"/>
        <v>0</v>
      </c>
      <c r="CQ312" s="42">
        <f t="shared" si="420"/>
        <v>0</v>
      </c>
      <c r="CR312" s="42">
        <f t="shared" si="420"/>
        <v>5.9400000000000002E-4</v>
      </c>
      <c r="CS312" s="42">
        <f t="shared" si="420"/>
        <v>0</v>
      </c>
      <c r="CT312" s="42">
        <f t="shared" si="420"/>
        <v>5.4199999999999995E-4</v>
      </c>
      <c r="CU312" s="42">
        <f t="shared" si="420"/>
        <v>0</v>
      </c>
      <c r="CV312" s="42">
        <f t="shared" si="420"/>
        <v>1.0859999999999999E-3</v>
      </c>
      <c r="CW312" s="42">
        <f t="shared" si="420"/>
        <v>0</v>
      </c>
      <c r="CX312" s="42">
        <f t="shared" si="420"/>
        <v>0</v>
      </c>
      <c r="CY312" s="42">
        <f t="shared" si="420"/>
        <v>0</v>
      </c>
      <c r="CZ312" s="42">
        <f t="shared" si="420"/>
        <v>0</v>
      </c>
      <c r="DA312" s="42">
        <f t="shared" si="420"/>
        <v>3.5500000000000001E-4</v>
      </c>
      <c r="DB312" s="42">
        <f t="shared" si="420"/>
        <v>0</v>
      </c>
      <c r="DC312" s="42">
        <f t="shared" si="420"/>
        <v>5.2599999999999999E-4</v>
      </c>
      <c r="DD312" s="42">
        <f t="shared" si="420"/>
        <v>1.2999999999999999E-5</v>
      </c>
      <c r="DE312" s="42">
        <f t="shared" si="420"/>
        <v>0</v>
      </c>
      <c r="DF312" s="42">
        <f t="shared" si="420"/>
        <v>0</v>
      </c>
      <c r="DG312" s="42">
        <f t="shared" si="420"/>
        <v>0</v>
      </c>
      <c r="DH312" s="42">
        <f t="shared" si="420"/>
        <v>7.0200000000000004E-4</v>
      </c>
      <c r="DI312" s="42">
        <f t="shared" si="420"/>
        <v>0</v>
      </c>
      <c r="DJ312" s="42">
        <f t="shared" si="420"/>
        <v>0</v>
      </c>
      <c r="DK312" s="42">
        <f t="shared" si="420"/>
        <v>0</v>
      </c>
      <c r="DL312" s="42">
        <f t="shared" si="420"/>
        <v>0</v>
      </c>
      <c r="DM312" s="42">
        <f t="shared" si="420"/>
        <v>0</v>
      </c>
      <c r="DN312" s="42">
        <f t="shared" si="420"/>
        <v>0</v>
      </c>
      <c r="DO312" s="42">
        <f t="shared" si="420"/>
        <v>0</v>
      </c>
      <c r="DP312" s="42">
        <f t="shared" si="420"/>
        <v>3.0600000000000001E-4</v>
      </c>
      <c r="DQ312" s="42">
        <f t="shared" si="420"/>
        <v>0</v>
      </c>
      <c r="DR312" s="42">
        <f t="shared" si="420"/>
        <v>0</v>
      </c>
      <c r="DS312" s="42">
        <f t="shared" si="420"/>
        <v>0</v>
      </c>
      <c r="DT312" s="42">
        <f t="shared" si="420"/>
        <v>0</v>
      </c>
      <c r="DU312" s="42">
        <f t="shared" si="420"/>
        <v>0</v>
      </c>
      <c r="DV312" s="42">
        <f t="shared" si="420"/>
        <v>0</v>
      </c>
      <c r="DW312" s="42">
        <f t="shared" si="420"/>
        <v>0</v>
      </c>
      <c r="DX312" s="42">
        <f t="shared" si="420"/>
        <v>0</v>
      </c>
      <c r="DY312" s="42">
        <f t="shared" si="420"/>
        <v>0</v>
      </c>
      <c r="DZ312" s="42">
        <f t="shared" si="420"/>
        <v>0</v>
      </c>
      <c r="EA312" s="42">
        <f t="shared" ref="EA312:FX312" si="421">ROUND((EA75/EA45),6)</f>
        <v>1.0679999999999999E-3</v>
      </c>
      <c r="EB312" s="42">
        <f t="shared" si="421"/>
        <v>0</v>
      </c>
      <c r="EC312" s="42">
        <f t="shared" si="421"/>
        <v>0</v>
      </c>
      <c r="ED312" s="42">
        <f t="shared" si="421"/>
        <v>1.22E-4</v>
      </c>
      <c r="EE312" s="42">
        <f t="shared" si="421"/>
        <v>0</v>
      </c>
      <c r="EF312" s="42">
        <f t="shared" si="421"/>
        <v>0</v>
      </c>
      <c r="EG312" s="42">
        <f t="shared" si="421"/>
        <v>0</v>
      </c>
      <c r="EH312" s="42">
        <f t="shared" si="421"/>
        <v>0</v>
      </c>
      <c r="EI312" s="42">
        <f t="shared" si="421"/>
        <v>0</v>
      </c>
      <c r="EJ312" s="42">
        <f t="shared" si="421"/>
        <v>0</v>
      </c>
      <c r="EK312" s="42">
        <f t="shared" si="421"/>
        <v>0</v>
      </c>
      <c r="EL312" s="42">
        <f t="shared" si="421"/>
        <v>2.31E-3</v>
      </c>
      <c r="EM312" s="42">
        <f t="shared" si="421"/>
        <v>0</v>
      </c>
      <c r="EN312" s="42">
        <f t="shared" si="421"/>
        <v>0</v>
      </c>
      <c r="EO312" s="42">
        <f t="shared" si="421"/>
        <v>0</v>
      </c>
      <c r="EP312" s="42">
        <f t="shared" si="421"/>
        <v>0</v>
      </c>
      <c r="EQ312" s="42">
        <f t="shared" si="421"/>
        <v>6.6E-4</v>
      </c>
      <c r="ER312" s="42">
        <f t="shared" si="421"/>
        <v>0</v>
      </c>
      <c r="ES312" s="42">
        <f t="shared" si="421"/>
        <v>0</v>
      </c>
      <c r="ET312" s="42">
        <f t="shared" si="421"/>
        <v>0</v>
      </c>
      <c r="EU312" s="42">
        <f t="shared" si="421"/>
        <v>0</v>
      </c>
      <c r="EV312" s="42">
        <f t="shared" si="421"/>
        <v>3.5100000000000002E-4</v>
      </c>
      <c r="EW312" s="42">
        <f t="shared" si="421"/>
        <v>0</v>
      </c>
      <c r="EX312" s="42">
        <f t="shared" si="421"/>
        <v>0</v>
      </c>
      <c r="EY312" s="42">
        <f t="shared" si="421"/>
        <v>0</v>
      </c>
      <c r="EZ312" s="42">
        <f t="shared" si="421"/>
        <v>2.7590000000000002E-3</v>
      </c>
      <c r="FA312" s="42">
        <f t="shared" si="421"/>
        <v>4.2099999999999999E-4</v>
      </c>
      <c r="FB312" s="42">
        <f t="shared" si="421"/>
        <v>0</v>
      </c>
      <c r="FC312" s="42">
        <f t="shared" si="421"/>
        <v>0</v>
      </c>
      <c r="FD312" s="42">
        <f t="shared" si="421"/>
        <v>0</v>
      </c>
      <c r="FE312" s="42">
        <f t="shared" si="421"/>
        <v>2.4899999999999998E-4</v>
      </c>
      <c r="FF312" s="42">
        <f t="shared" si="421"/>
        <v>0</v>
      </c>
      <c r="FG312" s="42">
        <f t="shared" si="421"/>
        <v>0</v>
      </c>
      <c r="FH312" s="42">
        <f t="shared" si="421"/>
        <v>2.0430000000000001E-3</v>
      </c>
      <c r="FI312" s="42">
        <f t="shared" si="421"/>
        <v>0</v>
      </c>
      <c r="FJ312" s="42">
        <f t="shared" si="421"/>
        <v>0</v>
      </c>
      <c r="FK312" s="42">
        <f t="shared" si="421"/>
        <v>1.5999999999999999E-5</v>
      </c>
      <c r="FL312" s="42">
        <f t="shared" si="421"/>
        <v>0</v>
      </c>
      <c r="FM312" s="42">
        <f t="shared" si="421"/>
        <v>0</v>
      </c>
      <c r="FN312" s="42">
        <f t="shared" si="421"/>
        <v>0</v>
      </c>
      <c r="FO312" s="42">
        <f t="shared" si="421"/>
        <v>0</v>
      </c>
      <c r="FP312" s="42">
        <f t="shared" si="421"/>
        <v>0</v>
      </c>
      <c r="FQ312" s="42">
        <f t="shared" si="421"/>
        <v>0</v>
      </c>
      <c r="FR312" s="42">
        <f t="shared" si="421"/>
        <v>0</v>
      </c>
      <c r="FS312" s="42">
        <f t="shared" si="421"/>
        <v>0</v>
      </c>
      <c r="FT312" s="42">
        <f t="shared" si="421"/>
        <v>0</v>
      </c>
      <c r="FU312" s="42">
        <f t="shared" si="421"/>
        <v>0</v>
      </c>
      <c r="FV312" s="42">
        <f t="shared" si="421"/>
        <v>0</v>
      </c>
      <c r="FW312" s="42">
        <f t="shared" si="421"/>
        <v>0</v>
      </c>
      <c r="FX312" s="42">
        <f t="shared" si="421"/>
        <v>0</v>
      </c>
      <c r="FY312" s="42"/>
      <c r="FZ312" s="7"/>
      <c r="GA312" s="7"/>
      <c r="GB312" s="7"/>
      <c r="GC312" s="7"/>
      <c r="GD312" s="7"/>
      <c r="GE312" s="7"/>
      <c r="GF312" s="7"/>
      <c r="GG312" s="7"/>
      <c r="GH312" s="7"/>
      <c r="GI312" s="7"/>
      <c r="GJ312" s="7"/>
      <c r="GK312" s="7"/>
      <c r="GL312" s="7"/>
      <c r="GM312" s="7"/>
    </row>
    <row r="313" spans="1:195" x14ac:dyDescent="0.2">
      <c r="A313" s="7"/>
      <c r="B313" s="7" t="s">
        <v>883</v>
      </c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  <c r="CH313" s="42"/>
      <c r="CI313" s="42"/>
      <c r="CJ313" s="42"/>
      <c r="CK313" s="42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  <c r="CY313" s="42"/>
      <c r="CZ313" s="42"/>
      <c r="DA313" s="42"/>
      <c r="DB313" s="42"/>
      <c r="DC313" s="42"/>
      <c r="DD313" s="42"/>
      <c r="DE313" s="42"/>
      <c r="DF313" s="42"/>
      <c r="DG313" s="42"/>
      <c r="DH313" s="42"/>
      <c r="DI313" s="42"/>
      <c r="DJ313" s="42"/>
      <c r="DK313" s="42"/>
      <c r="DL313" s="42"/>
      <c r="DM313" s="42"/>
      <c r="DN313" s="42"/>
      <c r="DO313" s="42"/>
      <c r="DP313" s="42"/>
      <c r="DQ313" s="42"/>
      <c r="DR313" s="42"/>
      <c r="DS313" s="42"/>
      <c r="DT313" s="42"/>
      <c r="DU313" s="42"/>
      <c r="DV313" s="42"/>
      <c r="DW313" s="42"/>
      <c r="DX313" s="42"/>
      <c r="DY313" s="42"/>
      <c r="DZ313" s="42"/>
      <c r="EA313" s="42"/>
      <c r="EB313" s="42"/>
      <c r="EC313" s="42"/>
      <c r="ED313" s="42"/>
      <c r="EE313" s="42"/>
      <c r="EF313" s="42"/>
      <c r="EG313" s="42"/>
      <c r="EH313" s="42"/>
      <c r="EI313" s="42"/>
      <c r="EJ313" s="42"/>
      <c r="EK313" s="42"/>
      <c r="EL313" s="42"/>
      <c r="EM313" s="42"/>
      <c r="EN313" s="42"/>
      <c r="EO313" s="42"/>
      <c r="EP313" s="42"/>
      <c r="EQ313" s="42"/>
      <c r="ER313" s="42"/>
      <c r="ES313" s="42"/>
      <c r="ET313" s="42"/>
      <c r="EU313" s="42"/>
      <c r="EV313" s="42"/>
      <c r="EW313" s="42"/>
      <c r="EX313" s="42"/>
      <c r="EY313" s="42"/>
      <c r="EZ313" s="42"/>
      <c r="FA313" s="42"/>
      <c r="FB313" s="42"/>
      <c r="FC313" s="42"/>
      <c r="FD313" s="42"/>
      <c r="FE313" s="42"/>
      <c r="FF313" s="42"/>
      <c r="FG313" s="42"/>
      <c r="FH313" s="42"/>
      <c r="FI313" s="42"/>
      <c r="FJ313" s="42"/>
      <c r="FK313" s="42"/>
      <c r="FL313" s="42"/>
      <c r="FM313" s="42"/>
      <c r="FN313" s="42"/>
      <c r="FO313" s="42"/>
      <c r="FP313" s="42"/>
      <c r="FQ313" s="42"/>
      <c r="FR313" s="42"/>
      <c r="FS313" s="42"/>
      <c r="FT313" s="42"/>
      <c r="FU313" s="42"/>
      <c r="FV313" s="42"/>
      <c r="FW313" s="42"/>
      <c r="FX313" s="42"/>
      <c r="FY313" s="42"/>
      <c r="FZ313" s="7"/>
      <c r="GA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</row>
    <row r="314" spans="1:195" x14ac:dyDescent="0.2">
      <c r="A314" s="6" t="s">
        <v>884</v>
      </c>
      <c r="B314" s="7" t="s">
        <v>885</v>
      </c>
      <c r="C314" s="42">
        <f t="shared" ref="C314:BN314" si="422">ROUND((C76/C45),6)</f>
        <v>0</v>
      </c>
      <c r="D314" s="42">
        <f t="shared" si="422"/>
        <v>0</v>
      </c>
      <c r="E314" s="42">
        <f t="shared" si="422"/>
        <v>0</v>
      </c>
      <c r="F314" s="42">
        <f t="shared" si="422"/>
        <v>0</v>
      </c>
      <c r="G314" s="42">
        <f t="shared" si="422"/>
        <v>0</v>
      </c>
      <c r="H314" s="42">
        <f t="shared" si="422"/>
        <v>0</v>
      </c>
      <c r="I314" s="42">
        <f t="shared" si="422"/>
        <v>0</v>
      </c>
      <c r="J314" s="42">
        <f t="shared" si="422"/>
        <v>0</v>
      </c>
      <c r="K314" s="42">
        <f t="shared" si="422"/>
        <v>0</v>
      </c>
      <c r="L314" s="42">
        <f t="shared" si="422"/>
        <v>0</v>
      </c>
      <c r="M314" s="42">
        <f t="shared" si="422"/>
        <v>0</v>
      </c>
      <c r="N314" s="42">
        <f t="shared" si="422"/>
        <v>4.5000000000000003E-5</v>
      </c>
      <c r="O314" s="42">
        <f t="shared" si="422"/>
        <v>0</v>
      </c>
      <c r="P314" s="42">
        <f t="shared" si="422"/>
        <v>0</v>
      </c>
      <c r="Q314" s="42">
        <f t="shared" si="422"/>
        <v>0</v>
      </c>
      <c r="R314" s="42">
        <f t="shared" si="422"/>
        <v>0</v>
      </c>
      <c r="S314" s="42">
        <f t="shared" si="422"/>
        <v>0</v>
      </c>
      <c r="T314" s="42">
        <f t="shared" si="422"/>
        <v>0</v>
      </c>
      <c r="U314" s="42">
        <f t="shared" si="422"/>
        <v>0</v>
      </c>
      <c r="V314" s="42">
        <f t="shared" si="422"/>
        <v>0</v>
      </c>
      <c r="W314" s="42">
        <f t="shared" si="422"/>
        <v>0</v>
      </c>
      <c r="X314" s="42">
        <f t="shared" si="422"/>
        <v>0</v>
      </c>
      <c r="Y314" s="42">
        <f t="shared" si="422"/>
        <v>0</v>
      </c>
      <c r="Z314" s="42">
        <f t="shared" si="422"/>
        <v>0</v>
      </c>
      <c r="AA314" s="42">
        <f t="shared" si="422"/>
        <v>0</v>
      </c>
      <c r="AB314" s="42">
        <f t="shared" si="422"/>
        <v>0</v>
      </c>
      <c r="AC314" s="42">
        <f t="shared" si="422"/>
        <v>0</v>
      </c>
      <c r="AD314" s="42">
        <f t="shared" si="422"/>
        <v>0</v>
      </c>
      <c r="AE314" s="42">
        <f t="shared" si="422"/>
        <v>0</v>
      </c>
      <c r="AF314" s="42">
        <f t="shared" si="422"/>
        <v>0</v>
      </c>
      <c r="AG314" s="42">
        <f t="shared" si="422"/>
        <v>0</v>
      </c>
      <c r="AH314" s="42">
        <f t="shared" si="422"/>
        <v>0</v>
      </c>
      <c r="AI314" s="42">
        <f t="shared" si="422"/>
        <v>0</v>
      </c>
      <c r="AJ314" s="42">
        <f t="shared" si="422"/>
        <v>0</v>
      </c>
      <c r="AK314" s="42">
        <f t="shared" si="422"/>
        <v>0</v>
      </c>
      <c r="AL314" s="42">
        <f t="shared" si="422"/>
        <v>0</v>
      </c>
      <c r="AM314" s="42">
        <f t="shared" si="422"/>
        <v>0</v>
      </c>
      <c r="AN314" s="42">
        <f t="shared" si="422"/>
        <v>0</v>
      </c>
      <c r="AO314" s="42">
        <f t="shared" si="422"/>
        <v>0</v>
      </c>
      <c r="AP314" s="42">
        <f t="shared" si="422"/>
        <v>0</v>
      </c>
      <c r="AQ314" s="42">
        <f t="shared" si="422"/>
        <v>0</v>
      </c>
      <c r="AR314" s="42">
        <f t="shared" si="422"/>
        <v>0</v>
      </c>
      <c r="AS314" s="42">
        <f t="shared" si="422"/>
        <v>0</v>
      </c>
      <c r="AT314" s="42">
        <f t="shared" si="422"/>
        <v>0</v>
      </c>
      <c r="AU314" s="42">
        <f t="shared" si="422"/>
        <v>0</v>
      </c>
      <c r="AV314" s="42">
        <f t="shared" si="422"/>
        <v>0</v>
      </c>
      <c r="AW314" s="42">
        <f t="shared" si="422"/>
        <v>0</v>
      </c>
      <c r="AX314" s="42">
        <f t="shared" si="422"/>
        <v>0</v>
      </c>
      <c r="AY314" s="42">
        <f t="shared" si="422"/>
        <v>0</v>
      </c>
      <c r="AZ314" s="42">
        <f t="shared" si="422"/>
        <v>0</v>
      </c>
      <c r="BA314" s="42">
        <f t="shared" si="422"/>
        <v>0</v>
      </c>
      <c r="BB314" s="42">
        <f t="shared" si="422"/>
        <v>0</v>
      </c>
      <c r="BC314" s="42">
        <f t="shared" si="422"/>
        <v>0</v>
      </c>
      <c r="BD314" s="42">
        <f t="shared" si="422"/>
        <v>0</v>
      </c>
      <c r="BE314" s="42">
        <f t="shared" si="422"/>
        <v>0</v>
      </c>
      <c r="BF314" s="42">
        <f t="shared" si="422"/>
        <v>0</v>
      </c>
      <c r="BG314" s="42">
        <f t="shared" si="422"/>
        <v>0</v>
      </c>
      <c r="BH314" s="42">
        <f t="shared" si="422"/>
        <v>0</v>
      </c>
      <c r="BI314" s="42">
        <f t="shared" si="422"/>
        <v>0</v>
      </c>
      <c r="BJ314" s="42">
        <f t="shared" si="422"/>
        <v>0</v>
      </c>
      <c r="BK314" s="42">
        <f t="shared" si="422"/>
        <v>0</v>
      </c>
      <c r="BL314" s="42">
        <f t="shared" si="422"/>
        <v>0</v>
      </c>
      <c r="BM314" s="42">
        <f t="shared" si="422"/>
        <v>0</v>
      </c>
      <c r="BN314" s="42">
        <f t="shared" si="422"/>
        <v>0</v>
      </c>
      <c r="BO314" s="42">
        <f t="shared" ref="BO314:DZ314" si="423">ROUND((BO76/BO45),6)</f>
        <v>0</v>
      </c>
      <c r="BP314" s="42">
        <f t="shared" si="423"/>
        <v>0</v>
      </c>
      <c r="BQ314" s="42">
        <f t="shared" si="423"/>
        <v>0</v>
      </c>
      <c r="BR314" s="42">
        <f t="shared" si="423"/>
        <v>0</v>
      </c>
      <c r="BS314" s="42">
        <f t="shared" si="423"/>
        <v>0</v>
      </c>
      <c r="BT314" s="42">
        <f t="shared" si="423"/>
        <v>0</v>
      </c>
      <c r="BU314" s="42">
        <f t="shared" si="423"/>
        <v>0</v>
      </c>
      <c r="BV314" s="42">
        <f t="shared" si="423"/>
        <v>0</v>
      </c>
      <c r="BW314" s="42">
        <f t="shared" si="423"/>
        <v>0</v>
      </c>
      <c r="BX314" s="42">
        <f t="shared" si="423"/>
        <v>0</v>
      </c>
      <c r="BY314" s="42">
        <f t="shared" si="423"/>
        <v>0</v>
      </c>
      <c r="BZ314" s="42">
        <f t="shared" si="423"/>
        <v>0</v>
      </c>
      <c r="CA314" s="42">
        <f t="shared" si="423"/>
        <v>0</v>
      </c>
      <c r="CB314" s="42">
        <f t="shared" si="423"/>
        <v>0</v>
      </c>
      <c r="CC314" s="42">
        <f t="shared" si="423"/>
        <v>0</v>
      </c>
      <c r="CD314" s="42">
        <f t="shared" si="423"/>
        <v>0</v>
      </c>
      <c r="CE314" s="42">
        <f t="shared" si="423"/>
        <v>0</v>
      </c>
      <c r="CF314" s="42">
        <f t="shared" si="423"/>
        <v>0</v>
      </c>
      <c r="CG314" s="42">
        <f t="shared" si="423"/>
        <v>0</v>
      </c>
      <c r="CH314" s="42">
        <f t="shared" si="423"/>
        <v>0</v>
      </c>
      <c r="CI314" s="42">
        <f t="shared" si="423"/>
        <v>0</v>
      </c>
      <c r="CJ314" s="42">
        <f t="shared" si="423"/>
        <v>0</v>
      </c>
      <c r="CK314" s="42">
        <f t="shared" si="423"/>
        <v>0</v>
      </c>
      <c r="CL314" s="42">
        <f t="shared" si="423"/>
        <v>0</v>
      </c>
      <c r="CM314" s="42">
        <f t="shared" si="423"/>
        <v>0</v>
      </c>
      <c r="CN314" s="42">
        <f t="shared" si="423"/>
        <v>0</v>
      </c>
      <c r="CO314" s="42">
        <f t="shared" si="423"/>
        <v>0</v>
      </c>
      <c r="CP314" s="42">
        <f t="shared" si="423"/>
        <v>0</v>
      </c>
      <c r="CQ314" s="42">
        <f t="shared" si="423"/>
        <v>0</v>
      </c>
      <c r="CR314" s="42">
        <f t="shared" si="423"/>
        <v>0</v>
      </c>
      <c r="CS314" s="42">
        <f t="shared" si="423"/>
        <v>0</v>
      </c>
      <c r="CT314" s="42">
        <f t="shared" si="423"/>
        <v>0</v>
      </c>
      <c r="CU314" s="42">
        <f t="shared" si="423"/>
        <v>0</v>
      </c>
      <c r="CV314" s="42">
        <f t="shared" si="423"/>
        <v>0</v>
      </c>
      <c r="CW314" s="42">
        <f t="shared" si="423"/>
        <v>0</v>
      </c>
      <c r="CX314" s="42">
        <f t="shared" si="423"/>
        <v>0</v>
      </c>
      <c r="CY314" s="42">
        <f t="shared" si="423"/>
        <v>0</v>
      </c>
      <c r="CZ314" s="42">
        <f t="shared" si="423"/>
        <v>0</v>
      </c>
      <c r="DA314" s="42">
        <f t="shared" si="423"/>
        <v>0</v>
      </c>
      <c r="DB314" s="42">
        <f t="shared" si="423"/>
        <v>0</v>
      </c>
      <c r="DC314" s="42">
        <f t="shared" si="423"/>
        <v>0</v>
      </c>
      <c r="DD314" s="42">
        <f t="shared" si="423"/>
        <v>0</v>
      </c>
      <c r="DE314" s="42">
        <f t="shared" si="423"/>
        <v>0</v>
      </c>
      <c r="DF314" s="42">
        <f t="shared" si="423"/>
        <v>0</v>
      </c>
      <c r="DG314" s="42">
        <f t="shared" si="423"/>
        <v>0</v>
      </c>
      <c r="DH314" s="42">
        <f t="shared" si="423"/>
        <v>0</v>
      </c>
      <c r="DI314" s="42">
        <f t="shared" si="423"/>
        <v>0</v>
      </c>
      <c r="DJ314" s="42">
        <f t="shared" si="423"/>
        <v>0</v>
      </c>
      <c r="DK314" s="42">
        <f t="shared" si="423"/>
        <v>0</v>
      </c>
      <c r="DL314" s="42">
        <f t="shared" si="423"/>
        <v>0</v>
      </c>
      <c r="DM314" s="42">
        <f t="shared" si="423"/>
        <v>0</v>
      </c>
      <c r="DN314" s="42">
        <f t="shared" si="423"/>
        <v>0</v>
      </c>
      <c r="DO314" s="42">
        <f t="shared" si="423"/>
        <v>0</v>
      </c>
      <c r="DP314" s="42">
        <f t="shared" si="423"/>
        <v>0</v>
      </c>
      <c r="DQ314" s="42">
        <f t="shared" si="423"/>
        <v>0</v>
      </c>
      <c r="DR314" s="42">
        <f t="shared" si="423"/>
        <v>0</v>
      </c>
      <c r="DS314" s="42">
        <f t="shared" si="423"/>
        <v>0</v>
      </c>
      <c r="DT314" s="42">
        <f t="shared" si="423"/>
        <v>0</v>
      </c>
      <c r="DU314" s="42">
        <f t="shared" si="423"/>
        <v>0</v>
      </c>
      <c r="DV314" s="42">
        <f t="shared" si="423"/>
        <v>0</v>
      </c>
      <c r="DW314" s="42">
        <f t="shared" si="423"/>
        <v>0</v>
      </c>
      <c r="DX314" s="42">
        <f t="shared" si="423"/>
        <v>0</v>
      </c>
      <c r="DY314" s="42">
        <f t="shared" si="423"/>
        <v>0</v>
      </c>
      <c r="DZ314" s="42">
        <f t="shared" si="423"/>
        <v>0</v>
      </c>
      <c r="EA314" s="42">
        <f t="shared" ref="EA314:FX314" si="424">ROUND((EA76/EA45),6)</f>
        <v>0</v>
      </c>
      <c r="EB314" s="42">
        <f t="shared" si="424"/>
        <v>0</v>
      </c>
      <c r="EC314" s="42">
        <f t="shared" si="424"/>
        <v>0</v>
      </c>
      <c r="ED314" s="42">
        <f t="shared" si="424"/>
        <v>0</v>
      </c>
      <c r="EE314" s="42">
        <f t="shared" si="424"/>
        <v>0</v>
      </c>
      <c r="EF314" s="42">
        <f t="shared" si="424"/>
        <v>0</v>
      </c>
      <c r="EG314" s="42">
        <f t="shared" si="424"/>
        <v>0</v>
      </c>
      <c r="EH314" s="42">
        <f t="shared" si="424"/>
        <v>0</v>
      </c>
      <c r="EI314" s="42">
        <f t="shared" si="424"/>
        <v>0</v>
      </c>
      <c r="EJ314" s="42">
        <f t="shared" si="424"/>
        <v>0</v>
      </c>
      <c r="EK314" s="42">
        <f t="shared" si="424"/>
        <v>0</v>
      </c>
      <c r="EL314" s="42">
        <f t="shared" si="424"/>
        <v>0</v>
      </c>
      <c r="EM314" s="42">
        <f t="shared" si="424"/>
        <v>0</v>
      </c>
      <c r="EN314" s="42">
        <f t="shared" si="424"/>
        <v>0</v>
      </c>
      <c r="EO314" s="42">
        <f t="shared" si="424"/>
        <v>0</v>
      </c>
      <c r="EP314" s="42">
        <f t="shared" si="424"/>
        <v>0</v>
      </c>
      <c r="EQ314" s="42">
        <f t="shared" si="424"/>
        <v>0</v>
      </c>
      <c r="ER314" s="42">
        <f t="shared" si="424"/>
        <v>0</v>
      </c>
      <c r="ES314" s="42">
        <f t="shared" si="424"/>
        <v>0</v>
      </c>
      <c r="ET314" s="42">
        <f t="shared" si="424"/>
        <v>0</v>
      </c>
      <c r="EU314" s="42">
        <f t="shared" si="424"/>
        <v>0</v>
      </c>
      <c r="EV314" s="42">
        <f t="shared" si="424"/>
        <v>0</v>
      </c>
      <c r="EW314" s="42">
        <f t="shared" si="424"/>
        <v>0</v>
      </c>
      <c r="EX314" s="42">
        <f t="shared" si="424"/>
        <v>0</v>
      </c>
      <c r="EY314" s="42">
        <f t="shared" si="424"/>
        <v>0</v>
      </c>
      <c r="EZ314" s="42">
        <f t="shared" si="424"/>
        <v>0</v>
      </c>
      <c r="FA314" s="42">
        <f t="shared" si="424"/>
        <v>0</v>
      </c>
      <c r="FB314" s="42">
        <f t="shared" si="424"/>
        <v>0</v>
      </c>
      <c r="FC314" s="42">
        <f t="shared" si="424"/>
        <v>0</v>
      </c>
      <c r="FD314" s="42">
        <f t="shared" si="424"/>
        <v>0</v>
      </c>
      <c r="FE314" s="42">
        <f t="shared" si="424"/>
        <v>0</v>
      </c>
      <c r="FF314" s="42">
        <f t="shared" si="424"/>
        <v>0</v>
      </c>
      <c r="FG314" s="42">
        <f t="shared" si="424"/>
        <v>0</v>
      </c>
      <c r="FH314" s="42">
        <f t="shared" si="424"/>
        <v>0</v>
      </c>
      <c r="FI314" s="42">
        <f t="shared" si="424"/>
        <v>0</v>
      </c>
      <c r="FJ314" s="42">
        <f t="shared" si="424"/>
        <v>0</v>
      </c>
      <c r="FK314" s="42">
        <f t="shared" si="424"/>
        <v>0</v>
      </c>
      <c r="FL314" s="42">
        <f t="shared" si="424"/>
        <v>0</v>
      </c>
      <c r="FM314" s="42">
        <f t="shared" si="424"/>
        <v>0</v>
      </c>
      <c r="FN314" s="42">
        <f t="shared" si="424"/>
        <v>0</v>
      </c>
      <c r="FO314" s="42">
        <f t="shared" si="424"/>
        <v>0</v>
      </c>
      <c r="FP314" s="42">
        <f t="shared" si="424"/>
        <v>0</v>
      </c>
      <c r="FQ314" s="42">
        <f t="shared" si="424"/>
        <v>0</v>
      </c>
      <c r="FR314" s="42">
        <f t="shared" si="424"/>
        <v>0</v>
      </c>
      <c r="FS314" s="42">
        <f t="shared" si="424"/>
        <v>0</v>
      </c>
      <c r="FT314" s="42">
        <f t="shared" si="424"/>
        <v>0</v>
      </c>
      <c r="FU314" s="42">
        <f t="shared" si="424"/>
        <v>0</v>
      </c>
      <c r="FV314" s="42">
        <f t="shared" si="424"/>
        <v>0</v>
      </c>
      <c r="FW314" s="42">
        <f t="shared" si="424"/>
        <v>0</v>
      </c>
      <c r="FX314" s="42">
        <f t="shared" si="424"/>
        <v>0</v>
      </c>
      <c r="FY314" s="42"/>
      <c r="FZ314" s="7"/>
      <c r="GA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</row>
    <row r="315" spans="1:195" x14ac:dyDescent="0.2">
      <c r="A315" s="7"/>
      <c r="B315" s="7" t="s">
        <v>886</v>
      </c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2"/>
      <c r="BZ315" s="42"/>
      <c r="CA315" s="42"/>
      <c r="CB315" s="42"/>
      <c r="CC315" s="42"/>
      <c r="CD315" s="42"/>
      <c r="CE315" s="42"/>
      <c r="CF315" s="42"/>
      <c r="CG315" s="42"/>
      <c r="CH315" s="42"/>
      <c r="CI315" s="42"/>
      <c r="CJ315" s="42"/>
      <c r="CK315" s="42"/>
      <c r="CL315" s="42"/>
      <c r="CM315" s="42"/>
      <c r="CN315" s="42"/>
      <c r="CO315" s="42"/>
      <c r="CP315" s="42"/>
      <c r="CQ315" s="42"/>
      <c r="CR315" s="42"/>
      <c r="CS315" s="42"/>
      <c r="CT315" s="42"/>
      <c r="CU315" s="42"/>
      <c r="CV315" s="42"/>
      <c r="CW315" s="42"/>
      <c r="CX315" s="42"/>
      <c r="CY315" s="42"/>
      <c r="CZ315" s="42"/>
      <c r="DA315" s="42"/>
      <c r="DB315" s="42"/>
      <c r="DC315" s="42"/>
      <c r="DD315" s="42"/>
      <c r="DE315" s="42"/>
      <c r="DF315" s="42"/>
      <c r="DG315" s="42"/>
      <c r="DH315" s="42"/>
      <c r="DI315" s="42"/>
      <c r="DJ315" s="42"/>
      <c r="DK315" s="42"/>
      <c r="DL315" s="42"/>
      <c r="DM315" s="42"/>
      <c r="DN315" s="42"/>
      <c r="DO315" s="42"/>
      <c r="DP315" s="42"/>
      <c r="DQ315" s="42"/>
      <c r="DR315" s="42"/>
      <c r="DS315" s="42"/>
      <c r="DT315" s="42"/>
      <c r="DU315" s="42"/>
      <c r="DV315" s="42"/>
      <c r="DW315" s="42"/>
      <c r="DX315" s="42"/>
      <c r="DY315" s="42"/>
      <c r="DZ315" s="42"/>
      <c r="EA315" s="42"/>
      <c r="EB315" s="42"/>
      <c r="EC315" s="42"/>
      <c r="ED315" s="42"/>
      <c r="EE315" s="42"/>
      <c r="EF315" s="42"/>
      <c r="EG315" s="42"/>
      <c r="EH315" s="42"/>
      <c r="EI315" s="42"/>
      <c r="EJ315" s="42"/>
      <c r="EK315" s="42"/>
      <c r="EL315" s="42"/>
      <c r="EM315" s="42"/>
      <c r="EN315" s="42"/>
      <c r="EO315" s="42"/>
      <c r="EP315" s="42"/>
      <c r="EQ315" s="42"/>
      <c r="ER315" s="42"/>
      <c r="ES315" s="42"/>
      <c r="ET315" s="42"/>
      <c r="EU315" s="42"/>
      <c r="EV315" s="42"/>
      <c r="EW315" s="42"/>
      <c r="EX315" s="42"/>
      <c r="EY315" s="42"/>
      <c r="EZ315" s="42"/>
      <c r="FA315" s="42"/>
      <c r="FB315" s="42"/>
      <c r="FC315" s="42"/>
      <c r="FD315" s="42"/>
      <c r="FE315" s="42"/>
      <c r="FF315" s="42"/>
      <c r="FG315" s="42"/>
      <c r="FH315" s="42"/>
      <c r="FI315" s="42"/>
      <c r="FJ315" s="42"/>
      <c r="FK315" s="42"/>
      <c r="FL315" s="42"/>
      <c r="FM315" s="42"/>
      <c r="FN315" s="42"/>
      <c r="FO315" s="42"/>
      <c r="FP315" s="42"/>
      <c r="FQ315" s="42"/>
      <c r="FR315" s="42"/>
      <c r="FS315" s="42"/>
      <c r="FT315" s="42"/>
      <c r="FU315" s="42"/>
      <c r="FV315" s="42"/>
      <c r="FW315" s="42"/>
      <c r="FX315" s="42"/>
      <c r="FY315" s="42"/>
      <c r="FZ315" s="7"/>
      <c r="GA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</row>
    <row r="316" spans="1:195" x14ac:dyDescent="0.2">
      <c r="A316" s="6" t="s">
        <v>887</v>
      </c>
      <c r="B316" s="7" t="s">
        <v>888</v>
      </c>
      <c r="C316" s="42">
        <f t="shared" ref="C316:BN316" si="425">ROUND((C77/C45),6)</f>
        <v>4.346E-3</v>
      </c>
      <c r="D316" s="42">
        <f t="shared" si="425"/>
        <v>1.5538E-2</v>
      </c>
      <c r="E316" s="42">
        <f t="shared" si="425"/>
        <v>4.4710000000000001E-3</v>
      </c>
      <c r="F316" s="42">
        <f t="shared" si="425"/>
        <v>2.5399999999999999E-4</v>
      </c>
      <c r="G316" s="42">
        <f t="shared" si="425"/>
        <v>3.1159999999999998E-3</v>
      </c>
      <c r="H316" s="42">
        <f t="shared" si="425"/>
        <v>2.3440000000000002E-3</v>
      </c>
      <c r="I316" s="42">
        <f t="shared" si="425"/>
        <v>7.3010000000000002E-3</v>
      </c>
      <c r="J316" s="42">
        <f t="shared" si="425"/>
        <v>0</v>
      </c>
      <c r="K316" s="42">
        <f t="shared" si="425"/>
        <v>0</v>
      </c>
      <c r="L316" s="42">
        <f t="shared" si="425"/>
        <v>5.757E-3</v>
      </c>
      <c r="M316" s="42">
        <f t="shared" si="425"/>
        <v>3.49E-3</v>
      </c>
      <c r="N316" s="42">
        <f t="shared" si="425"/>
        <v>9.0419999999999997E-3</v>
      </c>
      <c r="O316" s="42">
        <f t="shared" si="425"/>
        <v>1.1015E-2</v>
      </c>
      <c r="P316" s="42">
        <f t="shared" si="425"/>
        <v>0</v>
      </c>
      <c r="Q316" s="42">
        <f t="shared" si="425"/>
        <v>8.2509999999999997E-3</v>
      </c>
      <c r="R316" s="42">
        <f t="shared" si="425"/>
        <v>0</v>
      </c>
      <c r="S316" s="42">
        <f t="shared" si="425"/>
        <v>0</v>
      </c>
      <c r="T316" s="42">
        <f t="shared" si="425"/>
        <v>0</v>
      </c>
      <c r="U316" s="42">
        <f t="shared" si="425"/>
        <v>3.4009999999999999E-3</v>
      </c>
      <c r="V316" s="42">
        <f t="shared" si="425"/>
        <v>0</v>
      </c>
      <c r="W316" s="42">
        <f t="shared" si="425"/>
        <v>0</v>
      </c>
      <c r="X316" s="42">
        <f t="shared" si="425"/>
        <v>8.1460000000000005E-3</v>
      </c>
      <c r="Y316" s="42">
        <f t="shared" si="425"/>
        <v>0</v>
      </c>
      <c r="Z316" s="42">
        <f t="shared" si="425"/>
        <v>0</v>
      </c>
      <c r="AA316" s="42">
        <f t="shared" si="425"/>
        <v>5.9049999999999997E-3</v>
      </c>
      <c r="AB316" s="42">
        <f t="shared" si="425"/>
        <v>8.6960000000000006E-3</v>
      </c>
      <c r="AC316" s="42">
        <f t="shared" si="425"/>
        <v>4.9919999999999999E-3</v>
      </c>
      <c r="AD316" s="42">
        <f t="shared" si="425"/>
        <v>5.0080000000000003E-3</v>
      </c>
      <c r="AE316" s="42">
        <f t="shared" si="425"/>
        <v>4.7109999999999999E-3</v>
      </c>
      <c r="AF316" s="42">
        <f t="shared" si="425"/>
        <v>2.1450000000000002E-3</v>
      </c>
      <c r="AG316" s="42">
        <f t="shared" si="425"/>
        <v>4.8199999999999996E-3</v>
      </c>
      <c r="AH316" s="42">
        <f t="shared" si="425"/>
        <v>0</v>
      </c>
      <c r="AI316" s="42">
        <f t="shared" si="425"/>
        <v>0</v>
      </c>
      <c r="AJ316" s="42">
        <f t="shared" si="425"/>
        <v>0</v>
      </c>
      <c r="AK316" s="42">
        <f t="shared" si="425"/>
        <v>0</v>
      </c>
      <c r="AL316" s="42">
        <f t="shared" si="425"/>
        <v>4.6690000000000004E-3</v>
      </c>
      <c r="AM316" s="42">
        <f t="shared" si="425"/>
        <v>0</v>
      </c>
      <c r="AN316" s="42">
        <f t="shared" si="425"/>
        <v>0</v>
      </c>
      <c r="AO316" s="42">
        <f t="shared" si="425"/>
        <v>0</v>
      </c>
      <c r="AP316" s="42">
        <f t="shared" si="425"/>
        <v>5.1710000000000002E-3</v>
      </c>
      <c r="AQ316" s="42">
        <f t="shared" si="425"/>
        <v>0</v>
      </c>
      <c r="AR316" s="42">
        <f t="shared" si="425"/>
        <v>6.783E-3</v>
      </c>
      <c r="AS316" s="42">
        <f t="shared" si="425"/>
        <v>1.335E-3</v>
      </c>
      <c r="AT316" s="42">
        <f t="shared" si="425"/>
        <v>0</v>
      </c>
      <c r="AU316" s="42">
        <f t="shared" si="425"/>
        <v>0</v>
      </c>
      <c r="AV316" s="42">
        <f t="shared" si="425"/>
        <v>0</v>
      </c>
      <c r="AW316" s="42">
        <f t="shared" si="425"/>
        <v>0</v>
      </c>
      <c r="AX316" s="42">
        <f t="shared" si="425"/>
        <v>0</v>
      </c>
      <c r="AY316" s="42">
        <f t="shared" si="425"/>
        <v>0</v>
      </c>
      <c r="AZ316" s="42">
        <f t="shared" si="425"/>
        <v>5.6439999999999997E-3</v>
      </c>
      <c r="BA316" s="42">
        <f t="shared" si="425"/>
        <v>4.6080000000000001E-3</v>
      </c>
      <c r="BB316" s="42">
        <f t="shared" si="425"/>
        <v>2.7750000000000001E-3</v>
      </c>
      <c r="BC316" s="42">
        <f t="shared" si="425"/>
        <v>1.5980000000000001E-2</v>
      </c>
      <c r="BD316" s="42">
        <f t="shared" si="425"/>
        <v>9.1559999999999992E-3</v>
      </c>
      <c r="BE316" s="42">
        <f t="shared" si="425"/>
        <v>1.0207000000000001E-2</v>
      </c>
      <c r="BF316" s="42">
        <f t="shared" si="425"/>
        <v>9.8359999999999993E-3</v>
      </c>
      <c r="BG316" s="42">
        <f t="shared" si="425"/>
        <v>0</v>
      </c>
      <c r="BH316" s="42">
        <f t="shared" si="425"/>
        <v>0</v>
      </c>
      <c r="BI316" s="42">
        <f t="shared" si="425"/>
        <v>0</v>
      </c>
      <c r="BJ316" s="42">
        <f t="shared" si="425"/>
        <v>4.6239999999999996E-3</v>
      </c>
      <c r="BK316" s="42">
        <f t="shared" si="425"/>
        <v>4.6849999999999999E-3</v>
      </c>
      <c r="BL316" s="42">
        <f t="shared" si="425"/>
        <v>0</v>
      </c>
      <c r="BM316" s="42">
        <f t="shared" si="425"/>
        <v>0</v>
      </c>
      <c r="BN316" s="42">
        <f t="shared" si="425"/>
        <v>0</v>
      </c>
      <c r="BO316" s="42">
        <f t="shared" ref="BO316:DZ316" si="426">ROUND((BO77/BO45),6)</f>
        <v>1.9910000000000001E-3</v>
      </c>
      <c r="BP316" s="42">
        <f t="shared" si="426"/>
        <v>0</v>
      </c>
      <c r="BQ316" s="42">
        <f t="shared" si="426"/>
        <v>5.463E-3</v>
      </c>
      <c r="BR316" s="42">
        <f t="shared" si="426"/>
        <v>3.5669999999999999E-3</v>
      </c>
      <c r="BS316" s="42">
        <f t="shared" si="426"/>
        <v>1.8159999999999999E-3</v>
      </c>
      <c r="BT316" s="42">
        <f t="shared" si="426"/>
        <v>2.3730000000000001E-3</v>
      </c>
      <c r="BU316" s="42">
        <f t="shared" si="426"/>
        <v>6.9670000000000001E-3</v>
      </c>
      <c r="BV316" s="42">
        <f t="shared" si="426"/>
        <v>1.07E-3</v>
      </c>
      <c r="BW316" s="42">
        <f t="shared" si="426"/>
        <v>3.705E-3</v>
      </c>
      <c r="BX316" s="42">
        <f t="shared" si="426"/>
        <v>0</v>
      </c>
      <c r="BY316" s="42">
        <f t="shared" si="426"/>
        <v>0</v>
      </c>
      <c r="BZ316" s="42">
        <f t="shared" si="426"/>
        <v>0</v>
      </c>
      <c r="CA316" s="42">
        <f t="shared" si="426"/>
        <v>0</v>
      </c>
      <c r="CB316" s="42">
        <f t="shared" si="426"/>
        <v>8.2749999999999994E-3</v>
      </c>
      <c r="CC316" s="42">
        <f t="shared" si="426"/>
        <v>0</v>
      </c>
      <c r="CD316" s="42">
        <f t="shared" si="426"/>
        <v>0</v>
      </c>
      <c r="CE316" s="42">
        <f t="shared" si="426"/>
        <v>0</v>
      </c>
      <c r="CF316" s="42">
        <f t="shared" si="426"/>
        <v>0</v>
      </c>
      <c r="CG316" s="42">
        <f t="shared" si="426"/>
        <v>5.1009999999999996E-3</v>
      </c>
      <c r="CH316" s="42">
        <f t="shared" si="426"/>
        <v>0</v>
      </c>
      <c r="CI316" s="42">
        <f t="shared" si="426"/>
        <v>2.552E-3</v>
      </c>
      <c r="CJ316" s="42">
        <f t="shared" si="426"/>
        <v>1.8060000000000001E-3</v>
      </c>
      <c r="CK316" s="42">
        <f t="shared" si="426"/>
        <v>3.6080000000000001E-3</v>
      </c>
      <c r="CL316" s="42">
        <f t="shared" si="426"/>
        <v>8.2330000000000007E-3</v>
      </c>
      <c r="CM316" s="42">
        <f t="shared" si="426"/>
        <v>3.5690000000000001E-3</v>
      </c>
      <c r="CN316" s="42">
        <f t="shared" si="426"/>
        <v>7.6730000000000001E-3</v>
      </c>
      <c r="CO316" s="42">
        <f t="shared" si="426"/>
        <v>4.4169999999999999E-3</v>
      </c>
      <c r="CP316" s="42">
        <f t="shared" si="426"/>
        <v>3.9830000000000004E-3</v>
      </c>
      <c r="CQ316" s="42">
        <f t="shared" si="426"/>
        <v>0</v>
      </c>
      <c r="CR316" s="42">
        <f t="shared" si="426"/>
        <v>2.6419999999999998E-3</v>
      </c>
      <c r="CS316" s="42">
        <f t="shared" si="426"/>
        <v>0</v>
      </c>
      <c r="CT316" s="42">
        <f t="shared" si="426"/>
        <v>0</v>
      </c>
      <c r="CU316" s="42">
        <f t="shared" si="426"/>
        <v>9.9360000000000004E-3</v>
      </c>
      <c r="CV316" s="42">
        <f t="shared" si="426"/>
        <v>6.5779999999999996E-3</v>
      </c>
      <c r="CW316" s="42">
        <f t="shared" si="426"/>
        <v>0</v>
      </c>
      <c r="CX316" s="42">
        <f t="shared" si="426"/>
        <v>0</v>
      </c>
      <c r="CY316" s="42">
        <f t="shared" si="426"/>
        <v>0</v>
      </c>
      <c r="CZ316" s="42">
        <f t="shared" si="426"/>
        <v>1.9469999999999999E-3</v>
      </c>
      <c r="DA316" s="42">
        <f t="shared" si="426"/>
        <v>0</v>
      </c>
      <c r="DB316" s="42">
        <f t="shared" si="426"/>
        <v>0</v>
      </c>
      <c r="DC316" s="42">
        <f t="shared" si="426"/>
        <v>6.4079999999999996E-3</v>
      </c>
      <c r="DD316" s="42">
        <f t="shared" si="426"/>
        <v>0</v>
      </c>
      <c r="DE316" s="42">
        <f t="shared" si="426"/>
        <v>1.392E-3</v>
      </c>
      <c r="DF316" s="42">
        <f t="shared" si="426"/>
        <v>6.2859999999999999E-3</v>
      </c>
      <c r="DG316" s="42">
        <f t="shared" si="426"/>
        <v>1.356E-3</v>
      </c>
      <c r="DH316" s="42">
        <f t="shared" si="426"/>
        <v>4.7990000000000003E-3</v>
      </c>
      <c r="DI316" s="42">
        <f t="shared" si="426"/>
        <v>0</v>
      </c>
      <c r="DJ316" s="42">
        <f t="shared" si="426"/>
        <v>6.4279999999999997E-3</v>
      </c>
      <c r="DK316" s="42">
        <f t="shared" si="426"/>
        <v>6.4929999999999996E-3</v>
      </c>
      <c r="DL316" s="42">
        <f t="shared" si="426"/>
        <v>0</v>
      </c>
      <c r="DM316" s="42">
        <f t="shared" si="426"/>
        <v>9.6769999999999998E-3</v>
      </c>
      <c r="DN316" s="42">
        <f t="shared" si="426"/>
        <v>1.5740000000000001E-3</v>
      </c>
      <c r="DO316" s="42">
        <f t="shared" si="426"/>
        <v>1.7830000000000001E-3</v>
      </c>
      <c r="DP316" s="42">
        <f t="shared" si="426"/>
        <v>0</v>
      </c>
      <c r="DQ316" s="42">
        <f t="shared" si="426"/>
        <v>0</v>
      </c>
      <c r="DR316" s="42">
        <f t="shared" si="426"/>
        <v>0</v>
      </c>
      <c r="DS316" s="42">
        <f t="shared" si="426"/>
        <v>0</v>
      </c>
      <c r="DT316" s="42">
        <f t="shared" si="426"/>
        <v>0</v>
      </c>
      <c r="DU316" s="42">
        <f t="shared" si="426"/>
        <v>0</v>
      </c>
      <c r="DV316" s="42">
        <f t="shared" si="426"/>
        <v>0</v>
      </c>
      <c r="DW316" s="42">
        <f t="shared" si="426"/>
        <v>8.2299999999999995E-4</v>
      </c>
      <c r="DX316" s="42">
        <f t="shared" si="426"/>
        <v>1.8159999999999999E-3</v>
      </c>
      <c r="DY316" s="42">
        <f t="shared" si="426"/>
        <v>3.382E-3</v>
      </c>
      <c r="DZ316" s="42">
        <f t="shared" si="426"/>
        <v>2.5600000000000002E-3</v>
      </c>
      <c r="EA316" s="42">
        <f t="shared" ref="EA316:FX316" si="427">ROUND((EA77/EA45),6)</f>
        <v>4.0099999999999999E-4</v>
      </c>
      <c r="EB316" s="42">
        <f t="shared" si="427"/>
        <v>5.6389999999999999E-3</v>
      </c>
      <c r="EC316" s="42">
        <f t="shared" si="427"/>
        <v>0</v>
      </c>
      <c r="ED316" s="42">
        <f t="shared" si="427"/>
        <v>6.7000000000000002E-4</v>
      </c>
      <c r="EE316" s="42">
        <f t="shared" si="427"/>
        <v>0</v>
      </c>
      <c r="EF316" s="42">
        <f t="shared" si="427"/>
        <v>0</v>
      </c>
      <c r="EG316" s="42">
        <f t="shared" si="427"/>
        <v>0</v>
      </c>
      <c r="EH316" s="42">
        <f t="shared" si="427"/>
        <v>0</v>
      </c>
      <c r="EI316" s="42">
        <f t="shared" si="427"/>
        <v>0</v>
      </c>
      <c r="EJ316" s="42">
        <f t="shared" si="427"/>
        <v>0</v>
      </c>
      <c r="EK316" s="42">
        <f t="shared" si="427"/>
        <v>7.0100000000000002E-4</v>
      </c>
      <c r="EL316" s="42">
        <f t="shared" si="427"/>
        <v>0</v>
      </c>
      <c r="EM316" s="42">
        <f t="shared" si="427"/>
        <v>7.6909999999999999E-3</v>
      </c>
      <c r="EN316" s="42">
        <f t="shared" si="427"/>
        <v>2.751E-3</v>
      </c>
      <c r="EO316" s="42">
        <f t="shared" si="427"/>
        <v>1.6130000000000001E-3</v>
      </c>
      <c r="EP316" s="42">
        <f t="shared" si="427"/>
        <v>6.2950000000000002E-3</v>
      </c>
      <c r="EQ316" s="42">
        <f t="shared" si="427"/>
        <v>9.7599999999999998E-4</v>
      </c>
      <c r="ER316" s="42">
        <f t="shared" si="427"/>
        <v>7.0419999999999996E-3</v>
      </c>
      <c r="ES316" s="42">
        <f t="shared" si="427"/>
        <v>0</v>
      </c>
      <c r="ET316" s="42">
        <f t="shared" si="427"/>
        <v>4.914E-3</v>
      </c>
      <c r="EU316" s="42">
        <f t="shared" si="427"/>
        <v>0</v>
      </c>
      <c r="EV316" s="42">
        <f t="shared" si="427"/>
        <v>0</v>
      </c>
      <c r="EW316" s="42">
        <f t="shared" si="427"/>
        <v>1.6800000000000001E-3</v>
      </c>
      <c r="EX316" s="42">
        <f t="shared" si="427"/>
        <v>6.8890000000000002E-3</v>
      </c>
      <c r="EY316" s="42">
        <f t="shared" si="427"/>
        <v>0</v>
      </c>
      <c r="EZ316" s="42">
        <f t="shared" si="427"/>
        <v>0</v>
      </c>
      <c r="FA316" s="42">
        <f t="shared" si="427"/>
        <v>1.3370000000000001E-3</v>
      </c>
      <c r="FB316" s="42">
        <f t="shared" si="427"/>
        <v>1.439E-3</v>
      </c>
      <c r="FC316" s="42">
        <f t="shared" si="427"/>
        <v>2.542E-3</v>
      </c>
      <c r="FD316" s="42">
        <f t="shared" si="427"/>
        <v>0</v>
      </c>
      <c r="FE316" s="42">
        <f t="shared" si="427"/>
        <v>7.9570000000000005E-3</v>
      </c>
      <c r="FF316" s="42">
        <f t="shared" si="427"/>
        <v>0</v>
      </c>
      <c r="FG316" s="42">
        <f t="shared" si="427"/>
        <v>0</v>
      </c>
      <c r="FH316" s="42">
        <f t="shared" si="427"/>
        <v>4.1149999999999997E-3</v>
      </c>
      <c r="FI316" s="42">
        <f t="shared" si="427"/>
        <v>1.688E-3</v>
      </c>
      <c r="FJ316" s="42">
        <f t="shared" si="427"/>
        <v>8.2799999999999996E-4</v>
      </c>
      <c r="FK316" s="42">
        <f t="shared" si="427"/>
        <v>1.585E-3</v>
      </c>
      <c r="FL316" s="42">
        <f t="shared" si="427"/>
        <v>1.121E-3</v>
      </c>
      <c r="FM316" s="42">
        <f t="shared" si="427"/>
        <v>5.2700000000000002E-4</v>
      </c>
      <c r="FN316" s="42">
        <f t="shared" si="427"/>
        <v>0</v>
      </c>
      <c r="FO316" s="42">
        <f t="shared" si="427"/>
        <v>5.0000000000000001E-4</v>
      </c>
      <c r="FP316" s="42">
        <f t="shared" si="427"/>
        <v>1.248E-3</v>
      </c>
      <c r="FQ316" s="42">
        <f t="shared" si="427"/>
        <v>1.2880000000000001E-3</v>
      </c>
      <c r="FR316" s="42">
        <f t="shared" si="427"/>
        <v>8.9400000000000005E-4</v>
      </c>
      <c r="FS316" s="42">
        <f t="shared" si="427"/>
        <v>8.3999999999999995E-5</v>
      </c>
      <c r="FT316" s="42">
        <f t="shared" si="427"/>
        <v>1.5300000000000001E-4</v>
      </c>
      <c r="FU316" s="42">
        <f t="shared" si="427"/>
        <v>7.4710000000000002E-3</v>
      </c>
      <c r="FV316" s="42">
        <f t="shared" si="427"/>
        <v>2.977E-3</v>
      </c>
      <c r="FW316" s="42">
        <f t="shared" si="427"/>
        <v>0</v>
      </c>
      <c r="FX316" s="42">
        <f t="shared" si="427"/>
        <v>1.8026E-2</v>
      </c>
      <c r="FY316" s="42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</row>
    <row r="317" spans="1:195" x14ac:dyDescent="0.2">
      <c r="A317" s="7"/>
      <c r="B317" s="7" t="s">
        <v>889</v>
      </c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  <c r="CG317" s="42"/>
      <c r="CH317" s="42"/>
      <c r="CI317" s="42"/>
      <c r="CJ317" s="42"/>
      <c r="CK317" s="42"/>
      <c r="CL317" s="42"/>
      <c r="CM317" s="42"/>
      <c r="CN317" s="42"/>
      <c r="CO317" s="42"/>
      <c r="CP317" s="42"/>
      <c r="CQ317" s="42"/>
      <c r="CR317" s="42"/>
      <c r="CS317" s="42"/>
      <c r="CT317" s="42"/>
      <c r="CU317" s="42"/>
      <c r="CV317" s="42"/>
      <c r="CW317" s="42"/>
      <c r="CX317" s="42"/>
      <c r="CY317" s="42"/>
      <c r="CZ317" s="42"/>
      <c r="DA317" s="42"/>
      <c r="DB317" s="42"/>
      <c r="DC317" s="42"/>
      <c r="DD317" s="42"/>
      <c r="DE317" s="42"/>
      <c r="DF317" s="42"/>
      <c r="DG317" s="42"/>
      <c r="DH317" s="42"/>
      <c r="DI317" s="42"/>
      <c r="DJ317" s="42"/>
      <c r="DK317" s="42"/>
      <c r="DL317" s="42"/>
      <c r="DM317" s="42"/>
      <c r="DN317" s="42"/>
      <c r="DO317" s="42"/>
      <c r="DP317" s="42"/>
      <c r="DQ317" s="42"/>
      <c r="DR317" s="42"/>
      <c r="DS317" s="42"/>
      <c r="DT317" s="42"/>
      <c r="DU317" s="42"/>
      <c r="DV317" s="42"/>
      <c r="DW317" s="42"/>
      <c r="DX317" s="42"/>
      <c r="DY317" s="42"/>
      <c r="DZ317" s="42"/>
      <c r="EA317" s="42"/>
      <c r="EB317" s="42"/>
      <c r="EC317" s="42"/>
      <c r="ED317" s="42"/>
      <c r="EE317" s="42"/>
      <c r="EF317" s="42"/>
      <c r="EG317" s="42"/>
      <c r="EH317" s="42"/>
      <c r="EI317" s="42"/>
      <c r="EJ317" s="42"/>
      <c r="EK317" s="42"/>
      <c r="EL317" s="42"/>
      <c r="EM317" s="42"/>
      <c r="EN317" s="42"/>
      <c r="EO317" s="42"/>
      <c r="EP317" s="42"/>
      <c r="EQ317" s="42"/>
      <c r="ER317" s="42"/>
      <c r="ES317" s="42"/>
      <c r="ET317" s="42"/>
      <c r="EU317" s="42"/>
      <c r="EV317" s="42"/>
      <c r="EW317" s="42"/>
      <c r="EX317" s="42"/>
      <c r="EY317" s="42"/>
      <c r="EZ317" s="42"/>
      <c r="FA317" s="42"/>
      <c r="FB317" s="42"/>
      <c r="FC317" s="42"/>
      <c r="FD317" s="42"/>
      <c r="FE317" s="42"/>
      <c r="FF317" s="42"/>
      <c r="FG317" s="42"/>
      <c r="FH317" s="42"/>
      <c r="FI317" s="42"/>
      <c r="FJ317" s="42"/>
      <c r="FK317" s="42"/>
      <c r="FL317" s="42"/>
      <c r="FM317" s="42"/>
      <c r="FN317" s="42"/>
      <c r="FO317" s="42"/>
      <c r="FP317" s="42"/>
      <c r="FQ317" s="42"/>
      <c r="FR317" s="42"/>
      <c r="FS317" s="42"/>
      <c r="FT317" s="42"/>
      <c r="FU317" s="42"/>
      <c r="FV317" s="42"/>
      <c r="FW317" s="42"/>
      <c r="FX317" s="42"/>
      <c r="FY317" s="42"/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</row>
    <row r="318" spans="1:195" x14ac:dyDescent="0.2">
      <c r="A318" s="6" t="s">
        <v>890</v>
      </c>
      <c r="B318" s="7" t="s">
        <v>891</v>
      </c>
      <c r="C318" s="42">
        <f t="shared" ref="C318:AH318" si="428">SUM(C310:C316)</f>
        <v>3.1545000000000004E-2</v>
      </c>
      <c r="D318" s="42">
        <f t="shared" si="428"/>
        <v>4.2537999999999999E-2</v>
      </c>
      <c r="E318" s="42">
        <f t="shared" si="428"/>
        <v>3.1470999999999999E-2</v>
      </c>
      <c r="F318" s="42">
        <f t="shared" si="428"/>
        <v>2.7254E-2</v>
      </c>
      <c r="G318" s="42">
        <f t="shared" si="428"/>
        <v>2.8381E-2</v>
      </c>
      <c r="H318" s="42">
        <f t="shared" si="428"/>
        <v>2.9343999999999999E-2</v>
      </c>
      <c r="I318" s="42">
        <f t="shared" si="428"/>
        <v>3.4784000000000002E-2</v>
      </c>
      <c r="J318" s="42">
        <f t="shared" si="428"/>
        <v>2.7E-2</v>
      </c>
      <c r="K318" s="42">
        <f t="shared" si="428"/>
        <v>2.7E-2</v>
      </c>
      <c r="L318" s="42">
        <f t="shared" si="428"/>
        <v>3.0651999999999999E-2</v>
      </c>
      <c r="M318" s="42">
        <f t="shared" si="428"/>
        <v>2.7437E-2</v>
      </c>
      <c r="N318" s="42">
        <f t="shared" si="428"/>
        <v>2.8593E-2</v>
      </c>
      <c r="O318" s="42">
        <f t="shared" si="428"/>
        <v>3.8976999999999998E-2</v>
      </c>
      <c r="P318" s="42">
        <f t="shared" si="428"/>
        <v>2.7115E-2</v>
      </c>
      <c r="Q318" s="42">
        <f t="shared" si="428"/>
        <v>3.5250999999999998E-2</v>
      </c>
      <c r="R318" s="42">
        <f t="shared" si="428"/>
        <v>2.6908999999999999E-2</v>
      </c>
      <c r="S318" s="42">
        <f t="shared" si="428"/>
        <v>2.4014000000000001E-2</v>
      </c>
      <c r="T318" s="42">
        <f t="shared" si="428"/>
        <v>2.2301000000000001E-2</v>
      </c>
      <c r="U318" s="42">
        <f t="shared" si="428"/>
        <v>2.5202000000000002E-2</v>
      </c>
      <c r="V318" s="42">
        <f t="shared" si="428"/>
        <v>2.7E-2</v>
      </c>
      <c r="W318" s="42">
        <f t="shared" si="428"/>
        <v>2.7E-2</v>
      </c>
      <c r="X318" s="42">
        <f t="shared" si="428"/>
        <v>2.2154E-2</v>
      </c>
      <c r="Y318" s="42">
        <f t="shared" si="428"/>
        <v>2.2498000000000001E-2</v>
      </c>
      <c r="Z318" s="42">
        <f t="shared" si="428"/>
        <v>2.6569000000000002E-2</v>
      </c>
      <c r="AA318" s="42">
        <f t="shared" si="428"/>
        <v>3.2904999999999997E-2</v>
      </c>
      <c r="AB318" s="42">
        <f t="shared" si="428"/>
        <v>3.5695999999999999E-2</v>
      </c>
      <c r="AC318" s="42">
        <f t="shared" si="428"/>
        <v>2.3973999999999999E-2</v>
      </c>
      <c r="AD318" s="42">
        <f t="shared" si="428"/>
        <v>2.2700999999999999E-2</v>
      </c>
      <c r="AE318" s="42">
        <f t="shared" si="428"/>
        <v>1.6937000000000001E-2</v>
      </c>
      <c r="AF318" s="42">
        <f t="shared" si="428"/>
        <v>1.1819E-2</v>
      </c>
      <c r="AG318" s="42">
        <f t="shared" si="428"/>
        <v>1.7305000000000001E-2</v>
      </c>
      <c r="AH318" s="42">
        <f t="shared" si="428"/>
        <v>2.5068999999999998E-2</v>
      </c>
      <c r="AI318" s="42">
        <f t="shared" ref="AI318:CT318" si="429">SUM(AI310:AI316)</f>
        <v>2.7E-2</v>
      </c>
      <c r="AJ318" s="42">
        <f t="shared" si="429"/>
        <v>2.1787999999999998E-2</v>
      </c>
      <c r="AK318" s="42">
        <f t="shared" si="429"/>
        <v>1.9279999999999999E-2</v>
      </c>
      <c r="AL318" s="42">
        <f t="shared" si="429"/>
        <v>3.1669000000000003E-2</v>
      </c>
      <c r="AM318" s="42">
        <f t="shared" si="429"/>
        <v>1.9449000000000001E-2</v>
      </c>
      <c r="AN318" s="42">
        <f t="shared" si="429"/>
        <v>2.5902999999999999E-2</v>
      </c>
      <c r="AO318" s="42">
        <f t="shared" si="429"/>
        <v>2.5656000000000002E-2</v>
      </c>
      <c r="AP318" s="42">
        <f t="shared" si="429"/>
        <v>3.2170999999999998E-2</v>
      </c>
      <c r="AQ318" s="42">
        <f t="shared" si="429"/>
        <v>1.8558999999999999E-2</v>
      </c>
      <c r="AR318" s="42">
        <f t="shared" si="429"/>
        <v>3.3783000000000001E-2</v>
      </c>
      <c r="AS318" s="42">
        <f t="shared" si="429"/>
        <v>1.3947999999999999E-2</v>
      </c>
      <c r="AT318" s="42">
        <f t="shared" si="429"/>
        <v>2.7E-2</v>
      </c>
      <c r="AU318" s="42">
        <f t="shared" si="429"/>
        <v>2.2187999999999999E-2</v>
      </c>
      <c r="AV318" s="42">
        <f t="shared" si="429"/>
        <v>2.7E-2</v>
      </c>
      <c r="AW318" s="42">
        <f t="shared" si="429"/>
        <v>2.3595999999999999E-2</v>
      </c>
      <c r="AX318" s="42">
        <f t="shared" si="429"/>
        <v>1.9798E-2</v>
      </c>
      <c r="AY318" s="42">
        <f t="shared" si="429"/>
        <v>2.7E-2</v>
      </c>
      <c r="AZ318" s="42">
        <f t="shared" si="429"/>
        <v>2.1364000000000001E-2</v>
      </c>
      <c r="BA318" s="42">
        <f t="shared" si="429"/>
        <v>2.9502E-2</v>
      </c>
      <c r="BB318" s="42">
        <f t="shared" si="429"/>
        <v>2.5458999999999999E-2</v>
      </c>
      <c r="BC318" s="42">
        <f t="shared" si="429"/>
        <v>3.6695000000000005E-2</v>
      </c>
      <c r="BD318" s="42">
        <f t="shared" si="429"/>
        <v>3.6156000000000001E-2</v>
      </c>
      <c r="BE318" s="42">
        <f t="shared" si="429"/>
        <v>3.6022999999999999E-2</v>
      </c>
      <c r="BF318" s="42">
        <f t="shared" si="429"/>
        <v>3.6836000000000001E-2</v>
      </c>
      <c r="BG318" s="42">
        <f t="shared" si="429"/>
        <v>2.7E-2</v>
      </c>
      <c r="BH318" s="42">
        <f t="shared" si="429"/>
        <v>2.4419E-2</v>
      </c>
      <c r="BI318" s="42">
        <f t="shared" si="429"/>
        <v>1.1433E-2</v>
      </c>
      <c r="BJ318" s="42">
        <f t="shared" si="429"/>
        <v>3.0787999999999999E-2</v>
      </c>
      <c r="BK318" s="42">
        <f t="shared" si="429"/>
        <v>3.1684999999999998E-2</v>
      </c>
      <c r="BL318" s="42">
        <f t="shared" si="429"/>
        <v>2.7E-2</v>
      </c>
      <c r="BM318" s="42">
        <f t="shared" si="429"/>
        <v>2.4847000000000001E-2</v>
      </c>
      <c r="BN318" s="42">
        <f t="shared" si="429"/>
        <v>2.7E-2</v>
      </c>
      <c r="BO318" s="42">
        <f t="shared" si="429"/>
        <v>2.0194E-2</v>
      </c>
      <c r="BP318" s="42">
        <f t="shared" si="429"/>
        <v>2.4702000000000002E-2</v>
      </c>
      <c r="BQ318" s="42">
        <f t="shared" si="429"/>
        <v>3.0221999999999999E-2</v>
      </c>
      <c r="BR318" s="42">
        <f t="shared" si="429"/>
        <v>1.1266999999999999E-2</v>
      </c>
      <c r="BS318" s="42">
        <f t="shared" si="429"/>
        <v>6.2109999999999995E-3</v>
      </c>
      <c r="BT318" s="42">
        <f t="shared" si="429"/>
        <v>9.0240000000000008E-3</v>
      </c>
      <c r="BU318" s="42">
        <f t="shared" si="429"/>
        <v>2.0778000000000001E-2</v>
      </c>
      <c r="BV318" s="42">
        <f t="shared" si="429"/>
        <v>1.2409999999999999E-2</v>
      </c>
      <c r="BW318" s="42">
        <f t="shared" si="429"/>
        <v>1.9441E-2</v>
      </c>
      <c r="BX318" s="42">
        <f t="shared" si="429"/>
        <v>1.9067000000000001E-2</v>
      </c>
      <c r="BY318" s="42">
        <f t="shared" si="429"/>
        <v>2.6780999999999999E-2</v>
      </c>
      <c r="BZ318" s="42">
        <f t="shared" si="429"/>
        <v>2.7E-2</v>
      </c>
      <c r="CA318" s="42">
        <f t="shared" si="429"/>
        <v>2.3040999999999999E-2</v>
      </c>
      <c r="CB318" s="42">
        <f t="shared" si="429"/>
        <v>3.5275000000000001E-2</v>
      </c>
      <c r="CC318" s="42">
        <f t="shared" si="429"/>
        <v>2.5198999999999999E-2</v>
      </c>
      <c r="CD318" s="42">
        <f t="shared" si="429"/>
        <v>2.5903999999999996E-2</v>
      </c>
      <c r="CE318" s="42">
        <f t="shared" si="429"/>
        <v>2.7E-2</v>
      </c>
      <c r="CF318" s="42">
        <f t="shared" si="429"/>
        <v>2.8401000000000003E-2</v>
      </c>
      <c r="CG318" s="42">
        <f t="shared" si="429"/>
        <v>3.2100999999999998E-2</v>
      </c>
      <c r="CH318" s="42">
        <f t="shared" si="429"/>
        <v>2.5187999999999999E-2</v>
      </c>
      <c r="CI318" s="42">
        <f t="shared" si="429"/>
        <v>2.9551999999999998E-2</v>
      </c>
      <c r="CJ318" s="42">
        <f t="shared" si="429"/>
        <v>2.8274999999999998E-2</v>
      </c>
      <c r="CK318" s="42">
        <f t="shared" si="429"/>
        <v>1.4898E-2</v>
      </c>
      <c r="CL318" s="42">
        <f t="shared" si="429"/>
        <v>1.9602000000000001E-2</v>
      </c>
      <c r="CM318" s="42">
        <f t="shared" si="429"/>
        <v>8.8430000000000002E-3</v>
      </c>
      <c r="CN318" s="42">
        <f t="shared" si="429"/>
        <v>3.4673000000000002E-2</v>
      </c>
      <c r="CO318" s="42">
        <f t="shared" si="429"/>
        <v>2.9777000000000001E-2</v>
      </c>
      <c r="CP318" s="42">
        <f t="shared" si="429"/>
        <v>2.4531999999999998E-2</v>
      </c>
      <c r="CQ318" s="42">
        <f t="shared" si="429"/>
        <v>1.5427E-2</v>
      </c>
      <c r="CR318" s="42">
        <f t="shared" si="429"/>
        <v>7.4050000000000001E-3</v>
      </c>
      <c r="CS318" s="42">
        <f t="shared" si="429"/>
        <v>2.5658E-2</v>
      </c>
      <c r="CT318" s="42">
        <f t="shared" si="429"/>
        <v>1.2062E-2</v>
      </c>
      <c r="CU318" s="42">
        <f t="shared" ref="CU318:FF318" si="430">SUM(CU310:CU316)</f>
        <v>3.2551999999999998E-2</v>
      </c>
      <c r="CV318" s="42">
        <f t="shared" si="430"/>
        <v>2.1642999999999999E-2</v>
      </c>
      <c r="CW318" s="42">
        <f t="shared" si="430"/>
        <v>1.7378999999999999E-2</v>
      </c>
      <c r="CX318" s="42">
        <f t="shared" si="430"/>
        <v>2.4823999999999999E-2</v>
      </c>
      <c r="CY318" s="42">
        <f t="shared" si="430"/>
        <v>2.7E-2</v>
      </c>
      <c r="CZ318" s="42">
        <f t="shared" si="430"/>
        <v>2.8947000000000001E-2</v>
      </c>
      <c r="DA318" s="42">
        <f t="shared" si="430"/>
        <v>2.7355000000000001E-2</v>
      </c>
      <c r="DB318" s="42">
        <f t="shared" si="430"/>
        <v>2.7E-2</v>
      </c>
      <c r="DC318" s="42">
        <f t="shared" si="430"/>
        <v>2.7351999999999998E-2</v>
      </c>
      <c r="DD318" s="42">
        <f t="shared" si="430"/>
        <v>3.4429999999999999E-3</v>
      </c>
      <c r="DE318" s="42">
        <f t="shared" si="430"/>
        <v>1.3287E-2</v>
      </c>
      <c r="DF318" s="42">
        <f t="shared" si="430"/>
        <v>3.3285999999999996E-2</v>
      </c>
      <c r="DG318" s="42">
        <f t="shared" si="430"/>
        <v>2.4809000000000001E-2</v>
      </c>
      <c r="DH318" s="42">
        <f t="shared" si="430"/>
        <v>2.9017000000000001E-2</v>
      </c>
      <c r="DI318" s="42">
        <f t="shared" si="430"/>
        <v>2.1845E-2</v>
      </c>
      <c r="DJ318" s="42">
        <f t="shared" si="430"/>
        <v>3.0311000000000001E-2</v>
      </c>
      <c r="DK318" s="42">
        <f t="shared" si="430"/>
        <v>2.5151E-2</v>
      </c>
      <c r="DL318" s="42">
        <f t="shared" si="430"/>
        <v>2.4967E-2</v>
      </c>
      <c r="DM318" s="42">
        <f t="shared" si="430"/>
        <v>3.2576000000000001E-2</v>
      </c>
      <c r="DN318" s="42">
        <f t="shared" si="430"/>
        <v>2.8573999999999999E-2</v>
      </c>
      <c r="DO318" s="42">
        <f t="shared" si="430"/>
        <v>2.8783E-2</v>
      </c>
      <c r="DP318" s="42">
        <f t="shared" si="430"/>
        <v>2.7306E-2</v>
      </c>
      <c r="DQ318" s="42">
        <f t="shared" si="430"/>
        <v>2.2658000000000001E-2</v>
      </c>
      <c r="DR318" s="42">
        <f t="shared" si="430"/>
        <v>2.7E-2</v>
      </c>
      <c r="DS318" s="42">
        <f t="shared" si="430"/>
        <v>2.7E-2</v>
      </c>
      <c r="DT318" s="42">
        <f t="shared" si="430"/>
        <v>2.4729000000000001E-2</v>
      </c>
      <c r="DU318" s="42">
        <f t="shared" si="430"/>
        <v>2.7E-2</v>
      </c>
      <c r="DV318" s="42">
        <f t="shared" si="430"/>
        <v>2.7E-2</v>
      </c>
      <c r="DW318" s="42">
        <f t="shared" si="430"/>
        <v>2.5819999999999999E-2</v>
      </c>
      <c r="DX318" s="42">
        <f t="shared" si="430"/>
        <v>2.3746999999999997E-2</v>
      </c>
      <c r="DY318" s="42">
        <f t="shared" si="430"/>
        <v>1.9310000000000001E-2</v>
      </c>
      <c r="DZ318" s="42">
        <f t="shared" si="430"/>
        <v>2.3222E-2</v>
      </c>
      <c r="EA318" s="42">
        <f t="shared" si="430"/>
        <v>1.3642E-2</v>
      </c>
      <c r="EB318" s="42">
        <f t="shared" si="430"/>
        <v>3.2639000000000001E-2</v>
      </c>
      <c r="EC318" s="42">
        <f t="shared" si="430"/>
        <v>2.7E-2</v>
      </c>
      <c r="ED318" s="42">
        <f t="shared" si="430"/>
        <v>4.5850000000000005E-3</v>
      </c>
      <c r="EE318" s="42">
        <f t="shared" si="430"/>
        <v>2.7E-2</v>
      </c>
      <c r="EF318" s="42">
        <f t="shared" si="430"/>
        <v>2.2595000000000001E-2</v>
      </c>
      <c r="EG318" s="42">
        <f t="shared" si="430"/>
        <v>2.7E-2</v>
      </c>
      <c r="EH318" s="42">
        <f t="shared" si="430"/>
        <v>2.7E-2</v>
      </c>
      <c r="EI318" s="42">
        <f t="shared" si="430"/>
        <v>2.7E-2</v>
      </c>
      <c r="EJ318" s="42">
        <f t="shared" si="430"/>
        <v>2.7E-2</v>
      </c>
      <c r="EK318" s="42">
        <f t="shared" si="430"/>
        <v>6.4680000000000007E-3</v>
      </c>
      <c r="EL318" s="42">
        <f t="shared" si="430"/>
        <v>7.4260000000000003E-3</v>
      </c>
      <c r="EM318" s="42">
        <f t="shared" si="430"/>
        <v>2.6998999999999999E-2</v>
      </c>
      <c r="EN318" s="42">
        <f t="shared" si="430"/>
        <v>2.9751E-2</v>
      </c>
      <c r="EO318" s="42">
        <f t="shared" si="430"/>
        <v>2.8613E-2</v>
      </c>
      <c r="EP318" s="42">
        <f t="shared" si="430"/>
        <v>2.9880999999999998E-2</v>
      </c>
      <c r="EQ318" s="42">
        <f t="shared" si="430"/>
        <v>7.8270000000000006E-3</v>
      </c>
      <c r="ER318" s="42">
        <f t="shared" si="430"/>
        <v>2.8324999999999999E-2</v>
      </c>
      <c r="ES318" s="42">
        <f t="shared" si="430"/>
        <v>2.6557999999999998E-2</v>
      </c>
      <c r="ET318" s="42">
        <f t="shared" si="430"/>
        <v>3.1913999999999998E-2</v>
      </c>
      <c r="EU318" s="42">
        <f t="shared" si="430"/>
        <v>2.7E-2</v>
      </c>
      <c r="EV318" s="42">
        <f t="shared" si="430"/>
        <v>1.4316000000000001E-2</v>
      </c>
      <c r="EW318" s="42">
        <f t="shared" si="430"/>
        <v>8.9610000000000002E-3</v>
      </c>
      <c r="EX318" s="42">
        <f t="shared" si="430"/>
        <v>1.3799000000000001E-2</v>
      </c>
      <c r="EY318" s="42">
        <f t="shared" si="430"/>
        <v>2.7E-2</v>
      </c>
      <c r="EZ318" s="42">
        <f t="shared" si="430"/>
        <v>2.8701000000000001E-2</v>
      </c>
      <c r="FA318" s="42">
        <f t="shared" si="430"/>
        <v>1.2423999999999999E-2</v>
      </c>
      <c r="FB318" s="42">
        <f t="shared" si="430"/>
        <v>1.1063E-2</v>
      </c>
      <c r="FC318" s="42">
        <f t="shared" si="430"/>
        <v>2.8091999999999999E-2</v>
      </c>
      <c r="FD318" s="42">
        <f t="shared" si="430"/>
        <v>2.7E-2</v>
      </c>
      <c r="FE318" s="42">
        <f t="shared" si="430"/>
        <v>2.5387E-2</v>
      </c>
      <c r="FF318" s="42">
        <f t="shared" si="430"/>
        <v>2.7E-2</v>
      </c>
      <c r="FG318" s="42">
        <f t="shared" ref="FG318:FX318" si="431">SUM(FG310:FG316)</f>
        <v>2.7E-2</v>
      </c>
      <c r="FH318" s="42">
        <f t="shared" si="431"/>
        <v>2.8930000000000001E-2</v>
      </c>
      <c r="FI318" s="42">
        <f t="shared" si="431"/>
        <v>1.0237000000000001E-2</v>
      </c>
      <c r="FJ318" s="42">
        <f t="shared" si="431"/>
        <v>1.5391E-2</v>
      </c>
      <c r="FK318" s="42">
        <f t="shared" si="431"/>
        <v>1.1372999999999999E-2</v>
      </c>
      <c r="FL318" s="42">
        <f t="shared" si="431"/>
        <v>2.8121E-2</v>
      </c>
      <c r="FM318" s="42">
        <f t="shared" si="431"/>
        <v>2.1940999999999999E-2</v>
      </c>
      <c r="FN318" s="42">
        <f t="shared" si="431"/>
        <v>2.7E-2</v>
      </c>
      <c r="FO318" s="42">
        <f t="shared" si="431"/>
        <v>3.5869999999999999E-3</v>
      </c>
      <c r="FP318" s="42">
        <f t="shared" si="431"/>
        <v>1.3391E-2</v>
      </c>
      <c r="FQ318" s="42">
        <f t="shared" si="431"/>
        <v>1.7278000000000002E-2</v>
      </c>
      <c r="FR318" s="42">
        <f t="shared" si="431"/>
        <v>6.7230000000000007E-3</v>
      </c>
      <c r="FS318" s="42">
        <f t="shared" si="431"/>
        <v>3.7780000000000001E-3</v>
      </c>
      <c r="FT318" s="42">
        <f t="shared" si="431"/>
        <v>1.6969999999999999E-3</v>
      </c>
      <c r="FU318" s="42">
        <f t="shared" si="431"/>
        <v>2.8816000000000001E-2</v>
      </c>
      <c r="FV318" s="42">
        <f t="shared" si="431"/>
        <v>2.1009E-2</v>
      </c>
      <c r="FW318" s="42">
        <f t="shared" si="431"/>
        <v>2.4497999999999999E-2</v>
      </c>
      <c r="FX318" s="42">
        <f t="shared" si="431"/>
        <v>4.0701000000000001E-2</v>
      </c>
      <c r="FY318" s="42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</row>
    <row r="319" spans="1:195" x14ac:dyDescent="0.2">
      <c r="A319" s="7"/>
      <c r="B319" s="7" t="s">
        <v>892</v>
      </c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  <c r="FF319" s="7"/>
      <c r="FG319" s="7"/>
      <c r="FH319" s="7"/>
      <c r="FI319" s="7"/>
      <c r="FJ319" s="7"/>
      <c r="FK319" s="7"/>
      <c r="FL319" s="7"/>
      <c r="FM319" s="7"/>
      <c r="FN319" s="7"/>
      <c r="FO319" s="7"/>
      <c r="FP319" s="7"/>
      <c r="FQ319" s="7"/>
      <c r="FR319" s="7"/>
      <c r="FS319" s="7"/>
      <c r="FT319" s="7"/>
      <c r="FU319" s="7"/>
      <c r="FV319" s="7"/>
      <c r="FW319" s="7"/>
      <c r="FX319" s="7"/>
      <c r="FY319" s="7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</row>
    <row r="320" spans="1:195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  <c r="FF320" s="7"/>
      <c r="FG320" s="7"/>
      <c r="FH320" s="7"/>
      <c r="FI320" s="7"/>
      <c r="FJ320" s="7"/>
      <c r="FK320" s="7"/>
      <c r="FL320" s="7"/>
      <c r="FM320" s="7"/>
      <c r="FN320" s="7"/>
      <c r="FO320" s="7"/>
      <c r="FP320" s="7"/>
      <c r="FQ320" s="7"/>
      <c r="FR320" s="7"/>
      <c r="FS320" s="7"/>
      <c r="FT320" s="7"/>
      <c r="FU320" s="7"/>
      <c r="FV320" s="7"/>
      <c r="FW320" s="7"/>
      <c r="FX320" s="7"/>
      <c r="FY320" s="7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</row>
    <row r="321" spans="1:195" x14ac:dyDescent="0.2">
      <c r="A321" s="7"/>
      <c r="B321" s="7" t="s">
        <v>893</v>
      </c>
      <c r="C321" s="7">
        <f t="shared" ref="C321:BN321" si="432">ROUND(C322/C93,2)</f>
        <v>11131.84</v>
      </c>
      <c r="D321" s="7">
        <f t="shared" si="432"/>
        <v>10587.04</v>
      </c>
      <c r="E321" s="7">
        <f t="shared" si="432"/>
        <v>11333.93</v>
      </c>
      <c r="F321" s="7">
        <f t="shared" si="432"/>
        <v>10441.5</v>
      </c>
      <c r="G321" s="7">
        <f t="shared" si="432"/>
        <v>11060.5</v>
      </c>
      <c r="H321" s="7">
        <f t="shared" si="432"/>
        <v>11026.86</v>
      </c>
      <c r="I321" s="7">
        <f t="shared" si="432"/>
        <v>11137.72</v>
      </c>
      <c r="J321" s="7">
        <f t="shared" si="432"/>
        <v>10422.84</v>
      </c>
      <c r="K321" s="7">
        <f t="shared" si="432"/>
        <v>15118.91</v>
      </c>
      <c r="L321" s="7">
        <f t="shared" si="432"/>
        <v>11183.82</v>
      </c>
      <c r="M321" s="7">
        <f t="shared" si="432"/>
        <v>12789.61</v>
      </c>
      <c r="N321" s="7">
        <f t="shared" si="432"/>
        <v>10677.39</v>
      </c>
      <c r="O321" s="7">
        <f t="shared" si="432"/>
        <v>10248.14</v>
      </c>
      <c r="P321" s="7">
        <f t="shared" si="432"/>
        <v>14836.37</v>
      </c>
      <c r="Q321" s="7">
        <f t="shared" si="432"/>
        <v>11453.42</v>
      </c>
      <c r="R321" s="7">
        <f t="shared" si="432"/>
        <v>15708.14</v>
      </c>
      <c r="S321" s="7">
        <f t="shared" si="432"/>
        <v>10871.11</v>
      </c>
      <c r="T321" s="7">
        <f t="shared" si="432"/>
        <v>18241.310000000001</v>
      </c>
      <c r="U321" s="7">
        <f t="shared" si="432"/>
        <v>22114.78</v>
      </c>
      <c r="V321" s="7">
        <f t="shared" si="432"/>
        <v>14716.17</v>
      </c>
      <c r="W321" s="7">
        <f t="shared" si="432"/>
        <v>19016.099999999999</v>
      </c>
      <c r="X321" s="7">
        <f t="shared" si="432"/>
        <v>21074.19</v>
      </c>
      <c r="Y321" s="7">
        <f t="shared" si="432"/>
        <v>11804.97</v>
      </c>
      <c r="Z321" s="7">
        <f t="shared" si="432"/>
        <v>15482.44</v>
      </c>
      <c r="AA321" s="7">
        <f t="shared" si="432"/>
        <v>10492.21</v>
      </c>
      <c r="AB321" s="7">
        <f t="shared" si="432"/>
        <v>10622.22</v>
      </c>
      <c r="AC321" s="7">
        <f t="shared" si="432"/>
        <v>10929.63</v>
      </c>
      <c r="AD321" s="7">
        <f t="shared" si="432"/>
        <v>10460.780000000001</v>
      </c>
      <c r="AE321" s="7">
        <f t="shared" si="432"/>
        <v>19927.73</v>
      </c>
      <c r="AF321" s="7">
        <f t="shared" si="432"/>
        <v>17824.29</v>
      </c>
      <c r="AG321" s="7">
        <f t="shared" si="432"/>
        <v>11813.44</v>
      </c>
      <c r="AH321" s="7">
        <f t="shared" si="432"/>
        <v>10882.07</v>
      </c>
      <c r="AI321" s="7">
        <f t="shared" si="432"/>
        <v>12934.22</v>
      </c>
      <c r="AJ321" s="7">
        <f t="shared" si="432"/>
        <v>19436.990000000002</v>
      </c>
      <c r="AK321" s="7">
        <f t="shared" si="432"/>
        <v>18226.43</v>
      </c>
      <c r="AL321" s="7">
        <f t="shared" si="432"/>
        <v>14976.55</v>
      </c>
      <c r="AM321" s="7">
        <f t="shared" si="432"/>
        <v>12808.91</v>
      </c>
      <c r="AN321" s="7">
        <f t="shared" si="432"/>
        <v>13745.09</v>
      </c>
      <c r="AO321" s="7">
        <f t="shared" si="432"/>
        <v>10395.83</v>
      </c>
      <c r="AP321" s="7">
        <f t="shared" si="432"/>
        <v>11076.21</v>
      </c>
      <c r="AQ321" s="7">
        <f t="shared" si="432"/>
        <v>16172.69</v>
      </c>
      <c r="AR321" s="7">
        <f t="shared" si="432"/>
        <v>10299.73</v>
      </c>
      <c r="AS321" s="7">
        <f t="shared" si="432"/>
        <v>11126.48</v>
      </c>
      <c r="AT321" s="7">
        <f t="shared" si="432"/>
        <v>10495</v>
      </c>
      <c r="AU321" s="7">
        <f t="shared" si="432"/>
        <v>15368.82</v>
      </c>
      <c r="AV321" s="7">
        <f t="shared" si="432"/>
        <v>14635.35</v>
      </c>
      <c r="AW321" s="7">
        <f t="shared" si="432"/>
        <v>15905.17</v>
      </c>
      <c r="AX321" s="7">
        <f t="shared" si="432"/>
        <v>21345.29</v>
      </c>
      <c r="AY321" s="7">
        <f t="shared" si="432"/>
        <v>12920.39</v>
      </c>
      <c r="AZ321" s="7">
        <f t="shared" si="432"/>
        <v>10578.67</v>
      </c>
      <c r="BA321" s="7">
        <f t="shared" si="432"/>
        <v>10047.24</v>
      </c>
      <c r="BB321" s="7">
        <f t="shared" si="432"/>
        <v>10235.69</v>
      </c>
      <c r="BC321" s="7">
        <f t="shared" si="432"/>
        <v>10600.52</v>
      </c>
      <c r="BD321" s="7">
        <f t="shared" si="432"/>
        <v>10033.36</v>
      </c>
      <c r="BE321" s="7">
        <f t="shared" si="432"/>
        <v>10806.76</v>
      </c>
      <c r="BF321" s="7">
        <f t="shared" si="432"/>
        <v>10112.07</v>
      </c>
      <c r="BG321" s="7">
        <f t="shared" si="432"/>
        <v>11605.63</v>
      </c>
      <c r="BH321" s="7">
        <f t="shared" si="432"/>
        <v>11821.38</v>
      </c>
      <c r="BI321" s="7">
        <f t="shared" si="432"/>
        <v>15635.26</v>
      </c>
      <c r="BJ321" s="7">
        <f t="shared" si="432"/>
        <v>10128.86</v>
      </c>
      <c r="BK321" s="7">
        <f t="shared" si="432"/>
        <v>10536.47</v>
      </c>
      <c r="BL321" s="7">
        <f t="shared" si="432"/>
        <v>20376.39</v>
      </c>
      <c r="BM321" s="7">
        <f t="shared" si="432"/>
        <v>14357.79</v>
      </c>
      <c r="BN321" s="7">
        <f t="shared" si="432"/>
        <v>10252.86</v>
      </c>
      <c r="BO321" s="7">
        <f t="shared" ref="BO321:DZ321" si="433">ROUND(BO322/BO93,2)</f>
        <v>10645.12</v>
      </c>
      <c r="BP321" s="7">
        <f t="shared" si="433"/>
        <v>17930.669999999998</v>
      </c>
      <c r="BQ321" s="7">
        <f t="shared" si="433"/>
        <v>11056.09</v>
      </c>
      <c r="BR321" s="7">
        <f t="shared" si="433"/>
        <v>10316.040000000001</v>
      </c>
      <c r="BS321" s="7">
        <f t="shared" si="433"/>
        <v>11436.41</v>
      </c>
      <c r="BT321" s="7">
        <f t="shared" si="433"/>
        <v>13231.3</v>
      </c>
      <c r="BU321" s="7">
        <f t="shared" si="433"/>
        <v>13383.31</v>
      </c>
      <c r="BV321" s="7">
        <f t="shared" si="433"/>
        <v>10692.1</v>
      </c>
      <c r="BW321" s="7">
        <f t="shared" si="433"/>
        <v>10535.8</v>
      </c>
      <c r="BX321" s="7">
        <f t="shared" si="433"/>
        <v>22623.13</v>
      </c>
      <c r="BY321" s="7">
        <f t="shared" si="433"/>
        <v>11755.66</v>
      </c>
      <c r="BZ321" s="7">
        <f t="shared" si="433"/>
        <v>16007.16</v>
      </c>
      <c r="CA321" s="7">
        <f t="shared" si="433"/>
        <v>18708.310000000001</v>
      </c>
      <c r="CB321" s="7">
        <f t="shared" si="433"/>
        <v>10463.76</v>
      </c>
      <c r="CC321" s="7">
        <f t="shared" si="433"/>
        <v>16747.84</v>
      </c>
      <c r="CD321" s="7">
        <f t="shared" si="433"/>
        <v>14594.83</v>
      </c>
      <c r="CE321" s="7">
        <f t="shared" si="433"/>
        <v>18087.61</v>
      </c>
      <c r="CF321" s="7">
        <f t="shared" si="433"/>
        <v>18567.73</v>
      </c>
      <c r="CG321" s="7">
        <f t="shared" si="433"/>
        <v>16559.05</v>
      </c>
      <c r="CH321" s="7">
        <f t="shared" si="433"/>
        <v>20187.669999999998</v>
      </c>
      <c r="CI321" s="7">
        <f t="shared" si="433"/>
        <v>11149.91</v>
      </c>
      <c r="CJ321" s="7">
        <f t="shared" si="433"/>
        <v>11386.38</v>
      </c>
      <c r="CK321" s="7">
        <f t="shared" si="433"/>
        <v>10659.96</v>
      </c>
      <c r="CL321" s="7">
        <f t="shared" si="433"/>
        <v>11194.86</v>
      </c>
      <c r="CM321" s="7">
        <f t="shared" si="433"/>
        <v>12522.45</v>
      </c>
      <c r="CN321" s="7">
        <f t="shared" si="433"/>
        <v>10029.379999999999</v>
      </c>
      <c r="CO321" s="7">
        <f t="shared" si="433"/>
        <v>10103.39</v>
      </c>
      <c r="CP321" s="7">
        <f t="shared" si="433"/>
        <v>11222.28</v>
      </c>
      <c r="CQ321" s="7">
        <f t="shared" si="433"/>
        <v>12035.7</v>
      </c>
      <c r="CR321" s="7">
        <f t="shared" si="433"/>
        <v>15639.33</v>
      </c>
      <c r="CS321" s="7">
        <f t="shared" si="433"/>
        <v>13670.27</v>
      </c>
      <c r="CT321" s="7">
        <f t="shared" si="433"/>
        <v>20513.919999999998</v>
      </c>
      <c r="CU321" s="7">
        <f t="shared" si="433"/>
        <v>12827.62</v>
      </c>
      <c r="CV321" s="7">
        <f t="shared" si="433"/>
        <v>19896.29</v>
      </c>
      <c r="CW321" s="7">
        <f t="shared" si="433"/>
        <v>17184.28</v>
      </c>
      <c r="CX321" s="7">
        <f t="shared" si="433"/>
        <v>11851.99</v>
      </c>
      <c r="CY321" s="7">
        <f t="shared" si="433"/>
        <v>21736.5</v>
      </c>
      <c r="CZ321" s="7">
        <f t="shared" si="433"/>
        <v>10587.03</v>
      </c>
      <c r="DA321" s="7">
        <f t="shared" si="433"/>
        <v>16830.71</v>
      </c>
      <c r="DB321" s="7">
        <f t="shared" si="433"/>
        <v>13840.79</v>
      </c>
      <c r="DC321" s="7">
        <f t="shared" si="433"/>
        <v>17884.419999999998</v>
      </c>
      <c r="DD321" s="7">
        <f t="shared" si="433"/>
        <v>18886.63</v>
      </c>
      <c r="DE321" s="7">
        <f t="shared" si="433"/>
        <v>13739.83</v>
      </c>
      <c r="DF321" s="7">
        <f t="shared" si="433"/>
        <v>9904.4500000000007</v>
      </c>
      <c r="DG321" s="7">
        <f t="shared" si="433"/>
        <v>21435.25</v>
      </c>
      <c r="DH321" s="7">
        <f t="shared" si="433"/>
        <v>10208.89</v>
      </c>
      <c r="DI321" s="7">
        <f t="shared" si="433"/>
        <v>10491.58</v>
      </c>
      <c r="DJ321" s="7">
        <f t="shared" si="433"/>
        <v>11522.56</v>
      </c>
      <c r="DK321" s="7">
        <f t="shared" si="433"/>
        <v>11966.68</v>
      </c>
      <c r="DL321" s="7">
        <f t="shared" si="433"/>
        <v>10666.01</v>
      </c>
      <c r="DM321" s="7">
        <f t="shared" si="433"/>
        <v>17162.189999999999</v>
      </c>
      <c r="DN321" s="7">
        <f t="shared" si="433"/>
        <v>11260.5</v>
      </c>
      <c r="DO321" s="7">
        <f t="shared" si="433"/>
        <v>10772.79</v>
      </c>
      <c r="DP321" s="7">
        <f t="shared" si="433"/>
        <v>17473.91</v>
      </c>
      <c r="DQ321" s="7">
        <f t="shared" si="433"/>
        <v>11210.52</v>
      </c>
      <c r="DR321" s="7">
        <f t="shared" si="433"/>
        <v>11307.33</v>
      </c>
      <c r="DS321" s="7">
        <f t="shared" si="433"/>
        <v>12058.74</v>
      </c>
      <c r="DT321" s="7">
        <f t="shared" si="433"/>
        <v>18928.919999999998</v>
      </c>
      <c r="DU321" s="7">
        <f t="shared" si="433"/>
        <v>13270.85</v>
      </c>
      <c r="DV321" s="7">
        <f t="shared" si="433"/>
        <v>16685.88</v>
      </c>
      <c r="DW321" s="7">
        <f t="shared" si="433"/>
        <v>14078.42</v>
      </c>
      <c r="DX321" s="7">
        <f t="shared" si="433"/>
        <v>20113.68</v>
      </c>
      <c r="DY321" s="7">
        <f t="shared" si="433"/>
        <v>15079.68</v>
      </c>
      <c r="DZ321" s="7">
        <f t="shared" si="433"/>
        <v>11704.98</v>
      </c>
      <c r="EA321" s="7">
        <f t="shared" ref="EA321:FX321" si="434">ROUND(EA322/EA93,2)</f>
        <v>12092.52</v>
      </c>
      <c r="EB321" s="7">
        <f t="shared" si="434"/>
        <v>11597.85</v>
      </c>
      <c r="EC321" s="7">
        <f t="shared" si="434"/>
        <v>13305.73</v>
      </c>
      <c r="ED321" s="7">
        <f t="shared" si="434"/>
        <v>13787.09</v>
      </c>
      <c r="EE321" s="7">
        <f t="shared" si="434"/>
        <v>16876.650000000001</v>
      </c>
      <c r="EF321" s="7">
        <f t="shared" si="434"/>
        <v>10967.47</v>
      </c>
      <c r="EG321" s="7">
        <f t="shared" si="434"/>
        <v>14533.61</v>
      </c>
      <c r="EH321" s="7">
        <f t="shared" si="434"/>
        <v>14628.78</v>
      </c>
      <c r="EI321" s="7">
        <f t="shared" si="434"/>
        <v>10955.58</v>
      </c>
      <c r="EJ321" s="7">
        <f t="shared" si="434"/>
        <v>10129.09</v>
      </c>
      <c r="EK321" s="7">
        <f t="shared" si="434"/>
        <v>11128.04</v>
      </c>
      <c r="EL321" s="7">
        <f t="shared" si="434"/>
        <v>11400.76</v>
      </c>
      <c r="EM321" s="7">
        <f t="shared" si="434"/>
        <v>12623.53</v>
      </c>
      <c r="EN321" s="7">
        <f t="shared" si="434"/>
        <v>11066.91</v>
      </c>
      <c r="EO321" s="7">
        <f t="shared" si="434"/>
        <v>13438.62</v>
      </c>
      <c r="EP321" s="7">
        <f t="shared" si="434"/>
        <v>13019.89</v>
      </c>
      <c r="EQ321" s="7">
        <f t="shared" si="434"/>
        <v>10571.95</v>
      </c>
      <c r="ER321" s="7">
        <f t="shared" si="434"/>
        <v>14917.77</v>
      </c>
      <c r="ES321" s="7">
        <f t="shared" si="434"/>
        <v>17446.650000000001</v>
      </c>
      <c r="ET321" s="7">
        <f t="shared" si="434"/>
        <v>19318.27</v>
      </c>
      <c r="EU321" s="7">
        <f t="shared" si="434"/>
        <v>12199.97</v>
      </c>
      <c r="EV321" s="7">
        <f t="shared" si="434"/>
        <v>22558.06</v>
      </c>
      <c r="EW321" s="7">
        <f t="shared" si="434"/>
        <v>14257.93</v>
      </c>
      <c r="EX321" s="7">
        <f t="shared" si="434"/>
        <v>19217.34</v>
      </c>
      <c r="EY321" s="7">
        <f t="shared" si="434"/>
        <v>11810.03</v>
      </c>
      <c r="EZ321" s="7">
        <f t="shared" si="434"/>
        <v>19561.71</v>
      </c>
      <c r="FA321" s="7">
        <f t="shared" si="434"/>
        <v>11173.45</v>
      </c>
      <c r="FB321" s="7">
        <f t="shared" si="434"/>
        <v>14286.05</v>
      </c>
      <c r="FC321" s="7">
        <f t="shared" si="434"/>
        <v>10344.49</v>
      </c>
      <c r="FD321" s="7">
        <f t="shared" si="434"/>
        <v>12516.76</v>
      </c>
      <c r="FE321" s="7">
        <f t="shared" si="434"/>
        <v>21171.96</v>
      </c>
      <c r="FF321" s="7">
        <f t="shared" si="434"/>
        <v>17435.02</v>
      </c>
      <c r="FG321" s="7">
        <f t="shared" si="434"/>
        <v>19881.98</v>
      </c>
      <c r="FH321" s="7">
        <f t="shared" si="434"/>
        <v>21621.33</v>
      </c>
      <c r="FI321" s="7">
        <f t="shared" si="434"/>
        <v>10623.21</v>
      </c>
      <c r="FJ321" s="7">
        <f t="shared" si="434"/>
        <v>10203.58</v>
      </c>
      <c r="FK321" s="7">
        <f t="shared" si="434"/>
        <v>10437.49</v>
      </c>
      <c r="FL321" s="7">
        <f t="shared" si="434"/>
        <v>9825.36</v>
      </c>
      <c r="FM321" s="7">
        <f t="shared" si="434"/>
        <v>9929.2800000000007</v>
      </c>
      <c r="FN321" s="7">
        <f t="shared" si="434"/>
        <v>10708.55</v>
      </c>
      <c r="FO321" s="7">
        <f t="shared" si="434"/>
        <v>10875.18</v>
      </c>
      <c r="FP321" s="7">
        <f t="shared" si="434"/>
        <v>10799.77</v>
      </c>
      <c r="FQ321" s="7">
        <f t="shared" si="434"/>
        <v>10888.43</v>
      </c>
      <c r="FR321" s="7">
        <f t="shared" si="434"/>
        <v>18258.169999999998</v>
      </c>
      <c r="FS321" s="7">
        <f t="shared" si="434"/>
        <v>17066.03</v>
      </c>
      <c r="FT321" s="7">
        <f t="shared" si="434"/>
        <v>22145.42</v>
      </c>
      <c r="FU321" s="7">
        <f t="shared" si="434"/>
        <v>11865.02</v>
      </c>
      <c r="FV321" s="7">
        <f t="shared" si="434"/>
        <v>11485.02</v>
      </c>
      <c r="FW321" s="7">
        <f t="shared" si="434"/>
        <v>18730.330000000002</v>
      </c>
      <c r="FX321" s="7">
        <f t="shared" si="434"/>
        <v>23128.05</v>
      </c>
      <c r="FY321" s="7"/>
      <c r="FZ321" s="7"/>
      <c r="GA321" s="111">
        <f>ROUND(FZ322/FZ93,2)-0.02</f>
        <v>10729.359999999999</v>
      </c>
      <c r="GB321" s="7"/>
      <c r="GC321" s="7"/>
      <c r="GD321" s="7"/>
      <c r="GE321" s="7"/>
      <c r="GF321" s="7"/>
      <c r="GG321" s="7"/>
      <c r="GH321" s="7"/>
      <c r="GI321" s="7"/>
      <c r="GJ321" s="7"/>
      <c r="GK321" s="7"/>
      <c r="GL321" s="7"/>
      <c r="GM321" s="7"/>
    </row>
    <row r="322" spans="1:195" x14ac:dyDescent="0.2">
      <c r="A322" s="6" t="s">
        <v>894</v>
      </c>
      <c r="B322" s="7" t="s">
        <v>895</v>
      </c>
      <c r="C322" s="18">
        <f t="shared" ref="C322:BN322" si="435">IF(AND(C185&lt;&gt;0,C93&gt;459,C134&gt;C18),MIN(C185/459*C187,C209),MIN(((C274-C174)/C93)*C93,C209))</f>
        <v>70822980.640000001</v>
      </c>
      <c r="D322" s="18">
        <f t="shared" si="435"/>
        <v>420346139.18000001</v>
      </c>
      <c r="E322" s="18">
        <f t="shared" si="435"/>
        <v>69260527</v>
      </c>
      <c r="F322" s="18">
        <f t="shared" si="435"/>
        <v>223594179.45000002</v>
      </c>
      <c r="G322" s="18">
        <f t="shared" si="435"/>
        <v>14544563.24</v>
      </c>
      <c r="H322" s="18">
        <f t="shared" si="435"/>
        <v>12532030.76</v>
      </c>
      <c r="I322" s="18">
        <f t="shared" si="435"/>
        <v>96397628.979999989</v>
      </c>
      <c r="J322" s="18">
        <f t="shared" si="435"/>
        <v>22631112.580000002</v>
      </c>
      <c r="K322" s="18">
        <f t="shared" si="435"/>
        <v>3896143.56</v>
      </c>
      <c r="L322" s="18">
        <f t="shared" si="435"/>
        <v>25079725.140000001</v>
      </c>
      <c r="M322" s="18">
        <f t="shared" si="435"/>
        <v>13663139.550000001</v>
      </c>
      <c r="N322" s="18">
        <f t="shared" si="435"/>
        <v>552264285.37</v>
      </c>
      <c r="O322" s="18">
        <f t="shared" si="435"/>
        <v>138395976.27000001</v>
      </c>
      <c r="P322" s="18">
        <f t="shared" si="435"/>
        <v>4628948.79</v>
      </c>
      <c r="Q322" s="18">
        <f t="shared" si="435"/>
        <v>428292580.34000003</v>
      </c>
      <c r="R322" s="18">
        <f t="shared" si="435"/>
        <v>7536766.8700000001</v>
      </c>
      <c r="S322" s="18">
        <f t="shared" si="435"/>
        <v>17886668.280000001</v>
      </c>
      <c r="T322" s="18">
        <f t="shared" si="435"/>
        <v>2942322.9899999998</v>
      </c>
      <c r="U322" s="18">
        <f t="shared" si="435"/>
        <v>1161026.06</v>
      </c>
      <c r="V322" s="18">
        <f t="shared" si="435"/>
        <v>3898314.15</v>
      </c>
      <c r="W322" s="18">
        <f t="shared" si="435"/>
        <v>2521154.48</v>
      </c>
      <c r="X322" s="18">
        <f t="shared" si="435"/>
        <v>1053709.52</v>
      </c>
      <c r="Y322" s="18">
        <f t="shared" si="435"/>
        <v>5324042.47</v>
      </c>
      <c r="Z322" s="18">
        <f t="shared" si="435"/>
        <v>3464969.73</v>
      </c>
      <c r="AA322" s="18">
        <f t="shared" si="435"/>
        <v>326461822.92000002</v>
      </c>
      <c r="AB322" s="18">
        <f t="shared" si="435"/>
        <v>294411742.72999996</v>
      </c>
      <c r="AC322" s="18">
        <f t="shared" si="435"/>
        <v>10360193.390000001</v>
      </c>
      <c r="AD322" s="18">
        <f t="shared" si="435"/>
        <v>14385668.32</v>
      </c>
      <c r="AE322" s="18">
        <f t="shared" si="435"/>
        <v>1881177.61</v>
      </c>
      <c r="AF322" s="18">
        <f t="shared" si="435"/>
        <v>3154899.19</v>
      </c>
      <c r="AG322" s="18">
        <f t="shared" si="435"/>
        <v>7489720.5</v>
      </c>
      <c r="AH322" s="18">
        <f t="shared" si="435"/>
        <v>10953895.670000002</v>
      </c>
      <c r="AI322" s="18">
        <f t="shared" si="435"/>
        <v>4733925.58</v>
      </c>
      <c r="AJ322" s="18">
        <f t="shared" si="435"/>
        <v>2944704.0300000003</v>
      </c>
      <c r="AK322" s="18">
        <f t="shared" si="435"/>
        <v>3282580.2099999995</v>
      </c>
      <c r="AL322" s="18">
        <f t="shared" si="435"/>
        <v>4073622.81</v>
      </c>
      <c r="AM322" s="18">
        <f t="shared" si="435"/>
        <v>4973442.96</v>
      </c>
      <c r="AN322" s="18">
        <f t="shared" si="435"/>
        <v>4549623.99</v>
      </c>
      <c r="AO322" s="18">
        <f t="shared" si="435"/>
        <v>45616702.590000004</v>
      </c>
      <c r="AP322" s="18">
        <f t="shared" si="435"/>
        <v>928181640.12</v>
      </c>
      <c r="AQ322" s="18">
        <f t="shared" si="435"/>
        <v>3978481.9</v>
      </c>
      <c r="AR322" s="18">
        <f t="shared" si="435"/>
        <v>643726312.46000004</v>
      </c>
      <c r="AS322" s="18">
        <f t="shared" si="435"/>
        <v>74628437.730000004</v>
      </c>
      <c r="AT322" s="18">
        <f t="shared" si="435"/>
        <v>25016100.82</v>
      </c>
      <c r="AU322" s="18">
        <f t="shared" si="435"/>
        <v>4318638.37</v>
      </c>
      <c r="AV322" s="18">
        <f t="shared" si="435"/>
        <v>4873571.1899999995</v>
      </c>
      <c r="AW322" s="18">
        <f t="shared" si="435"/>
        <v>3989017.2</v>
      </c>
      <c r="AX322" s="18">
        <f t="shared" si="435"/>
        <v>1498439.3</v>
      </c>
      <c r="AY322" s="18">
        <f t="shared" si="435"/>
        <v>5555765.5699999994</v>
      </c>
      <c r="AZ322" s="18">
        <f t="shared" si="435"/>
        <v>132244648.25</v>
      </c>
      <c r="BA322" s="18">
        <f t="shared" si="435"/>
        <v>91483100.690000013</v>
      </c>
      <c r="BB322" s="18">
        <f t="shared" si="435"/>
        <v>80333764.270000011</v>
      </c>
      <c r="BC322" s="18">
        <f t="shared" si="435"/>
        <v>270091995.96000004</v>
      </c>
      <c r="BD322" s="18">
        <f t="shared" si="435"/>
        <v>36280232.340000004</v>
      </c>
      <c r="BE322" s="18">
        <f t="shared" si="435"/>
        <v>14188197.59</v>
      </c>
      <c r="BF322" s="18">
        <f t="shared" si="435"/>
        <v>248573669.13</v>
      </c>
      <c r="BG322" s="18">
        <f t="shared" si="435"/>
        <v>10873313.77</v>
      </c>
      <c r="BH322" s="18">
        <f t="shared" si="435"/>
        <v>7021901.4500000002</v>
      </c>
      <c r="BI322" s="18">
        <f t="shared" si="435"/>
        <v>4229336.5199999996</v>
      </c>
      <c r="BJ322" s="18">
        <f t="shared" si="435"/>
        <v>64006480.140000001</v>
      </c>
      <c r="BK322" s="18">
        <f t="shared" si="435"/>
        <v>202495942.5</v>
      </c>
      <c r="BL322" s="18">
        <f t="shared" si="435"/>
        <v>2510371.8199999998</v>
      </c>
      <c r="BM322" s="18">
        <f t="shared" si="435"/>
        <v>4465271.57</v>
      </c>
      <c r="BN322" s="18">
        <f t="shared" si="435"/>
        <v>33692528.280000001</v>
      </c>
      <c r="BO322" s="18">
        <f t="shared" ref="BO322:BX322" si="436">IF(AND(BO185&lt;&gt;0,BO93&gt;459,BO134&gt;BO18),MIN(BO185/459*BO187,BO209),MIN(((BO274-BO174)/BO93)*BO93,BO209))</f>
        <v>13955117.539999999</v>
      </c>
      <c r="BP322" s="18">
        <f t="shared" si="436"/>
        <v>3306415.3099999996</v>
      </c>
      <c r="BQ322" s="18">
        <f t="shared" si="436"/>
        <v>65683143.160000004</v>
      </c>
      <c r="BR322" s="18">
        <f t="shared" si="436"/>
        <v>46793552.560000002</v>
      </c>
      <c r="BS322" s="18">
        <f t="shared" si="436"/>
        <v>12986045.9</v>
      </c>
      <c r="BT322" s="18">
        <f t="shared" si="436"/>
        <v>5373230.1299999999</v>
      </c>
      <c r="BU322" s="18">
        <f t="shared" si="436"/>
        <v>5394810.5499999998</v>
      </c>
      <c r="BV322" s="18">
        <f t="shared" si="436"/>
        <v>13377951.51</v>
      </c>
      <c r="BW322" s="18">
        <f t="shared" si="436"/>
        <v>21062123.960000001</v>
      </c>
      <c r="BX322" s="18">
        <f t="shared" si="436"/>
        <v>1764603.94</v>
      </c>
      <c r="BY322" s="18">
        <f>IF(AND(BY185&lt;&gt;0,BY93&gt;459,BY134&gt;BY18),MIN(BY185/459*BY187,BY209),MIN(((BY274-BY174)/BY93)*BY93,BY209))+235</f>
        <v>5574299.868015687</v>
      </c>
      <c r="BZ322" s="18">
        <f t="shared" ref="BZ322:EK322" si="437">IF(AND(BZ185&lt;&gt;0,BZ93&gt;459,BZ134&gt;BZ18),MIN(BZ185/459*BZ187,BZ209),MIN(((BZ274-BZ174)/BZ93)*BZ93,BZ209))</f>
        <v>3478356.55</v>
      </c>
      <c r="CA322" s="18">
        <f t="shared" si="437"/>
        <v>3084999.58</v>
      </c>
      <c r="CB322" s="18">
        <f t="shared" si="437"/>
        <v>792798121.92999995</v>
      </c>
      <c r="CC322" s="18">
        <f t="shared" si="437"/>
        <v>3198837.9099999997</v>
      </c>
      <c r="CD322" s="18">
        <f t="shared" si="437"/>
        <v>3372281.06</v>
      </c>
      <c r="CE322" s="18">
        <f t="shared" si="437"/>
        <v>2778257.3899999997</v>
      </c>
      <c r="CF322" s="18">
        <f t="shared" si="437"/>
        <v>2371098.61</v>
      </c>
      <c r="CG322" s="18">
        <f t="shared" si="437"/>
        <v>3354863.6300000004</v>
      </c>
      <c r="CH322" s="18">
        <f t="shared" si="437"/>
        <v>2160080.33</v>
      </c>
      <c r="CI322" s="18">
        <f t="shared" si="437"/>
        <v>7905288.5700000003</v>
      </c>
      <c r="CJ322" s="18">
        <f t="shared" si="437"/>
        <v>10589335.93</v>
      </c>
      <c r="CK322" s="18">
        <f t="shared" si="437"/>
        <v>52848471.859999999</v>
      </c>
      <c r="CL322" s="18">
        <f t="shared" si="437"/>
        <v>14622727.41</v>
      </c>
      <c r="CM322" s="18">
        <f t="shared" si="437"/>
        <v>8987863.2400000002</v>
      </c>
      <c r="CN322" s="18">
        <f t="shared" si="437"/>
        <v>321022495.05000001</v>
      </c>
      <c r="CO322" s="18">
        <f t="shared" si="437"/>
        <v>149452145.48999998</v>
      </c>
      <c r="CP322" s="18">
        <f t="shared" si="437"/>
        <v>11288269.189999999</v>
      </c>
      <c r="CQ322" s="18">
        <f t="shared" si="437"/>
        <v>9815109.290000001</v>
      </c>
      <c r="CR322" s="18">
        <f t="shared" si="437"/>
        <v>3784717.03</v>
      </c>
      <c r="CS322" s="18">
        <f t="shared" si="437"/>
        <v>4382688.59</v>
      </c>
      <c r="CT322" s="18">
        <f t="shared" si="437"/>
        <v>2170372.35</v>
      </c>
      <c r="CU322" s="18">
        <f t="shared" si="437"/>
        <v>953092.30999999994</v>
      </c>
      <c r="CV322" s="18">
        <f t="shared" si="437"/>
        <v>994814.69</v>
      </c>
      <c r="CW322" s="18">
        <f t="shared" si="437"/>
        <v>3316565.9</v>
      </c>
      <c r="CX322" s="18">
        <f t="shared" si="437"/>
        <v>5514731.71</v>
      </c>
      <c r="CY322" s="18">
        <f t="shared" si="437"/>
        <v>1086825.22</v>
      </c>
      <c r="CZ322" s="18">
        <f t="shared" si="437"/>
        <v>20383211.73</v>
      </c>
      <c r="DA322" s="18">
        <f t="shared" si="437"/>
        <v>3384655.91</v>
      </c>
      <c r="DB322" s="18">
        <f t="shared" si="437"/>
        <v>4373688.8499999996</v>
      </c>
      <c r="DC322" s="18">
        <f t="shared" si="437"/>
        <v>3094005.14</v>
      </c>
      <c r="DD322" s="18">
        <f t="shared" si="437"/>
        <v>2866991.0199999996</v>
      </c>
      <c r="DE322" s="18">
        <f t="shared" si="437"/>
        <v>4365144.32</v>
      </c>
      <c r="DF322" s="18">
        <f t="shared" si="437"/>
        <v>213783734.75</v>
      </c>
      <c r="DG322" s="18">
        <f t="shared" si="437"/>
        <v>1886302.43</v>
      </c>
      <c r="DH322" s="18">
        <f t="shared" si="437"/>
        <v>19882023.550000001</v>
      </c>
      <c r="DI322" s="18">
        <f t="shared" si="437"/>
        <v>26407508.709999997</v>
      </c>
      <c r="DJ322" s="18">
        <f t="shared" si="437"/>
        <v>7385963.3600000003</v>
      </c>
      <c r="DK322" s="18">
        <f t="shared" si="437"/>
        <v>5589637.7442941181</v>
      </c>
      <c r="DL322" s="18">
        <f t="shared" si="437"/>
        <v>61178098.850000001</v>
      </c>
      <c r="DM322" s="18">
        <f t="shared" si="437"/>
        <v>4196156.5199999996</v>
      </c>
      <c r="DN322" s="18">
        <f t="shared" si="437"/>
        <v>14771527.189999999</v>
      </c>
      <c r="DO322" s="18">
        <f t="shared" si="437"/>
        <v>34569877.409999996</v>
      </c>
      <c r="DP322" s="18">
        <f t="shared" si="437"/>
        <v>3652046.91</v>
      </c>
      <c r="DQ322" s="18">
        <f t="shared" si="437"/>
        <v>9355175.6099999994</v>
      </c>
      <c r="DR322" s="18">
        <f t="shared" si="437"/>
        <v>15496692.789999999</v>
      </c>
      <c r="DS322" s="18">
        <f t="shared" si="437"/>
        <v>8185469.7599999998</v>
      </c>
      <c r="DT322" s="18">
        <f t="shared" si="437"/>
        <v>3274703.72</v>
      </c>
      <c r="DU322" s="18">
        <f t="shared" si="437"/>
        <v>4739022.2</v>
      </c>
      <c r="DV322" s="18">
        <f t="shared" si="437"/>
        <v>3604150.6</v>
      </c>
      <c r="DW322" s="18">
        <f t="shared" si="437"/>
        <v>4426256.4000000004</v>
      </c>
      <c r="DX322" s="18">
        <f t="shared" si="437"/>
        <v>3371052.86</v>
      </c>
      <c r="DY322" s="18">
        <f t="shared" si="437"/>
        <v>4757336.7700000005</v>
      </c>
      <c r="DZ322" s="18">
        <f t="shared" si="437"/>
        <v>8738941.7800000012</v>
      </c>
      <c r="EA322" s="18">
        <f t="shared" si="437"/>
        <v>6730455.8899999997</v>
      </c>
      <c r="EB322" s="18">
        <f t="shared" si="437"/>
        <v>6660647.8700000001</v>
      </c>
      <c r="EC322" s="18">
        <f t="shared" si="437"/>
        <v>4054256.3899999997</v>
      </c>
      <c r="ED322" s="18">
        <f t="shared" si="437"/>
        <v>21909058.950000003</v>
      </c>
      <c r="EE322" s="18">
        <f t="shared" si="437"/>
        <v>3425959.42</v>
      </c>
      <c r="EF322" s="18">
        <f t="shared" si="437"/>
        <v>15833729.57</v>
      </c>
      <c r="EG322" s="18">
        <f t="shared" si="437"/>
        <v>3735138.67</v>
      </c>
      <c r="EH322" s="18">
        <f t="shared" si="437"/>
        <v>3667436.3000000003</v>
      </c>
      <c r="EI322" s="18">
        <f t="shared" si="437"/>
        <v>159116701.17000002</v>
      </c>
      <c r="EJ322" s="18">
        <f t="shared" si="437"/>
        <v>102300595.85000001</v>
      </c>
      <c r="EK322" s="18">
        <f t="shared" si="437"/>
        <v>7498074.0700000003</v>
      </c>
      <c r="EL322" s="18">
        <f t="shared" ref="EL322:FX322" si="438">IF(AND(EL185&lt;&gt;0,EL93&gt;459,EL134&gt;EL18),MIN(EL185/459*EL187,EL209),MIN(((EL274-EL174)/EL93)*EL93,EL209))</f>
        <v>5285393.49</v>
      </c>
      <c r="EM322" s="18">
        <f t="shared" si="438"/>
        <v>5026687.97</v>
      </c>
      <c r="EN322" s="18">
        <f t="shared" si="438"/>
        <v>10442733.9</v>
      </c>
      <c r="EO322" s="18">
        <f t="shared" si="438"/>
        <v>4461621.8500000006</v>
      </c>
      <c r="EP322" s="18">
        <f t="shared" si="438"/>
        <v>5526943.4199999999</v>
      </c>
      <c r="EQ322" s="18">
        <f t="shared" si="438"/>
        <v>28723976.300000001</v>
      </c>
      <c r="ER322" s="18">
        <f t="shared" si="438"/>
        <v>4685671.0699999994</v>
      </c>
      <c r="ES322" s="18">
        <f t="shared" si="438"/>
        <v>3026644.19</v>
      </c>
      <c r="ET322" s="18">
        <f t="shared" si="438"/>
        <v>3728426.47</v>
      </c>
      <c r="EU322" s="18">
        <f t="shared" si="438"/>
        <v>7094281.3767973846</v>
      </c>
      <c r="EV322" s="18">
        <f t="shared" si="438"/>
        <v>1775319.13</v>
      </c>
      <c r="EW322" s="18">
        <f t="shared" si="438"/>
        <v>12484245.069999998</v>
      </c>
      <c r="EX322" s="18">
        <f t="shared" si="438"/>
        <v>3324600.21</v>
      </c>
      <c r="EY322" s="18">
        <f t="shared" si="438"/>
        <v>2619465.71</v>
      </c>
      <c r="EZ322" s="18">
        <f t="shared" si="438"/>
        <v>2476511.9899999998</v>
      </c>
      <c r="FA322" s="18">
        <f t="shared" si="438"/>
        <v>38964053.840000004</v>
      </c>
      <c r="FB322" s="18">
        <f t="shared" si="438"/>
        <v>4481534.7699999996</v>
      </c>
      <c r="FC322" s="18">
        <f t="shared" si="438"/>
        <v>21902378.849999998</v>
      </c>
      <c r="FD322" s="18">
        <f t="shared" si="438"/>
        <v>5319624.6400000006</v>
      </c>
      <c r="FE322" s="18">
        <f t="shared" si="438"/>
        <v>1808085.25</v>
      </c>
      <c r="FF322" s="18">
        <f t="shared" si="438"/>
        <v>3490490.4299999997</v>
      </c>
      <c r="FG322" s="18">
        <f t="shared" si="438"/>
        <v>2509105.9</v>
      </c>
      <c r="FH322" s="18">
        <f t="shared" si="438"/>
        <v>1599978.17</v>
      </c>
      <c r="FI322" s="18">
        <f t="shared" si="438"/>
        <v>18956051.219999999</v>
      </c>
      <c r="FJ322" s="18">
        <f t="shared" si="438"/>
        <v>20868366.620000001</v>
      </c>
      <c r="FK322" s="18">
        <f t="shared" si="438"/>
        <v>27176101.340000004</v>
      </c>
      <c r="FL322" s="18">
        <f t="shared" si="438"/>
        <v>81019136.729999989</v>
      </c>
      <c r="FM322" s="18">
        <f t="shared" si="438"/>
        <v>38012250.119999997</v>
      </c>
      <c r="FN322" s="18">
        <f t="shared" si="438"/>
        <v>232415103.11000001</v>
      </c>
      <c r="FO322" s="18">
        <f t="shared" si="438"/>
        <v>11987715.149999999</v>
      </c>
      <c r="FP322" s="18">
        <f t="shared" si="438"/>
        <v>25552247.699999999</v>
      </c>
      <c r="FQ322" s="18">
        <f t="shared" si="438"/>
        <v>10912381.939999999</v>
      </c>
      <c r="FR322" s="18">
        <f t="shared" si="438"/>
        <v>3193354.66</v>
      </c>
      <c r="FS322" s="18">
        <f t="shared" si="438"/>
        <v>3268144.8699999996</v>
      </c>
      <c r="FT322" s="18">
        <f t="shared" si="438"/>
        <v>1330939.6599999999</v>
      </c>
      <c r="FU322" s="18">
        <f t="shared" si="438"/>
        <v>9895425.2899999991</v>
      </c>
      <c r="FV322" s="18">
        <f t="shared" si="438"/>
        <v>8010798.5700000003</v>
      </c>
      <c r="FW322" s="18">
        <f t="shared" si="438"/>
        <v>3165426.0300000003</v>
      </c>
      <c r="FX322" s="18">
        <f t="shared" si="438"/>
        <v>1415436.53</v>
      </c>
      <c r="FY322" s="18"/>
      <c r="FZ322" s="7">
        <f>SUM(C322:FY322)</f>
        <v>8910861606.6591129</v>
      </c>
      <c r="GA322" s="111">
        <f>ROUND(GA321*0.95,2)</f>
        <v>10192.89</v>
      </c>
      <c r="GB322" s="7">
        <f>ROUND(GA322+(GA322*GE275),2)</f>
        <v>10034.16</v>
      </c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</row>
    <row r="323" spans="1:195" x14ac:dyDescent="0.2">
      <c r="A323" s="7"/>
      <c r="B323" s="7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  <c r="CZ323" s="18"/>
      <c r="DA323" s="18"/>
      <c r="DB323" s="18"/>
      <c r="DC323" s="18"/>
      <c r="DD323" s="18"/>
      <c r="DE323" s="18"/>
      <c r="DF323" s="18"/>
      <c r="DG323" s="18"/>
      <c r="DH323" s="18"/>
      <c r="DI323" s="18"/>
      <c r="DJ323" s="18"/>
      <c r="DK323" s="18"/>
      <c r="DL323" s="18"/>
      <c r="DM323" s="18"/>
      <c r="DN323" s="18"/>
      <c r="DO323" s="18"/>
      <c r="DP323" s="18"/>
      <c r="DQ323" s="18"/>
      <c r="DR323" s="18"/>
      <c r="DS323" s="18"/>
      <c r="DT323" s="18"/>
      <c r="DU323" s="18"/>
      <c r="DV323" s="18"/>
      <c r="DW323" s="18"/>
      <c r="DX323" s="18"/>
      <c r="DY323" s="18"/>
      <c r="DZ323" s="18"/>
      <c r="EA323" s="18"/>
      <c r="EB323" s="18"/>
      <c r="EC323" s="18"/>
      <c r="ED323" s="18"/>
      <c r="EE323" s="18"/>
      <c r="EF323" s="18"/>
      <c r="EG323" s="18"/>
      <c r="EH323" s="18"/>
      <c r="EI323" s="18"/>
      <c r="EJ323" s="18"/>
      <c r="EK323" s="18"/>
      <c r="EL323" s="18"/>
      <c r="EM323" s="18"/>
      <c r="EN323" s="18"/>
      <c r="EO323" s="18"/>
      <c r="EP323" s="18"/>
      <c r="EQ323" s="18"/>
      <c r="ER323" s="18"/>
      <c r="ES323" s="18"/>
      <c r="ET323" s="18"/>
      <c r="EU323" s="18"/>
      <c r="EV323" s="18"/>
      <c r="EW323" s="18"/>
      <c r="EX323" s="18"/>
      <c r="EY323" s="18"/>
      <c r="EZ323" s="18"/>
      <c r="FA323" s="18"/>
      <c r="FB323" s="18"/>
      <c r="FC323" s="18"/>
      <c r="FD323" s="18"/>
      <c r="FE323" s="18"/>
      <c r="FF323" s="18"/>
      <c r="FG323" s="18"/>
      <c r="FH323" s="18"/>
      <c r="FI323" s="18"/>
      <c r="FJ323" s="18"/>
      <c r="FK323" s="18"/>
      <c r="FL323" s="18"/>
      <c r="FM323" s="18"/>
      <c r="FN323" s="18"/>
      <c r="FO323" s="18"/>
      <c r="FP323" s="18"/>
      <c r="FQ323" s="18"/>
      <c r="FR323" s="18"/>
      <c r="FS323" s="18"/>
      <c r="FT323" s="18"/>
      <c r="FU323" s="18"/>
      <c r="FV323" s="18"/>
      <c r="FW323" s="18"/>
      <c r="FX323" s="18"/>
      <c r="FY323" s="18"/>
      <c r="FZ323" s="7"/>
      <c r="GA323" s="45"/>
      <c r="GB323" s="7"/>
      <c r="GC323" s="7"/>
      <c r="GD323" s="7"/>
      <c r="GE323" s="7"/>
      <c r="GF323" s="7"/>
      <c r="GG323" s="7"/>
      <c r="GH323" s="7"/>
      <c r="GI323" s="7"/>
      <c r="GJ323" s="7"/>
      <c r="GK323" s="7"/>
      <c r="GL323" s="7"/>
      <c r="GM323" s="7"/>
    </row>
    <row r="324" spans="1:195" x14ac:dyDescent="0.2">
      <c r="B324" s="7" t="s">
        <v>896</v>
      </c>
      <c r="F324" s="112"/>
      <c r="G324" s="112"/>
      <c r="BY324" s="113"/>
    </row>
    <row r="325" spans="1:195" x14ac:dyDescent="0.2">
      <c r="B325" s="8"/>
    </row>
    <row r="326" spans="1:195" x14ac:dyDescent="0.2">
      <c r="B326" s="8"/>
      <c r="BY326">
        <v>5574299.9699999997</v>
      </c>
    </row>
    <row r="327" spans="1:195" x14ac:dyDescent="0.2">
      <c r="BY327">
        <f>BY326-BY322</f>
        <v>0.10198431275784969</v>
      </c>
    </row>
    <row r="328" spans="1:195" x14ac:dyDescent="0.2">
      <c r="F328" s="112"/>
      <c r="G328" s="112"/>
    </row>
    <row r="329" spans="1:195" x14ac:dyDescent="0.2">
      <c r="F329" s="112"/>
      <c r="G329" s="112"/>
    </row>
    <row r="330" spans="1:195" x14ac:dyDescent="0.2">
      <c r="F330" s="112"/>
      <c r="G330" s="112"/>
    </row>
    <row r="331" spans="1:195" x14ac:dyDescent="0.2">
      <c r="F331" s="112"/>
      <c r="G331" s="112"/>
    </row>
    <row r="332" spans="1:195" x14ac:dyDescent="0.2">
      <c r="F332" s="112"/>
      <c r="G332" s="112"/>
    </row>
    <row r="333" spans="1:195" x14ac:dyDescent="0.2">
      <c r="F333" s="112"/>
      <c r="G333" s="112"/>
    </row>
    <row r="334" spans="1:195" x14ac:dyDescent="0.2">
      <c r="F334" s="112"/>
      <c r="G334" s="112"/>
    </row>
    <row r="335" spans="1:195" x14ac:dyDescent="0.2">
      <c r="F335" s="112"/>
      <c r="G335" s="112"/>
    </row>
    <row r="336" spans="1:195" x14ac:dyDescent="0.2">
      <c r="F336" s="112"/>
      <c r="G336" s="112"/>
    </row>
    <row r="337" spans="6:7" x14ac:dyDescent="0.2">
      <c r="F337" s="112"/>
      <c r="G337" s="112"/>
    </row>
    <row r="338" spans="6:7" x14ac:dyDescent="0.2">
      <c r="F338" s="112"/>
      <c r="G338" s="112"/>
    </row>
    <row r="339" spans="6:7" x14ac:dyDescent="0.2">
      <c r="F339" s="112"/>
      <c r="G339" s="112"/>
    </row>
    <row r="340" spans="6:7" x14ac:dyDescent="0.2">
      <c r="F340" s="112"/>
      <c r="G340" s="112"/>
    </row>
    <row r="341" spans="6:7" x14ac:dyDescent="0.2">
      <c r="F341" s="112"/>
      <c r="G341" s="112"/>
    </row>
    <row r="342" spans="6:7" x14ac:dyDescent="0.2">
      <c r="F342" s="112"/>
      <c r="G342" s="112"/>
    </row>
    <row r="343" spans="6:7" x14ac:dyDescent="0.2">
      <c r="F343" s="112"/>
      <c r="G343" s="112"/>
    </row>
    <row r="344" spans="6:7" x14ac:dyDescent="0.2">
      <c r="F344" s="112"/>
      <c r="G344" s="112"/>
    </row>
    <row r="345" spans="6:7" x14ac:dyDescent="0.2">
      <c r="F345" s="112"/>
      <c r="G345" s="112"/>
    </row>
    <row r="346" spans="6:7" x14ac:dyDescent="0.2">
      <c r="F346" s="112"/>
      <c r="G346" s="112"/>
    </row>
    <row r="347" spans="6:7" x14ac:dyDescent="0.2">
      <c r="F347" s="112"/>
      <c r="G347" s="112"/>
    </row>
    <row r="348" spans="6:7" x14ac:dyDescent="0.2">
      <c r="F348" s="112"/>
      <c r="G348" s="112"/>
    </row>
    <row r="349" spans="6:7" x14ac:dyDescent="0.2">
      <c r="F349" s="112"/>
      <c r="G349" s="112"/>
    </row>
    <row r="350" spans="6:7" x14ac:dyDescent="0.2">
      <c r="F350" s="112"/>
      <c r="G350" s="112"/>
    </row>
    <row r="351" spans="6:7" x14ac:dyDescent="0.2">
      <c r="F351" s="112"/>
      <c r="G351" s="112"/>
    </row>
    <row r="352" spans="6:7" x14ac:dyDescent="0.2">
      <c r="F352" s="112"/>
      <c r="G352" s="112"/>
    </row>
    <row r="353" spans="6:7" x14ac:dyDescent="0.2">
      <c r="F353" s="112"/>
      <c r="G353" s="112"/>
    </row>
    <row r="354" spans="6:7" x14ac:dyDescent="0.2">
      <c r="F354" s="112"/>
      <c r="G354" s="112"/>
    </row>
    <row r="355" spans="6:7" x14ac:dyDescent="0.2">
      <c r="F355" s="112"/>
      <c r="G355" s="112"/>
    </row>
    <row r="356" spans="6:7" x14ac:dyDescent="0.2">
      <c r="F356" s="112"/>
      <c r="G356" s="112"/>
    </row>
    <row r="357" spans="6:7" x14ac:dyDescent="0.2">
      <c r="F357" s="112"/>
      <c r="G357" s="112"/>
    </row>
    <row r="358" spans="6:7" x14ac:dyDescent="0.2">
      <c r="F358" s="112"/>
      <c r="G358" s="112"/>
    </row>
    <row r="359" spans="6:7" x14ac:dyDescent="0.2">
      <c r="F359" s="112"/>
      <c r="G359" s="112"/>
    </row>
    <row r="360" spans="6:7" x14ac:dyDescent="0.2">
      <c r="F360" s="112"/>
      <c r="G360" s="112"/>
    </row>
    <row r="361" spans="6:7" x14ac:dyDescent="0.2">
      <c r="F361" s="112"/>
      <c r="G361" s="112"/>
    </row>
    <row r="362" spans="6:7" x14ac:dyDescent="0.2">
      <c r="F362" s="112"/>
      <c r="G362" s="112"/>
    </row>
    <row r="363" spans="6:7" x14ac:dyDescent="0.2">
      <c r="F363" s="112"/>
      <c r="G363" s="112"/>
    </row>
    <row r="364" spans="6:7" x14ac:dyDescent="0.2">
      <c r="F364" s="112"/>
      <c r="G364" s="112"/>
    </row>
    <row r="365" spans="6:7" x14ac:dyDescent="0.2">
      <c r="F365" s="112"/>
      <c r="G365" s="112"/>
    </row>
    <row r="366" spans="6:7" x14ac:dyDescent="0.2">
      <c r="F366" s="112"/>
      <c r="G366" s="112"/>
    </row>
    <row r="367" spans="6:7" x14ac:dyDescent="0.2">
      <c r="F367" s="112"/>
      <c r="G367" s="112"/>
    </row>
    <row r="368" spans="6:7" x14ac:dyDescent="0.2">
      <c r="F368" s="112"/>
      <c r="G368" s="112"/>
    </row>
    <row r="369" spans="6:7" x14ac:dyDescent="0.2">
      <c r="F369" s="112"/>
      <c r="G369" s="112"/>
    </row>
    <row r="370" spans="6:7" x14ac:dyDescent="0.2">
      <c r="F370" s="112"/>
      <c r="G370" s="112"/>
    </row>
    <row r="371" spans="6:7" x14ac:dyDescent="0.2">
      <c r="F371" s="112"/>
      <c r="G371" s="112"/>
    </row>
    <row r="372" spans="6:7" x14ac:dyDescent="0.2">
      <c r="F372" s="112"/>
      <c r="G372" s="112"/>
    </row>
    <row r="373" spans="6:7" x14ac:dyDescent="0.2">
      <c r="F373" s="112"/>
      <c r="G373" s="112"/>
    </row>
    <row r="374" spans="6:7" x14ac:dyDescent="0.2">
      <c r="F374" s="112"/>
      <c r="G374" s="112"/>
    </row>
    <row r="375" spans="6:7" x14ac:dyDescent="0.2">
      <c r="F375" s="112"/>
      <c r="G375" s="112"/>
    </row>
    <row r="376" spans="6:7" x14ac:dyDescent="0.2">
      <c r="F376" s="112"/>
      <c r="G376" s="112"/>
    </row>
    <row r="377" spans="6:7" x14ac:dyDescent="0.2">
      <c r="F377" s="112"/>
      <c r="G377" s="112"/>
    </row>
    <row r="378" spans="6:7" x14ac:dyDescent="0.2">
      <c r="F378" s="112"/>
      <c r="G378" s="112"/>
    </row>
    <row r="379" spans="6:7" x14ac:dyDescent="0.2">
      <c r="F379" s="112"/>
      <c r="G379" s="112"/>
    </row>
    <row r="380" spans="6:7" x14ac:dyDescent="0.2">
      <c r="F380" s="112"/>
      <c r="G380" s="112"/>
    </row>
    <row r="381" spans="6:7" x14ac:dyDescent="0.2">
      <c r="F381" s="112"/>
      <c r="G381" s="112"/>
    </row>
    <row r="382" spans="6:7" x14ac:dyDescent="0.2">
      <c r="F382" s="112"/>
      <c r="G382" s="112"/>
    </row>
    <row r="383" spans="6:7" x14ac:dyDescent="0.2">
      <c r="F383" s="112"/>
      <c r="G383" s="112"/>
    </row>
    <row r="384" spans="6:7" x14ac:dyDescent="0.2">
      <c r="F384" s="112"/>
      <c r="G384" s="112"/>
    </row>
    <row r="385" spans="6:7" x14ac:dyDescent="0.2">
      <c r="F385" s="112"/>
      <c r="G385" s="112"/>
    </row>
    <row r="386" spans="6:7" x14ac:dyDescent="0.2">
      <c r="F386" s="112"/>
      <c r="G386" s="112"/>
    </row>
    <row r="387" spans="6:7" x14ac:dyDescent="0.2">
      <c r="F387" s="112"/>
      <c r="G387" s="112"/>
    </row>
    <row r="388" spans="6:7" x14ac:dyDescent="0.2">
      <c r="F388" s="112"/>
      <c r="G388" s="112"/>
    </row>
    <row r="389" spans="6:7" x14ac:dyDescent="0.2">
      <c r="F389" s="112"/>
      <c r="G389" s="112"/>
    </row>
    <row r="390" spans="6:7" x14ac:dyDescent="0.2">
      <c r="F390" s="112"/>
      <c r="G390" s="112"/>
    </row>
    <row r="391" spans="6:7" x14ac:dyDescent="0.2">
      <c r="F391" s="112"/>
      <c r="G391" s="112"/>
    </row>
    <row r="392" spans="6:7" x14ac:dyDescent="0.2">
      <c r="F392" s="112"/>
      <c r="G392" s="112"/>
    </row>
    <row r="393" spans="6:7" x14ac:dyDescent="0.2">
      <c r="F393" s="112"/>
      <c r="G393" s="112"/>
    </row>
    <row r="394" spans="6:7" x14ac:dyDescent="0.2">
      <c r="F394" s="112"/>
      <c r="G394" s="112"/>
    </row>
    <row r="395" spans="6:7" x14ac:dyDescent="0.2">
      <c r="F395" s="112"/>
      <c r="G395" s="112"/>
    </row>
    <row r="396" spans="6:7" x14ac:dyDescent="0.2">
      <c r="F396" s="112"/>
      <c r="G396" s="112"/>
    </row>
    <row r="397" spans="6:7" x14ac:dyDescent="0.2">
      <c r="F397" s="112"/>
      <c r="G397" s="112"/>
    </row>
    <row r="398" spans="6:7" x14ac:dyDescent="0.2">
      <c r="F398" s="112"/>
      <c r="G398" s="112"/>
    </row>
    <row r="399" spans="6:7" x14ac:dyDescent="0.2">
      <c r="F399" s="112"/>
      <c r="G399" s="112"/>
    </row>
    <row r="400" spans="6:7" x14ac:dyDescent="0.2">
      <c r="F400" s="112"/>
      <c r="G400" s="112"/>
    </row>
    <row r="401" spans="6:7" x14ac:dyDescent="0.2">
      <c r="F401" s="112"/>
      <c r="G401" s="112"/>
    </row>
    <row r="402" spans="6:7" x14ac:dyDescent="0.2">
      <c r="F402" s="112"/>
      <c r="G402" s="112"/>
    </row>
    <row r="403" spans="6:7" x14ac:dyDescent="0.2">
      <c r="F403" s="112"/>
      <c r="G403" s="112"/>
    </row>
    <row r="404" spans="6:7" x14ac:dyDescent="0.2">
      <c r="F404" s="112"/>
      <c r="G404" s="112"/>
    </row>
    <row r="405" spans="6:7" x14ac:dyDescent="0.2">
      <c r="F405" s="112"/>
      <c r="G405" s="112"/>
    </row>
    <row r="406" spans="6:7" x14ac:dyDescent="0.2">
      <c r="F406" s="112"/>
      <c r="G406" s="112"/>
    </row>
    <row r="407" spans="6:7" x14ac:dyDescent="0.2">
      <c r="F407" s="112"/>
      <c r="G407" s="112"/>
    </row>
    <row r="408" spans="6:7" x14ac:dyDescent="0.2">
      <c r="F408" s="112"/>
      <c r="G408" s="112"/>
    </row>
    <row r="409" spans="6:7" x14ac:dyDescent="0.2">
      <c r="F409" s="112"/>
      <c r="G409" s="112"/>
    </row>
    <row r="410" spans="6:7" x14ac:dyDescent="0.2">
      <c r="F410" s="112"/>
      <c r="G410" s="112"/>
    </row>
    <row r="411" spans="6:7" x14ac:dyDescent="0.2">
      <c r="F411" s="112"/>
      <c r="G411" s="112"/>
    </row>
    <row r="412" spans="6:7" x14ac:dyDescent="0.2">
      <c r="F412" s="112"/>
      <c r="G412" s="112"/>
    </row>
    <row r="413" spans="6:7" x14ac:dyDescent="0.2">
      <c r="F413" s="112"/>
      <c r="G413" s="112"/>
    </row>
    <row r="414" spans="6:7" x14ac:dyDescent="0.2">
      <c r="F414" s="112"/>
      <c r="G414" s="112"/>
    </row>
    <row r="415" spans="6:7" x14ac:dyDescent="0.2">
      <c r="F415" s="112"/>
      <c r="G415" s="112"/>
    </row>
    <row r="416" spans="6:7" x14ac:dyDescent="0.2">
      <c r="F416" s="112"/>
      <c r="G416" s="112"/>
    </row>
    <row r="417" spans="6:7" x14ac:dyDescent="0.2">
      <c r="F417" s="112"/>
      <c r="G417" s="112"/>
    </row>
    <row r="418" spans="6:7" x14ac:dyDescent="0.2">
      <c r="F418" s="112"/>
      <c r="G418" s="112"/>
    </row>
    <row r="419" spans="6:7" x14ac:dyDescent="0.2">
      <c r="F419" s="112"/>
      <c r="G419" s="112"/>
    </row>
    <row r="420" spans="6:7" x14ac:dyDescent="0.2">
      <c r="F420" s="112"/>
      <c r="G420" s="112"/>
    </row>
    <row r="421" spans="6:7" x14ac:dyDescent="0.2">
      <c r="F421" s="112"/>
      <c r="G421" s="112"/>
    </row>
    <row r="422" spans="6:7" x14ac:dyDescent="0.2">
      <c r="F422" s="112"/>
      <c r="G422" s="112"/>
    </row>
    <row r="423" spans="6:7" x14ac:dyDescent="0.2">
      <c r="F423" s="112"/>
      <c r="G423" s="112"/>
    </row>
    <row r="424" spans="6:7" x14ac:dyDescent="0.2">
      <c r="F424" s="112"/>
      <c r="G424" s="112"/>
    </row>
    <row r="425" spans="6:7" x14ac:dyDescent="0.2">
      <c r="F425" s="112"/>
      <c r="G425" s="112"/>
    </row>
    <row r="426" spans="6:7" x14ac:dyDescent="0.2">
      <c r="F426" s="112"/>
      <c r="G426" s="112"/>
    </row>
  </sheetData>
  <scenarios current="0">
    <scenario name="test2" locked="1" count="1" user="Herrmann_V" comment="Created by Herrmann_V on 11/9/2010">
      <inputCells r="D1" val="40000" numFmtId="180"/>
    </scenario>
  </scenarios>
  <pageMargins left="0.7" right="0.7" top="0.75" bottom="0.75" header="0.3" footer="0.3"/>
  <pageSetup scale="76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6EAA3-52D2-448B-B99E-F35EBA2CEB68}">
  <sheetPr transitionEvaluation="1"/>
  <dimension ref="A1:K317"/>
  <sheetViews>
    <sheetView defaultGridColor="0" topLeftCell="A293" colorId="22" zoomScaleNormal="100" workbookViewId="0">
      <selection activeCell="C8" sqref="C8"/>
    </sheetView>
  </sheetViews>
  <sheetFormatPr defaultColWidth="9.88671875" defaultRowHeight="15" x14ac:dyDescent="0.2"/>
  <cols>
    <col min="1" max="1" width="14" style="7" bestFit="1" customWidth="1"/>
    <col min="2" max="2" width="58.6640625" style="7" customWidth="1"/>
    <col min="3" max="4" width="17" style="7" bestFit="1" customWidth="1"/>
    <col min="5" max="5" width="11" style="6" bestFit="1" customWidth="1"/>
    <col min="6" max="6" width="9.88671875" style="7"/>
    <col min="7" max="7" width="44.44140625" style="7" customWidth="1"/>
    <col min="8" max="8" width="14.109375" style="7" customWidth="1"/>
    <col min="9" max="9" width="14.109375" style="7" bestFit="1" customWidth="1"/>
    <col min="10" max="11" width="13.44140625" style="7" customWidth="1"/>
    <col min="12" max="16384" width="9.88671875" style="7"/>
  </cols>
  <sheetData>
    <row r="1" spans="1:11" x14ac:dyDescent="0.2">
      <c r="B1" s="7" t="s">
        <v>2</v>
      </c>
      <c r="C1" s="64" t="s">
        <v>897</v>
      </c>
      <c r="D1" s="64" t="s">
        <v>897</v>
      </c>
      <c r="F1" s="114">
        <f>D7/C7</f>
        <v>1</v>
      </c>
      <c r="G1" s="115" t="s">
        <v>898</v>
      </c>
      <c r="H1" s="116"/>
      <c r="I1" s="116"/>
      <c r="J1" s="116"/>
      <c r="K1" s="116"/>
    </row>
    <row r="2" spans="1:11" ht="15.75" x14ac:dyDescent="0.25">
      <c r="B2" s="43" t="s">
        <v>899</v>
      </c>
      <c r="C2" s="117" t="s">
        <v>900</v>
      </c>
      <c r="D2" s="117" t="s">
        <v>900</v>
      </c>
      <c r="F2" s="114">
        <f>C12*$F$1</f>
        <v>2311</v>
      </c>
      <c r="G2" s="115" t="s">
        <v>901</v>
      </c>
      <c r="H2" s="116"/>
      <c r="I2" s="116"/>
      <c r="J2" s="116"/>
      <c r="K2" s="116"/>
    </row>
    <row r="3" spans="1:11" x14ac:dyDescent="0.2">
      <c r="F3" s="114">
        <f>C13*$F$1</f>
        <v>4701.2</v>
      </c>
      <c r="G3" s="115" t="s">
        <v>902</v>
      </c>
      <c r="H3" s="116"/>
      <c r="I3" s="116"/>
      <c r="J3" s="116"/>
      <c r="K3" s="116"/>
    </row>
    <row r="4" spans="1:11" x14ac:dyDescent="0.2">
      <c r="A4" s="6" t="s">
        <v>429</v>
      </c>
      <c r="B4" s="7" t="s">
        <v>430</v>
      </c>
      <c r="C4" s="17">
        <v>6068</v>
      </c>
      <c r="D4" s="17">
        <f>C4</f>
        <v>6068</v>
      </c>
      <c r="E4" s="118" t="s">
        <v>903</v>
      </c>
      <c r="F4" s="114">
        <f>C15*$F$1</f>
        <v>5936.4</v>
      </c>
      <c r="G4" s="116"/>
      <c r="H4" s="116"/>
      <c r="I4" s="116"/>
      <c r="J4" s="116"/>
      <c r="K4" s="116"/>
    </row>
    <row r="5" spans="1:11" x14ac:dyDescent="0.2">
      <c r="A5" s="6" t="s">
        <v>431</v>
      </c>
      <c r="B5" s="7" t="s">
        <v>432</v>
      </c>
      <c r="C5" s="19">
        <v>479.9</v>
      </c>
      <c r="D5" s="119">
        <f>C5</f>
        <v>479.9</v>
      </c>
      <c r="E5" s="118" t="s">
        <v>903</v>
      </c>
      <c r="F5" s="114">
        <f>C16*$F$1</f>
        <v>6551.2</v>
      </c>
      <c r="G5" s="116"/>
      <c r="H5" s="120" t="s">
        <v>897</v>
      </c>
      <c r="I5" s="120" t="s">
        <v>904</v>
      </c>
      <c r="J5" s="120"/>
      <c r="K5" s="120"/>
    </row>
    <row r="6" spans="1:11" x14ac:dyDescent="0.2">
      <c r="A6" s="6" t="s">
        <v>433</v>
      </c>
      <c r="B6" s="7" t="s">
        <v>434</v>
      </c>
      <c r="C6" s="19">
        <v>0</v>
      </c>
      <c r="D6" s="119">
        <f>C6</f>
        <v>0</v>
      </c>
      <c r="E6" s="118" t="s">
        <v>903</v>
      </c>
      <c r="F6" s="114">
        <f>D7*0.99</f>
        <v>6482.4209999999994</v>
      </c>
      <c r="G6" s="115" t="str">
        <f>B2</f>
        <v>DISTRICT: BURLINGTON RE-6J</v>
      </c>
      <c r="H6" s="121" t="s">
        <v>905</v>
      </c>
      <c r="I6" s="121" t="s">
        <v>900</v>
      </c>
      <c r="J6" s="120"/>
      <c r="K6" s="120"/>
    </row>
    <row r="7" spans="1:11" x14ac:dyDescent="0.2">
      <c r="A7" s="6" t="s">
        <v>435</v>
      </c>
      <c r="B7" s="7" t="s">
        <v>436</v>
      </c>
      <c r="C7" s="21">
        <v>6547.9</v>
      </c>
      <c r="D7" s="21">
        <f>D4+D5</f>
        <v>6547.9</v>
      </c>
      <c r="E7" s="118" t="s">
        <v>903</v>
      </c>
      <c r="F7" s="122" t="s">
        <v>545</v>
      </c>
      <c r="G7" s="116"/>
      <c r="H7" s="116"/>
      <c r="I7" s="116"/>
      <c r="J7" s="116"/>
      <c r="K7" s="116"/>
    </row>
    <row r="8" spans="1:11" x14ac:dyDescent="0.2">
      <c r="A8" s="6" t="s">
        <v>437</v>
      </c>
      <c r="B8" s="7" t="s">
        <v>438</v>
      </c>
      <c r="C8" s="22">
        <v>194</v>
      </c>
      <c r="D8" s="119">
        <f>C8</f>
        <v>194</v>
      </c>
      <c r="E8" s="118" t="s">
        <v>903</v>
      </c>
      <c r="F8" s="122" t="s">
        <v>547</v>
      </c>
      <c r="G8" s="116" t="s">
        <v>906</v>
      </c>
      <c r="H8" s="123">
        <f>C78</f>
        <v>6352.4</v>
      </c>
      <c r="I8" s="123">
        <f>D78</f>
        <v>6352.4</v>
      </c>
      <c r="J8" s="123"/>
      <c r="K8" s="123"/>
    </row>
    <row r="9" spans="1:11" x14ac:dyDescent="0.2">
      <c r="A9" s="6" t="s">
        <v>439</v>
      </c>
      <c r="B9" s="7" t="s">
        <v>440</v>
      </c>
      <c r="C9" s="24">
        <v>1.5</v>
      </c>
      <c r="D9" s="119">
        <f>C9</f>
        <v>1.5</v>
      </c>
      <c r="F9" s="122" t="s">
        <v>549</v>
      </c>
      <c r="G9" s="116" t="s">
        <v>907</v>
      </c>
      <c r="H9" s="123">
        <f t="shared" ref="H9:I13" si="0">C79</f>
        <v>6372</v>
      </c>
      <c r="I9" s="123">
        <f t="shared" si="0"/>
        <v>6372</v>
      </c>
      <c r="J9" s="123"/>
      <c r="K9" s="123"/>
    </row>
    <row r="10" spans="1:11" x14ac:dyDescent="0.2">
      <c r="A10" s="6" t="s">
        <v>441</v>
      </c>
      <c r="B10" s="7" t="s">
        <v>442</v>
      </c>
      <c r="C10" s="24">
        <v>0</v>
      </c>
      <c r="D10" s="119">
        <f>C10</f>
        <v>0</v>
      </c>
      <c r="E10" s="118" t="s">
        <v>903</v>
      </c>
      <c r="F10" s="122" t="s">
        <v>551</v>
      </c>
      <c r="G10" s="116" t="s">
        <v>908</v>
      </c>
      <c r="H10" s="123">
        <f t="shared" si="0"/>
        <v>6356.5</v>
      </c>
      <c r="I10" s="123">
        <f t="shared" si="0"/>
        <v>6356.5</v>
      </c>
      <c r="J10" s="123"/>
      <c r="K10" s="123"/>
    </row>
    <row r="11" spans="1:11" x14ac:dyDescent="0.2">
      <c r="A11" s="6" t="s">
        <v>443</v>
      </c>
      <c r="B11" s="7" t="s">
        <v>444</v>
      </c>
      <c r="C11" s="18">
        <v>6352.4</v>
      </c>
      <c r="D11" s="18">
        <f>ROUND(D7-D8-D9,1)</f>
        <v>6352.4</v>
      </c>
      <c r="E11" s="118" t="s">
        <v>903</v>
      </c>
      <c r="F11" s="122" t="s">
        <v>553</v>
      </c>
      <c r="G11" s="116" t="s">
        <v>909</v>
      </c>
      <c r="H11" s="123">
        <f t="shared" si="0"/>
        <v>6206.5</v>
      </c>
      <c r="I11" s="123">
        <f t="shared" si="0"/>
        <v>6206.5</v>
      </c>
      <c r="J11" s="123"/>
      <c r="K11" s="123"/>
    </row>
    <row r="12" spans="1:11" x14ac:dyDescent="0.2">
      <c r="A12" s="6" t="s">
        <v>445</v>
      </c>
      <c r="B12" s="18" t="s">
        <v>446</v>
      </c>
      <c r="C12" s="28">
        <v>2311</v>
      </c>
      <c r="D12" s="28">
        <f>F2</f>
        <v>2311</v>
      </c>
      <c r="F12" s="122" t="s">
        <v>555</v>
      </c>
      <c r="G12" s="116" t="s">
        <v>910</v>
      </c>
      <c r="H12" s="124">
        <f t="shared" si="0"/>
        <v>6370</v>
      </c>
      <c r="I12" s="124">
        <f t="shared" si="0"/>
        <v>6370</v>
      </c>
      <c r="J12" s="123"/>
      <c r="K12" s="123"/>
    </row>
    <row r="13" spans="1:11" x14ac:dyDescent="0.2">
      <c r="A13" s="29" t="s">
        <v>447</v>
      </c>
      <c r="B13" s="18" t="s">
        <v>448</v>
      </c>
      <c r="C13" s="30">
        <v>4701.2</v>
      </c>
      <c r="D13" s="28">
        <f>F3</f>
        <v>4701.2</v>
      </c>
      <c r="E13" s="118" t="s">
        <v>903</v>
      </c>
      <c r="F13" s="122" t="s">
        <v>559</v>
      </c>
      <c r="G13" s="115" t="s">
        <v>911</v>
      </c>
      <c r="H13" s="125">
        <f t="shared" si="0"/>
        <v>6362.2</v>
      </c>
      <c r="I13" s="125">
        <f t="shared" si="0"/>
        <v>6362.2</v>
      </c>
      <c r="J13" s="126"/>
      <c r="K13" s="126"/>
    </row>
    <row r="14" spans="1:11" x14ac:dyDescent="0.2">
      <c r="A14" s="29" t="s">
        <v>449</v>
      </c>
      <c r="B14" s="7" t="s">
        <v>450</v>
      </c>
      <c r="C14" s="32">
        <v>0.41799999999999998</v>
      </c>
      <c r="D14" s="32">
        <f>C14</f>
        <v>0.41799999999999998</v>
      </c>
      <c r="E14" s="118" t="s">
        <v>903</v>
      </c>
      <c r="F14" s="122" t="s">
        <v>912</v>
      </c>
      <c r="G14" s="116" t="s">
        <v>560</v>
      </c>
      <c r="H14" s="127">
        <f t="shared" ref="H14:I14" si="1">C86</f>
        <v>0</v>
      </c>
      <c r="I14" s="127">
        <f t="shared" si="1"/>
        <v>0</v>
      </c>
      <c r="J14" s="123"/>
      <c r="K14" s="123"/>
    </row>
    <row r="15" spans="1:11" x14ac:dyDescent="0.2">
      <c r="A15" s="6" t="s">
        <v>451</v>
      </c>
      <c r="B15" s="18" t="s">
        <v>452</v>
      </c>
      <c r="C15" s="28">
        <v>5936.4</v>
      </c>
      <c r="D15" s="28">
        <f>F4</f>
        <v>5936.4</v>
      </c>
      <c r="E15" s="118" t="s">
        <v>903</v>
      </c>
      <c r="F15" s="122" t="s">
        <v>561</v>
      </c>
      <c r="G15" s="116" t="s">
        <v>913</v>
      </c>
      <c r="H15" s="123" t="e">
        <f>#REF!</f>
        <v>#REF!</v>
      </c>
      <c r="I15" s="123" t="e">
        <f>#REF!</f>
        <v>#REF!</v>
      </c>
      <c r="J15" s="123"/>
      <c r="K15" s="123"/>
    </row>
    <row r="16" spans="1:11" x14ac:dyDescent="0.2">
      <c r="A16" s="6" t="s">
        <v>453</v>
      </c>
      <c r="B16" s="18" t="s">
        <v>454</v>
      </c>
      <c r="C16" s="34">
        <v>6551.2</v>
      </c>
      <c r="D16" s="34">
        <f>F5</f>
        <v>6551.2</v>
      </c>
      <c r="E16" s="118" t="s">
        <v>903</v>
      </c>
      <c r="F16" s="122" t="s">
        <v>565</v>
      </c>
      <c r="G16" s="116" t="s">
        <v>914</v>
      </c>
      <c r="H16" s="124" t="e">
        <f>#REF!</f>
        <v>#REF!</v>
      </c>
      <c r="I16" s="124" t="e">
        <f>#REF!</f>
        <v>#REF!</v>
      </c>
      <c r="J16" s="123"/>
      <c r="K16" s="123"/>
    </row>
    <row r="17" spans="1:11" x14ac:dyDescent="0.2">
      <c r="A17" s="29" t="s">
        <v>455</v>
      </c>
      <c r="B17" s="7" t="s">
        <v>456</v>
      </c>
      <c r="C17" s="18">
        <v>0</v>
      </c>
      <c r="D17" s="18">
        <f>C17</f>
        <v>0</v>
      </c>
      <c r="E17" s="118" t="s">
        <v>903</v>
      </c>
      <c r="F17" s="122" t="s">
        <v>915</v>
      </c>
      <c r="G17" s="115" t="s">
        <v>916</v>
      </c>
      <c r="H17" s="126">
        <f t="shared" ref="H17:I20" si="2">C89</f>
        <v>6362.2</v>
      </c>
      <c r="I17" s="126">
        <f t="shared" si="2"/>
        <v>6362.2</v>
      </c>
      <c r="J17" s="126"/>
      <c r="K17" s="126"/>
    </row>
    <row r="18" spans="1:11" x14ac:dyDescent="0.2">
      <c r="A18" s="29" t="s">
        <v>457</v>
      </c>
      <c r="B18" s="7" t="s">
        <v>458</v>
      </c>
      <c r="C18" s="30">
        <v>6796</v>
      </c>
      <c r="D18" s="30">
        <f>C18</f>
        <v>6796</v>
      </c>
      <c r="E18" s="118" t="s">
        <v>903</v>
      </c>
      <c r="F18" s="122" t="s">
        <v>567</v>
      </c>
      <c r="G18" s="116" t="s">
        <v>917</v>
      </c>
      <c r="H18" s="128">
        <f t="shared" si="2"/>
        <v>1.5</v>
      </c>
      <c r="I18" s="128">
        <f t="shared" si="2"/>
        <v>1.5</v>
      </c>
      <c r="J18" s="123"/>
      <c r="K18" s="123"/>
    </row>
    <row r="19" spans="1:11" x14ac:dyDescent="0.2">
      <c r="A19" s="6" t="s">
        <v>459</v>
      </c>
      <c r="B19" s="7" t="s">
        <v>918</v>
      </c>
      <c r="C19" s="18">
        <v>6372</v>
      </c>
      <c r="D19" s="30">
        <f t="shared" ref="D19:D24" si="3">C19</f>
        <v>6372</v>
      </c>
      <c r="E19" s="118" t="s">
        <v>903</v>
      </c>
      <c r="F19" s="122" t="s">
        <v>571</v>
      </c>
      <c r="G19" s="116" t="s">
        <v>919</v>
      </c>
      <c r="H19" s="128">
        <f t="shared" si="2"/>
        <v>0</v>
      </c>
      <c r="I19" s="128">
        <f t="shared" si="2"/>
        <v>0</v>
      </c>
      <c r="J19" s="123"/>
      <c r="K19" s="123"/>
    </row>
    <row r="20" spans="1:11" x14ac:dyDescent="0.2">
      <c r="A20" s="6" t="s">
        <v>461</v>
      </c>
      <c r="B20" s="7" t="s">
        <v>920</v>
      </c>
      <c r="C20" s="18">
        <v>6356.5</v>
      </c>
      <c r="D20" s="30">
        <f t="shared" si="3"/>
        <v>6356.5</v>
      </c>
      <c r="E20" s="118" t="s">
        <v>903</v>
      </c>
      <c r="F20" s="122" t="s">
        <v>575</v>
      </c>
      <c r="G20" s="116" t="s">
        <v>921</v>
      </c>
      <c r="H20" s="128">
        <f t="shared" si="2"/>
        <v>194</v>
      </c>
      <c r="I20" s="128">
        <f t="shared" si="2"/>
        <v>194</v>
      </c>
      <c r="J20" s="123"/>
      <c r="K20" s="123"/>
    </row>
    <row r="21" spans="1:11" x14ac:dyDescent="0.2">
      <c r="A21" s="6" t="s">
        <v>462</v>
      </c>
      <c r="B21" s="7" t="s">
        <v>922</v>
      </c>
      <c r="C21" s="18">
        <v>6206.5</v>
      </c>
      <c r="D21" s="30">
        <f t="shared" si="3"/>
        <v>6206.5</v>
      </c>
      <c r="E21" s="118" t="s">
        <v>903</v>
      </c>
      <c r="F21" s="122" t="s">
        <v>577</v>
      </c>
      <c r="G21" s="115" t="s">
        <v>923</v>
      </c>
      <c r="H21" s="128">
        <f t="shared" ref="H21:I23" si="4">C94</f>
        <v>6557.7</v>
      </c>
      <c r="I21" s="128">
        <f t="shared" si="4"/>
        <v>6557.7</v>
      </c>
      <c r="J21" s="123"/>
      <c r="K21" s="123"/>
    </row>
    <row r="22" spans="1:11" x14ac:dyDescent="0.2">
      <c r="A22" s="6" t="s">
        <v>463</v>
      </c>
      <c r="B22" s="7" t="s">
        <v>924</v>
      </c>
      <c r="C22" s="18">
        <v>6370</v>
      </c>
      <c r="D22" s="30">
        <f t="shared" si="3"/>
        <v>6370</v>
      </c>
      <c r="E22" s="118" t="s">
        <v>903</v>
      </c>
      <c r="F22" s="129" t="s">
        <v>579</v>
      </c>
      <c r="G22" s="115" t="s">
        <v>925</v>
      </c>
      <c r="H22" s="126">
        <f t="shared" si="4"/>
        <v>6557.7</v>
      </c>
      <c r="I22" s="126">
        <f t="shared" si="4"/>
        <v>6557.7</v>
      </c>
      <c r="J22" s="123"/>
      <c r="K22" s="123"/>
    </row>
    <row r="23" spans="1:11" x14ac:dyDescent="0.2">
      <c r="A23" s="29" t="s">
        <v>464</v>
      </c>
      <c r="B23" s="7" t="s">
        <v>465</v>
      </c>
      <c r="C23" s="18">
        <v>0</v>
      </c>
      <c r="D23" s="30">
        <f t="shared" si="3"/>
        <v>0</v>
      </c>
      <c r="E23" s="118" t="s">
        <v>903</v>
      </c>
      <c r="F23" s="116"/>
      <c r="G23" s="130" t="s">
        <v>926</v>
      </c>
      <c r="H23" s="131">
        <f t="shared" si="4"/>
        <v>0</v>
      </c>
      <c r="I23" s="131">
        <f t="shared" si="4"/>
        <v>0</v>
      </c>
      <c r="J23" s="126"/>
      <c r="K23" s="126"/>
    </row>
    <row r="24" spans="1:11" x14ac:dyDescent="0.2">
      <c r="A24" s="6" t="s">
        <v>466</v>
      </c>
      <c r="B24" s="7" t="s">
        <v>467</v>
      </c>
      <c r="C24" s="36">
        <v>1218</v>
      </c>
      <c r="D24" s="30">
        <f t="shared" si="3"/>
        <v>1218</v>
      </c>
      <c r="E24" s="118" t="s">
        <v>903</v>
      </c>
      <c r="F24" s="116" t="s">
        <v>927</v>
      </c>
      <c r="G24" s="116"/>
      <c r="H24" s="127"/>
      <c r="I24" s="127"/>
      <c r="J24" s="127"/>
      <c r="K24" s="127"/>
    </row>
    <row r="25" spans="1:11" x14ac:dyDescent="0.2">
      <c r="A25" s="6" t="s">
        <v>468</v>
      </c>
      <c r="B25" s="7" t="s">
        <v>469</v>
      </c>
      <c r="C25" s="37">
        <v>0</v>
      </c>
      <c r="D25" s="37">
        <f>C25</f>
        <v>0</v>
      </c>
      <c r="E25" s="118" t="s">
        <v>903</v>
      </c>
      <c r="F25" s="116" t="s">
        <v>928</v>
      </c>
      <c r="G25" s="116" t="s">
        <v>929</v>
      </c>
      <c r="H25" s="123">
        <f>C126</f>
        <v>2550.3821599999997</v>
      </c>
      <c r="I25" s="123">
        <f>D126</f>
        <v>2550.3821599999997</v>
      </c>
      <c r="J25" s="123"/>
      <c r="K25" s="123"/>
    </row>
    <row r="26" spans="1:11" x14ac:dyDescent="0.2">
      <c r="A26" s="6" t="s">
        <v>470</v>
      </c>
      <c r="B26" s="7" t="s">
        <v>471</v>
      </c>
      <c r="C26" s="40">
        <v>0</v>
      </c>
      <c r="D26" s="37">
        <f t="shared" ref="D26:D27" si="5">C26</f>
        <v>0</v>
      </c>
      <c r="E26" s="118" t="s">
        <v>903</v>
      </c>
      <c r="F26" s="129" t="s">
        <v>930</v>
      </c>
      <c r="G26" s="116" t="s">
        <v>931</v>
      </c>
      <c r="H26" s="123">
        <f t="shared" ref="H26:I27" si="6">C127</f>
        <v>4701.2</v>
      </c>
      <c r="I26" s="123">
        <f t="shared" si="6"/>
        <v>4701.2</v>
      </c>
      <c r="J26" s="123"/>
      <c r="K26" s="123"/>
    </row>
    <row r="27" spans="1:11" x14ac:dyDescent="0.2">
      <c r="A27" s="6" t="s">
        <v>472</v>
      </c>
      <c r="B27" s="7" t="s">
        <v>473</v>
      </c>
      <c r="C27" s="40">
        <v>0</v>
      </c>
      <c r="D27" s="37">
        <f t="shared" si="5"/>
        <v>0</v>
      </c>
      <c r="F27" s="116"/>
      <c r="G27" s="130" t="s">
        <v>932</v>
      </c>
      <c r="H27" s="131">
        <f t="shared" si="6"/>
        <v>4701.2</v>
      </c>
      <c r="I27" s="131">
        <f t="shared" si="6"/>
        <v>4701.2</v>
      </c>
      <c r="J27" s="128"/>
      <c r="K27" s="128"/>
    </row>
    <row r="28" spans="1:11" x14ac:dyDescent="0.2">
      <c r="A28" s="6" t="s">
        <v>474</v>
      </c>
      <c r="B28" s="7" t="s">
        <v>475</v>
      </c>
      <c r="C28" s="21">
        <v>0</v>
      </c>
      <c r="D28" s="21">
        <f>C28</f>
        <v>0</v>
      </c>
      <c r="F28" s="116" t="s">
        <v>668</v>
      </c>
      <c r="G28" s="115"/>
      <c r="H28" s="128"/>
      <c r="I28" s="128"/>
      <c r="J28" s="116"/>
      <c r="K28" s="116"/>
    </row>
    <row r="29" spans="1:11" x14ac:dyDescent="0.2">
      <c r="A29" s="6" t="s">
        <v>476</v>
      </c>
      <c r="B29" s="7" t="s">
        <v>477</v>
      </c>
      <c r="C29" s="18">
        <v>0</v>
      </c>
      <c r="D29" s="21">
        <f>C29</f>
        <v>0</v>
      </c>
      <c r="F29" s="116" t="s">
        <v>670</v>
      </c>
      <c r="G29" s="116" t="s">
        <v>933</v>
      </c>
      <c r="H29" s="123">
        <f>C157</f>
        <v>1218</v>
      </c>
      <c r="I29" s="123">
        <f>D157</f>
        <v>1218</v>
      </c>
      <c r="J29" s="127"/>
      <c r="K29" s="127"/>
    </row>
    <row r="30" spans="1:11" x14ac:dyDescent="0.2">
      <c r="A30" s="6"/>
      <c r="C30" s="30"/>
      <c r="D30" s="30"/>
      <c r="F30" s="129" t="s">
        <v>672</v>
      </c>
      <c r="G30" s="116" t="s">
        <v>934</v>
      </c>
      <c r="H30" s="123">
        <f t="shared" ref="H30:I31" si="7">C158</f>
        <v>9971.1358102292306</v>
      </c>
      <c r="I30" s="123">
        <f t="shared" si="7"/>
        <v>9971.1358102292306</v>
      </c>
      <c r="J30" s="127"/>
      <c r="K30" s="127"/>
    </row>
    <row r="31" spans="1:11" ht="15.75" x14ac:dyDescent="0.25">
      <c r="A31" s="42"/>
      <c r="B31" s="43" t="s">
        <v>478</v>
      </c>
      <c r="C31" s="7">
        <v>10192.89</v>
      </c>
      <c r="F31" s="116"/>
      <c r="G31" s="129" t="s">
        <v>935</v>
      </c>
      <c r="H31" s="132">
        <f t="shared" si="7"/>
        <v>797.69086481833847</v>
      </c>
      <c r="I31" s="132">
        <f t="shared" si="7"/>
        <v>797.69086481833847</v>
      </c>
      <c r="J31" s="127"/>
      <c r="K31" s="127"/>
    </row>
    <row r="32" spans="1:11" x14ac:dyDescent="0.2">
      <c r="A32" s="6" t="s">
        <v>479</v>
      </c>
      <c r="B32" s="7" t="s">
        <v>480</v>
      </c>
      <c r="C32" s="7">
        <v>8076.41</v>
      </c>
      <c r="D32" s="7">
        <f t="shared" ref="D32:D37" si="8">C32</f>
        <v>8076.41</v>
      </c>
      <c r="F32" s="116" t="s">
        <v>936</v>
      </c>
      <c r="G32" s="116"/>
      <c r="H32" s="128"/>
      <c r="I32" s="128"/>
      <c r="J32" s="127"/>
      <c r="K32" s="127"/>
    </row>
    <row r="33" spans="1:11" x14ac:dyDescent="0.2">
      <c r="A33" s="6" t="s">
        <v>481</v>
      </c>
      <c r="B33" s="7" t="s">
        <v>482</v>
      </c>
      <c r="C33" s="44">
        <v>10192.89</v>
      </c>
      <c r="D33" s="44">
        <f t="shared" si="8"/>
        <v>10192.89</v>
      </c>
      <c r="F33" s="116" t="s">
        <v>937</v>
      </c>
      <c r="G33" s="116" t="s">
        <v>938</v>
      </c>
      <c r="H33" s="128">
        <f>C203</f>
        <v>63438360.25</v>
      </c>
      <c r="I33" s="128">
        <f>D203</f>
        <v>63438360.25</v>
      </c>
      <c r="J33" s="127"/>
      <c r="K33" s="127"/>
    </row>
    <row r="34" spans="1:11" x14ac:dyDescent="0.2">
      <c r="A34" s="6" t="s">
        <v>483</v>
      </c>
      <c r="B34" s="7" t="s">
        <v>484</v>
      </c>
      <c r="C34" s="44">
        <v>9738</v>
      </c>
      <c r="D34" s="44">
        <f t="shared" si="8"/>
        <v>9738</v>
      </c>
      <c r="F34" s="116" t="s">
        <v>939</v>
      </c>
      <c r="G34" s="116" t="s">
        <v>940</v>
      </c>
      <c r="H34" s="128">
        <f t="shared" ref="H34:I39" si="9">C204</f>
        <v>7384620.3899999997</v>
      </c>
      <c r="I34" s="128">
        <f t="shared" si="9"/>
        <v>7384620.3899999997</v>
      </c>
      <c r="J34" s="127"/>
      <c r="K34" s="127"/>
    </row>
    <row r="35" spans="1:11" x14ac:dyDescent="0.2">
      <c r="A35" s="6" t="s">
        <v>485</v>
      </c>
      <c r="B35" s="7" t="s">
        <v>486</v>
      </c>
      <c r="C35" s="45">
        <v>1.2250000000000001</v>
      </c>
      <c r="D35" s="45">
        <f t="shared" si="8"/>
        <v>1.2250000000000001</v>
      </c>
      <c r="F35" s="116" t="s">
        <v>941</v>
      </c>
      <c r="G35" s="116" t="s">
        <v>769</v>
      </c>
      <c r="H35" s="128">
        <f t="shared" si="9"/>
        <v>70822980.640000001</v>
      </c>
      <c r="I35" s="128">
        <f t="shared" si="9"/>
        <v>70822980.640000001</v>
      </c>
      <c r="J35" s="127"/>
      <c r="K35" s="127"/>
    </row>
    <row r="36" spans="1:11" x14ac:dyDescent="0.2">
      <c r="A36" s="6" t="s">
        <v>487</v>
      </c>
      <c r="B36" s="7" t="s">
        <v>488</v>
      </c>
      <c r="C36" s="47">
        <v>0.12</v>
      </c>
      <c r="D36" s="47">
        <f t="shared" si="8"/>
        <v>0.12</v>
      </c>
      <c r="F36" s="116" t="s">
        <v>942</v>
      </c>
      <c r="G36" s="116" t="s">
        <v>943</v>
      </c>
      <c r="H36" s="128">
        <f t="shared" si="9"/>
        <v>971587.47</v>
      </c>
      <c r="I36" s="128">
        <f t="shared" si="9"/>
        <v>971587.47</v>
      </c>
      <c r="J36" s="127"/>
      <c r="K36" s="127"/>
    </row>
    <row r="37" spans="1:11" x14ac:dyDescent="0.2">
      <c r="A37" s="6" t="s">
        <v>489</v>
      </c>
      <c r="B37" s="7" t="s">
        <v>490</v>
      </c>
      <c r="C37" s="7">
        <v>0</v>
      </c>
      <c r="D37" s="7">
        <f t="shared" si="8"/>
        <v>0</v>
      </c>
      <c r="F37" s="116" t="s">
        <v>944</v>
      </c>
      <c r="G37" s="116" t="s">
        <v>945</v>
      </c>
      <c r="H37" s="128">
        <f t="shared" si="9"/>
        <v>1903779</v>
      </c>
      <c r="I37" s="128">
        <f t="shared" si="9"/>
        <v>1903779</v>
      </c>
      <c r="J37" s="127"/>
      <c r="K37" s="127"/>
    </row>
    <row r="38" spans="1:11" ht="15.75" customHeight="1" x14ac:dyDescent="0.2">
      <c r="C38" s="47"/>
      <c r="D38" s="47"/>
      <c r="F38" s="116" t="s">
        <v>946</v>
      </c>
      <c r="G38" s="116" t="s">
        <v>947</v>
      </c>
      <c r="H38" s="128">
        <f t="shared" si="9"/>
        <v>73698347.109999999</v>
      </c>
      <c r="I38" s="128">
        <f t="shared" si="9"/>
        <v>73698347.109999999</v>
      </c>
      <c r="J38" s="115"/>
      <c r="K38" s="115"/>
    </row>
    <row r="39" spans="1:11" ht="15.75" x14ac:dyDescent="0.25">
      <c r="B39" s="43" t="s">
        <v>491</v>
      </c>
      <c r="F39" s="116" t="s">
        <v>948</v>
      </c>
      <c r="G39" s="116" t="s">
        <v>949</v>
      </c>
      <c r="H39" s="128">
        <f t="shared" si="9"/>
        <v>66752983.759999998</v>
      </c>
      <c r="I39" s="128">
        <f t="shared" si="9"/>
        <v>66752983.759999998</v>
      </c>
      <c r="J39" s="133"/>
      <c r="K39" s="133"/>
    </row>
    <row r="40" spans="1:11" x14ac:dyDescent="0.2">
      <c r="A40" s="53" t="s">
        <v>492</v>
      </c>
      <c r="B40" s="50" t="s">
        <v>493</v>
      </c>
      <c r="C40" s="54">
        <v>1152688.9856</v>
      </c>
      <c r="D40" s="54">
        <f>C40</f>
        <v>1152688.9856</v>
      </c>
      <c r="E40" s="118" t="s">
        <v>903</v>
      </c>
      <c r="F40" s="116" t="s">
        <v>950</v>
      </c>
      <c r="G40" s="116" t="s">
        <v>951</v>
      </c>
      <c r="H40" s="128">
        <f>C217</f>
        <v>69715570.409999996</v>
      </c>
      <c r="I40" s="128">
        <f>D217</f>
        <v>69715570.409999996</v>
      </c>
      <c r="J40" s="96"/>
      <c r="K40" s="96"/>
    </row>
    <row r="41" spans="1:11" x14ac:dyDescent="0.2">
      <c r="A41" s="6" t="s">
        <v>494</v>
      </c>
      <c r="B41" s="7" t="s">
        <v>495</v>
      </c>
      <c r="C41" s="57">
        <v>1074516394.6557364</v>
      </c>
      <c r="D41" s="57">
        <f>C41</f>
        <v>1074516394.6557364</v>
      </c>
      <c r="F41" s="116" t="s">
        <v>952</v>
      </c>
      <c r="G41" s="116" t="s">
        <v>732</v>
      </c>
      <c r="H41" s="128">
        <f>C218</f>
        <v>69715570.409999996</v>
      </c>
      <c r="I41" s="128">
        <f>D218</f>
        <v>69715570.409999996</v>
      </c>
      <c r="J41" s="134"/>
      <c r="K41" s="134"/>
    </row>
    <row r="42" spans="1:11" x14ac:dyDescent="0.2">
      <c r="A42" s="6" t="s">
        <v>496</v>
      </c>
      <c r="B42" s="28" t="s">
        <v>497</v>
      </c>
      <c r="C42" s="58">
        <v>2.7E-2</v>
      </c>
      <c r="D42" s="58">
        <f>C42</f>
        <v>2.7E-2</v>
      </c>
      <c r="F42" s="129" t="s">
        <v>953</v>
      </c>
      <c r="G42" s="116" t="s">
        <v>954</v>
      </c>
      <c r="H42" s="128">
        <f>C239</f>
        <v>3982776.7</v>
      </c>
      <c r="I42" s="128">
        <f>D239</f>
        <v>3982776.7</v>
      </c>
      <c r="J42" s="127"/>
      <c r="K42" s="127"/>
    </row>
    <row r="43" spans="1:11" x14ac:dyDescent="0.2">
      <c r="A43" s="60" t="s">
        <v>498</v>
      </c>
      <c r="B43" s="7" t="s">
        <v>499</v>
      </c>
      <c r="C43" s="9">
        <v>999999999</v>
      </c>
      <c r="D43" s="9">
        <f>C43</f>
        <v>999999999</v>
      </c>
      <c r="F43" s="116"/>
      <c r="G43" s="130" t="s">
        <v>783</v>
      </c>
      <c r="H43" s="135">
        <f>C270</f>
        <v>73698347.109999999</v>
      </c>
      <c r="I43" s="135">
        <f>D270</f>
        <v>73698347.109999999</v>
      </c>
      <c r="J43" s="127"/>
      <c r="K43" s="127"/>
    </row>
    <row r="44" spans="1:11" x14ac:dyDescent="0.2">
      <c r="F44" s="116" t="s">
        <v>955</v>
      </c>
      <c r="G44" s="116"/>
      <c r="H44" s="133"/>
      <c r="I44" s="133"/>
      <c r="J44" s="127"/>
      <c r="K44" s="127"/>
    </row>
    <row r="45" spans="1:11" ht="15.75" x14ac:dyDescent="0.25">
      <c r="B45" s="43" t="s">
        <v>500</v>
      </c>
      <c r="F45" s="116" t="s">
        <v>956</v>
      </c>
      <c r="G45" s="116" t="s">
        <v>957</v>
      </c>
      <c r="H45" s="96">
        <f>C41</f>
        <v>1074516394.6557364</v>
      </c>
      <c r="I45" s="96">
        <f>D41</f>
        <v>1074516394.6557364</v>
      </c>
      <c r="J45" s="127"/>
      <c r="K45" s="127"/>
    </row>
    <row r="46" spans="1:11" x14ac:dyDescent="0.2">
      <c r="A46" s="6" t="s">
        <v>501</v>
      </c>
      <c r="B46" s="7" t="s">
        <v>502</v>
      </c>
      <c r="C46" s="9">
        <v>66719849.18</v>
      </c>
      <c r="D46" s="9">
        <f>C46</f>
        <v>66719849.18</v>
      </c>
      <c r="F46" s="116" t="s">
        <v>958</v>
      </c>
      <c r="G46" s="116" t="s">
        <v>959</v>
      </c>
      <c r="H46" s="134">
        <f>C254*1000</f>
        <v>27</v>
      </c>
      <c r="I46" s="134">
        <f>D254*1000</f>
        <v>27</v>
      </c>
      <c r="J46" s="127"/>
      <c r="K46" s="127"/>
    </row>
    <row r="47" spans="1:11" x14ac:dyDescent="0.2">
      <c r="A47" s="6" t="s">
        <v>503</v>
      </c>
      <c r="B47" s="7" t="s">
        <v>504</v>
      </c>
      <c r="C47" s="7">
        <v>9828.2199999999993</v>
      </c>
      <c r="D47" s="7">
        <f>C47</f>
        <v>9828.2199999999993</v>
      </c>
      <c r="F47" s="116" t="s">
        <v>960</v>
      </c>
      <c r="G47" s="116" t="s">
        <v>961</v>
      </c>
      <c r="H47" s="127">
        <f>C271</f>
        <v>29011942.655704882</v>
      </c>
      <c r="I47" s="127">
        <f>D271</f>
        <v>29011942.655704882</v>
      </c>
      <c r="J47" s="127"/>
      <c r="K47" s="127"/>
    </row>
    <row r="48" spans="1:11" x14ac:dyDescent="0.2">
      <c r="C48" s="7" t="s">
        <v>2</v>
      </c>
      <c r="D48" s="7" t="s">
        <v>2</v>
      </c>
      <c r="F48" s="116" t="s">
        <v>962</v>
      </c>
      <c r="G48" s="116" t="s">
        <v>963</v>
      </c>
      <c r="H48" s="127">
        <f t="shared" ref="H48:I49" si="10">C272</f>
        <v>1152688.9856</v>
      </c>
      <c r="I48" s="127">
        <f t="shared" si="10"/>
        <v>1152688.9856</v>
      </c>
      <c r="J48" s="127"/>
      <c r="K48" s="127"/>
    </row>
    <row r="49" spans="1:11" ht="15.75" x14ac:dyDescent="0.25">
      <c r="B49" s="43" t="s">
        <v>505</v>
      </c>
      <c r="F49" s="116" t="s">
        <v>964</v>
      </c>
      <c r="G49" s="116" t="s">
        <v>835</v>
      </c>
      <c r="H49" s="127">
        <f t="shared" si="10"/>
        <v>43533715.468695112</v>
      </c>
      <c r="I49" s="127">
        <f t="shared" si="10"/>
        <v>43533715.468695112</v>
      </c>
      <c r="J49" s="127"/>
      <c r="K49" s="127"/>
    </row>
    <row r="50" spans="1:11" x14ac:dyDescent="0.2">
      <c r="A50" s="6" t="s">
        <v>506</v>
      </c>
      <c r="B50" s="7" t="s">
        <v>507</v>
      </c>
      <c r="C50" s="7">
        <v>389890.78</v>
      </c>
      <c r="D50" s="7">
        <f t="shared" ref="D50:D56" si="11">C50</f>
        <v>389890.78</v>
      </c>
      <c r="F50" s="116" t="s">
        <v>965</v>
      </c>
      <c r="G50" s="116" t="s">
        <v>838</v>
      </c>
      <c r="H50" s="127">
        <f>C275</f>
        <v>0</v>
      </c>
      <c r="I50" s="127">
        <f>D275</f>
        <v>0</v>
      </c>
      <c r="J50" s="127"/>
      <c r="K50" s="127"/>
    </row>
    <row r="51" spans="1:11" x14ac:dyDescent="0.2">
      <c r="A51" s="6" t="s">
        <v>508</v>
      </c>
      <c r="B51" s="7" t="s">
        <v>509</v>
      </c>
      <c r="C51" s="63">
        <v>37645</v>
      </c>
      <c r="D51" s="63">
        <f t="shared" si="11"/>
        <v>37645</v>
      </c>
      <c r="F51" s="116"/>
      <c r="G51" s="116" t="s">
        <v>841</v>
      </c>
      <c r="H51" s="127">
        <f>C277</f>
        <v>11238.44</v>
      </c>
      <c r="I51" s="127">
        <f>D277</f>
        <v>11238.44</v>
      </c>
      <c r="J51" s="127"/>
      <c r="K51" s="127"/>
    </row>
    <row r="52" spans="1:11" x14ac:dyDescent="0.2">
      <c r="A52" s="6" t="s">
        <v>511</v>
      </c>
      <c r="B52" s="7" t="s">
        <v>512</v>
      </c>
      <c r="C52" s="7">
        <v>495019.1</v>
      </c>
      <c r="D52" s="7">
        <f t="shared" si="11"/>
        <v>495019.1</v>
      </c>
      <c r="F52" s="116" t="s">
        <v>966</v>
      </c>
      <c r="G52" s="116"/>
      <c r="H52" s="127"/>
      <c r="I52" s="127"/>
      <c r="J52" s="127"/>
      <c r="K52" s="127"/>
    </row>
    <row r="53" spans="1:11" x14ac:dyDescent="0.2">
      <c r="A53" s="6" t="s">
        <v>513</v>
      </c>
      <c r="B53" s="7" t="s">
        <v>514</v>
      </c>
      <c r="C53" s="7">
        <v>2753554.9098250899</v>
      </c>
      <c r="D53" s="7">
        <f t="shared" si="11"/>
        <v>2753554.9098250899</v>
      </c>
      <c r="F53" s="116"/>
      <c r="G53" s="115" t="s">
        <v>844</v>
      </c>
      <c r="H53" s="127">
        <f>C280</f>
        <v>-1147653.7040091027</v>
      </c>
      <c r="I53" s="127">
        <f>D280</f>
        <v>-1147653.7040091027</v>
      </c>
      <c r="J53" s="127"/>
      <c r="K53" s="127"/>
    </row>
    <row r="54" spans="1:11" x14ac:dyDescent="0.2">
      <c r="A54" s="6" t="s">
        <v>515</v>
      </c>
      <c r="B54" s="7" t="s">
        <v>516</v>
      </c>
      <c r="C54" s="7">
        <v>88403</v>
      </c>
      <c r="D54" s="7">
        <f t="shared" si="11"/>
        <v>88403</v>
      </c>
      <c r="F54" s="116" t="s">
        <v>846</v>
      </c>
      <c r="G54" s="115" t="s">
        <v>967</v>
      </c>
      <c r="H54" s="127">
        <f>C302</f>
        <v>0</v>
      </c>
      <c r="I54" s="127">
        <f>D302</f>
        <v>0</v>
      </c>
      <c r="J54" s="127"/>
      <c r="K54" s="127"/>
    </row>
    <row r="55" spans="1:11" x14ac:dyDescent="0.2">
      <c r="A55" s="6" t="s">
        <v>517</v>
      </c>
      <c r="B55" s="7" t="s">
        <v>518</v>
      </c>
      <c r="C55" s="7">
        <v>0</v>
      </c>
      <c r="D55" s="7">
        <f t="shared" si="11"/>
        <v>0</v>
      </c>
      <c r="F55" s="116" t="s">
        <v>855</v>
      </c>
      <c r="G55" s="115" t="s">
        <v>968</v>
      </c>
      <c r="H55" s="127">
        <f>C283</f>
        <v>72550693.405990899</v>
      </c>
      <c r="I55" s="127">
        <f>D283</f>
        <v>72550693.405990899</v>
      </c>
      <c r="J55" s="127"/>
      <c r="K55" s="127"/>
    </row>
    <row r="56" spans="1:11" x14ac:dyDescent="0.2">
      <c r="A56" s="6" t="s">
        <v>519</v>
      </c>
      <c r="B56" s="7" t="s">
        <v>520</v>
      </c>
      <c r="C56" s="7">
        <v>3764512.7898250897</v>
      </c>
      <c r="D56" s="7">
        <f t="shared" si="11"/>
        <v>3764512.7898250897</v>
      </c>
      <c r="F56" s="116"/>
      <c r="G56" s="115" t="s">
        <v>969</v>
      </c>
      <c r="H56" s="127">
        <f>C289</f>
        <v>11063.435870197005</v>
      </c>
      <c r="I56" s="127">
        <f>D289</f>
        <v>11063.435870197005</v>
      </c>
      <c r="J56" s="127"/>
      <c r="K56" s="127"/>
    </row>
    <row r="57" spans="1:11" x14ac:dyDescent="0.2">
      <c r="B57" s="7" t="s">
        <v>521</v>
      </c>
      <c r="F57" s="116" t="s">
        <v>860</v>
      </c>
      <c r="G57" s="116"/>
      <c r="H57" s="127"/>
      <c r="I57" s="127"/>
      <c r="J57" s="127"/>
      <c r="K57" s="127"/>
    </row>
    <row r="58" spans="1:11" x14ac:dyDescent="0.2">
      <c r="C58" s="33"/>
      <c r="D58" s="33"/>
      <c r="F58" s="116" t="s">
        <v>862</v>
      </c>
      <c r="G58" s="116" t="s">
        <v>861</v>
      </c>
      <c r="H58" s="127">
        <f>C292</f>
        <v>11108.82</v>
      </c>
      <c r="I58" s="127">
        <f>D292</f>
        <v>11108.82</v>
      </c>
      <c r="J58" s="127"/>
      <c r="K58" s="127"/>
    </row>
    <row r="59" spans="1:11" ht="15.75" x14ac:dyDescent="0.25">
      <c r="B59" s="43" t="s">
        <v>522</v>
      </c>
      <c r="F59" s="116" t="s">
        <v>864</v>
      </c>
      <c r="G59" s="116" t="s">
        <v>863</v>
      </c>
      <c r="H59" s="127">
        <f>C293</f>
        <v>9586.3568192790008</v>
      </c>
      <c r="I59" s="127">
        <f>D293</f>
        <v>9586.3568192790008</v>
      </c>
      <c r="J59" s="127"/>
      <c r="K59" s="127"/>
    </row>
    <row r="60" spans="1:11" x14ac:dyDescent="0.2">
      <c r="A60" s="6" t="s">
        <v>523</v>
      </c>
      <c r="B60" s="7" t="s">
        <v>524</v>
      </c>
      <c r="C60" s="47">
        <v>0.08</v>
      </c>
      <c r="D60" s="47">
        <f>C60</f>
        <v>0.08</v>
      </c>
      <c r="F60" s="116" t="s">
        <v>866</v>
      </c>
      <c r="G60" s="116" t="s">
        <v>970</v>
      </c>
      <c r="H60" s="127">
        <f>C295</f>
        <v>0</v>
      </c>
      <c r="I60" s="127">
        <f>D295</f>
        <v>0</v>
      </c>
    </row>
    <row r="61" spans="1:11" x14ac:dyDescent="0.2">
      <c r="A61" s="6" t="s">
        <v>525</v>
      </c>
      <c r="B61" s="7" t="s">
        <v>526</v>
      </c>
      <c r="C61" s="64">
        <v>999999999</v>
      </c>
      <c r="D61" s="64">
        <f>C61</f>
        <v>999999999</v>
      </c>
      <c r="F61" s="116" t="s">
        <v>868</v>
      </c>
      <c r="G61" s="116" t="s">
        <v>971</v>
      </c>
      <c r="H61" s="127">
        <f>C297</f>
        <v>72550693.405990899</v>
      </c>
      <c r="I61" s="127">
        <f>D297</f>
        <v>72550693.405990899</v>
      </c>
    </row>
    <row r="62" spans="1:11" x14ac:dyDescent="0.2">
      <c r="B62" s="7" t="s">
        <v>527</v>
      </c>
      <c r="C62" s="64"/>
      <c r="D62" s="64"/>
      <c r="F62" s="116" t="s">
        <v>870</v>
      </c>
      <c r="G62" s="116" t="s">
        <v>972</v>
      </c>
      <c r="H62" s="127">
        <f t="shared" ref="H62:I64" si="12">C298</f>
        <v>29011942.655704882</v>
      </c>
      <c r="I62" s="127">
        <f t="shared" si="12"/>
        <v>29011942.655704882</v>
      </c>
    </row>
    <row r="63" spans="1:11" x14ac:dyDescent="0.2">
      <c r="B63" s="7" t="s">
        <v>528</v>
      </c>
      <c r="C63" s="64"/>
      <c r="D63" s="64"/>
      <c r="F63" s="116" t="s">
        <v>872</v>
      </c>
      <c r="G63" s="116" t="s">
        <v>973</v>
      </c>
      <c r="H63" s="127">
        <f t="shared" si="12"/>
        <v>1152688.9856</v>
      </c>
      <c r="I63" s="127">
        <f t="shared" si="12"/>
        <v>1152688.9856</v>
      </c>
    </row>
    <row r="64" spans="1:11" x14ac:dyDescent="0.2">
      <c r="B64" s="7" t="s">
        <v>529</v>
      </c>
      <c r="C64" s="64"/>
      <c r="D64" s="64"/>
      <c r="G64" s="116" t="s">
        <v>873</v>
      </c>
      <c r="H64" s="127">
        <f t="shared" si="12"/>
        <v>42386061.764686011</v>
      </c>
      <c r="I64" s="127">
        <f t="shared" si="12"/>
        <v>42386061.764686011</v>
      </c>
    </row>
    <row r="65" spans="1:9" x14ac:dyDescent="0.2">
      <c r="B65" s="7" t="s">
        <v>530</v>
      </c>
      <c r="C65" s="64"/>
      <c r="D65" s="64"/>
      <c r="F65" s="136"/>
    </row>
    <row r="66" spans="1:9" x14ac:dyDescent="0.2">
      <c r="A66" s="6" t="s">
        <v>531</v>
      </c>
      <c r="B66" s="7" t="s">
        <v>532</v>
      </c>
      <c r="C66" s="64">
        <v>999999999</v>
      </c>
      <c r="D66" s="64">
        <f>C66</f>
        <v>999999999</v>
      </c>
      <c r="F66" s="136"/>
      <c r="G66" s="137"/>
      <c r="H66" s="138"/>
      <c r="I66" s="138"/>
    </row>
    <row r="67" spans="1:9" x14ac:dyDescent="0.2">
      <c r="B67" s="7" t="s">
        <v>527</v>
      </c>
      <c r="C67" s="64"/>
      <c r="D67" s="64"/>
      <c r="F67" s="136"/>
      <c r="G67" s="137"/>
      <c r="H67" s="138"/>
      <c r="I67" s="138"/>
    </row>
    <row r="68" spans="1:9" x14ac:dyDescent="0.2">
      <c r="B68" s="7" t="s">
        <v>533</v>
      </c>
      <c r="C68" s="64"/>
      <c r="D68" s="64"/>
      <c r="F68" s="136"/>
      <c r="G68" s="137"/>
      <c r="H68" s="138"/>
      <c r="I68" s="138"/>
    </row>
    <row r="69" spans="1:9" x14ac:dyDescent="0.2">
      <c r="B69" s="7" t="s">
        <v>534</v>
      </c>
      <c r="C69" s="64"/>
      <c r="D69" s="64"/>
      <c r="F69" s="136"/>
      <c r="G69" s="137"/>
      <c r="H69" s="138"/>
      <c r="I69" s="138"/>
    </row>
    <row r="70" spans="1:9" x14ac:dyDescent="0.2">
      <c r="B70" s="7" t="s">
        <v>535</v>
      </c>
      <c r="C70" s="64"/>
      <c r="D70" s="64"/>
      <c r="F70" s="116"/>
      <c r="G70" s="137"/>
      <c r="H70" s="138"/>
      <c r="I70" s="138"/>
    </row>
    <row r="71" spans="1:9" x14ac:dyDescent="0.2">
      <c r="A71" s="6" t="s">
        <v>536</v>
      </c>
      <c r="B71" s="7" t="s">
        <v>537</v>
      </c>
      <c r="C71" s="66">
        <v>214049.99</v>
      </c>
      <c r="D71" s="66">
        <f>C71</f>
        <v>214049.99</v>
      </c>
      <c r="F71" s="136"/>
      <c r="G71" s="116"/>
      <c r="H71" s="116"/>
      <c r="I71" s="116"/>
    </row>
    <row r="72" spans="1:9" x14ac:dyDescent="0.2">
      <c r="A72" s="6" t="s">
        <v>538</v>
      </c>
      <c r="B72" s="7" t="s">
        <v>539</v>
      </c>
      <c r="C72" s="66">
        <v>0</v>
      </c>
      <c r="D72" s="66">
        <f>C72</f>
        <v>0</v>
      </c>
      <c r="F72" s="136"/>
      <c r="G72" s="139"/>
      <c r="H72" s="138"/>
      <c r="I72" s="138"/>
    </row>
    <row r="73" spans="1:9" x14ac:dyDescent="0.2">
      <c r="A73" s="6" t="s">
        <v>540</v>
      </c>
      <c r="B73" s="7" t="s">
        <v>541</v>
      </c>
      <c r="C73">
        <v>4670000</v>
      </c>
      <c r="D73">
        <f>C73</f>
        <v>4670000</v>
      </c>
      <c r="G73" s="139"/>
      <c r="H73" s="138"/>
      <c r="I73" s="138"/>
    </row>
    <row r="74" spans="1:9" x14ac:dyDescent="0.2">
      <c r="A74" s="69"/>
      <c r="B74" s="70" t="s">
        <v>542</v>
      </c>
      <c r="C74" s="71">
        <v>1023645.96</v>
      </c>
      <c r="D74" s="71">
        <f>C74</f>
        <v>1023645.96</v>
      </c>
    </row>
    <row r="75" spans="1:9" x14ac:dyDescent="0.2">
      <c r="A75" s="69"/>
      <c r="B75" s="70" t="s">
        <v>543</v>
      </c>
      <c r="C75" s="70">
        <v>19448232.737500001</v>
      </c>
      <c r="D75" s="70">
        <f>C75</f>
        <v>19448232.737500001</v>
      </c>
    </row>
    <row r="76" spans="1:9" x14ac:dyDescent="0.2">
      <c r="A76" s="73">
        <v>0.08</v>
      </c>
      <c r="E76" s="7"/>
    </row>
    <row r="77" spans="1:9" ht="15.75" x14ac:dyDescent="0.25">
      <c r="B77" s="43" t="s">
        <v>544</v>
      </c>
    </row>
    <row r="78" spans="1:9" x14ac:dyDescent="0.2">
      <c r="A78" s="6" t="s">
        <v>545</v>
      </c>
      <c r="B78" s="7" t="s">
        <v>546</v>
      </c>
      <c r="C78" s="18">
        <f>C11</f>
        <v>6352.4</v>
      </c>
      <c r="D78" s="18">
        <f>D11</f>
        <v>6352.4</v>
      </c>
      <c r="F78" s="6"/>
    </row>
    <row r="79" spans="1:9" x14ac:dyDescent="0.2">
      <c r="A79" s="6" t="s">
        <v>547</v>
      </c>
      <c r="B79" s="7" t="s">
        <v>548</v>
      </c>
      <c r="C79" s="18">
        <f t="shared" ref="C79:D82" si="13">C19</f>
        <v>6372</v>
      </c>
      <c r="D79" s="18">
        <f t="shared" si="13"/>
        <v>6372</v>
      </c>
    </row>
    <row r="80" spans="1:9" x14ac:dyDescent="0.2">
      <c r="A80" s="6" t="s">
        <v>549</v>
      </c>
      <c r="B80" s="7" t="s">
        <v>550</v>
      </c>
      <c r="C80" s="18">
        <f t="shared" si="13"/>
        <v>6356.5</v>
      </c>
      <c r="D80" s="18">
        <f t="shared" si="13"/>
        <v>6356.5</v>
      </c>
    </row>
    <row r="81" spans="1:5" x14ac:dyDescent="0.2">
      <c r="A81" s="6" t="s">
        <v>551</v>
      </c>
      <c r="B81" s="7" t="s">
        <v>552</v>
      </c>
      <c r="C81" s="18">
        <f t="shared" si="13"/>
        <v>6206.5</v>
      </c>
      <c r="D81" s="18">
        <f t="shared" si="13"/>
        <v>6206.5</v>
      </c>
    </row>
    <row r="82" spans="1:5" x14ac:dyDescent="0.2">
      <c r="A82" s="6" t="s">
        <v>553</v>
      </c>
      <c r="B82" s="7" t="s">
        <v>554</v>
      </c>
      <c r="C82" s="18">
        <f t="shared" si="13"/>
        <v>6370</v>
      </c>
      <c r="D82" s="18">
        <f t="shared" si="13"/>
        <v>6370</v>
      </c>
      <c r="E82" s="118" t="s">
        <v>903</v>
      </c>
    </row>
    <row r="83" spans="1:5" x14ac:dyDescent="0.2">
      <c r="A83" s="6" t="s">
        <v>555</v>
      </c>
      <c r="B83" s="7" t="s">
        <v>556</v>
      </c>
      <c r="C83" s="18">
        <f t="shared" ref="C83:D83" si="14">ROUND(MAX(C78,ROUND(AVERAGE(C78:C79),1),ROUND(AVERAGE(C78:C80),1),ROUND(AVERAGE(C78:C81),1),ROUND(AVERAGE(C78:C82),1)),1)</f>
        <v>6362.2</v>
      </c>
      <c r="D83" s="18">
        <f t="shared" si="14"/>
        <v>6362.2</v>
      </c>
    </row>
    <row r="84" spans="1:5" x14ac:dyDescent="0.2">
      <c r="B84" s="7" t="s">
        <v>557</v>
      </c>
    </row>
    <row r="85" spans="1:5" x14ac:dyDescent="0.2">
      <c r="B85" s="7" t="s">
        <v>558</v>
      </c>
    </row>
    <row r="86" spans="1:5" x14ac:dyDescent="0.2">
      <c r="A86" s="6" t="s">
        <v>559</v>
      </c>
      <c r="B86" s="7" t="s">
        <v>560</v>
      </c>
      <c r="C86" s="49">
        <f>ROUND(C6*2*$A$80,2)</f>
        <v>0</v>
      </c>
      <c r="D86" s="49">
        <f>ROUND(D6*2*$A$80,2)</f>
        <v>0</v>
      </c>
    </row>
    <row r="87" spans="1:5" x14ac:dyDescent="0.2">
      <c r="A87" s="6" t="s">
        <v>561</v>
      </c>
      <c r="B87" s="7" t="s">
        <v>562</v>
      </c>
      <c r="C87" s="21">
        <f>C25</f>
        <v>0</v>
      </c>
      <c r="D87" s="21">
        <f>D25</f>
        <v>0</v>
      </c>
    </row>
    <row r="88" spans="1:5" x14ac:dyDescent="0.2">
      <c r="A88" s="6" t="s">
        <v>563</v>
      </c>
      <c r="B88" s="7" t="s">
        <v>564</v>
      </c>
      <c r="C88" s="21">
        <f>ROUND(C27*2*$A$80,2)</f>
        <v>0</v>
      </c>
      <c r="D88" s="21">
        <f>ROUND(D27*2*$A$80,2)</f>
        <v>0</v>
      </c>
    </row>
    <row r="89" spans="1:5" x14ac:dyDescent="0.2">
      <c r="A89" s="6" t="s">
        <v>565</v>
      </c>
      <c r="B89" s="7" t="s">
        <v>566</v>
      </c>
      <c r="C89" s="30">
        <f>IF(AND((C83+C86+C87+C88)&lt;50,(C8=0)),50,(C83+C86+C87+C88))</f>
        <v>6362.2</v>
      </c>
      <c r="D89" s="30">
        <f>IF(AND((D83+D86+D87+D88)&lt;50,(D8=0)),50,(D83+D86+D87+D88))</f>
        <v>6362.2</v>
      </c>
    </row>
    <row r="90" spans="1:5" x14ac:dyDescent="0.2">
      <c r="A90" s="6" t="s">
        <v>567</v>
      </c>
      <c r="B90" s="7" t="s">
        <v>568</v>
      </c>
      <c r="C90" s="21">
        <f>C9</f>
        <v>1.5</v>
      </c>
      <c r="D90" s="21">
        <f>D9</f>
        <v>1.5</v>
      </c>
    </row>
    <row r="91" spans="1:5" x14ac:dyDescent="0.2">
      <c r="A91" s="6" t="s">
        <v>569</v>
      </c>
      <c r="B91" s="7" t="s">
        <v>570</v>
      </c>
      <c r="C91" s="21">
        <f>C29</f>
        <v>0</v>
      </c>
      <c r="D91" s="21">
        <f>D29</f>
        <v>0</v>
      </c>
    </row>
    <row r="92" spans="1:5" x14ac:dyDescent="0.2">
      <c r="A92" s="6" t="s">
        <v>571</v>
      </c>
      <c r="B92" s="7" t="s">
        <v>572</v>
      </c>
      <c r="C92" s="20">
        <f>C8</f>
        <v>194</v>
      </c>
      <c r="D92" s="20">
        <f>D8</f>
        <v>194</v>
      </c>
    </row>
    <row r="93" spans="1:5" x14ac:dyDescent="0.2">
      <c r="A93" s="6" t="s">
        <v>573</v>
      </c>
      <c r="B93" s="7" t="s">
        <v>574</v>
      </c>
      <c r="C93" s="20">
        <f>C28</f>
        <v>0</v>
      </c>
      <c r="D93" s="20">
        <f>D28</f>
        <v>0</v>
      </c>
    </row>
    <row r="94" spans="1:5" x14ac:dyDescent="0.2">
      <c r="A94" s="6" t="s">
        <v>575</v>
      </c>
      <c r="B94" s="7" t="s">
        <v>576</v>
      </c>
      <c r="C94" s="30">
        <f>ROUND(SUM(C89:C93),1)</f>
        <v>6557.7</v>
      </c>
      <c r="D94" s="30">
        <f>ROUND(SUM(D89:D93),1)</f>
        <v>6557.7</v>
      </c>
    </row>
    <row r="95" spans="1:5" ht="15.75" x14ac:dyDescent="0.25">
      <c r="A95" s="6" t="s">
        <v>577</v>
      </c>
      <c r="B95" s="43" t="s">
        <v>578</v>
      </c>
      <c r="C95" s="21">
        <f t="shared" ref="C95:D95" si="15">C94-C96</f>
        <v>6557.7</v>
      </c>
      <c r="D95" s="21">
        <f t="shared" si="15"/>
        <v>6557.7</v>
      </c>
    </row>
    <row r="96" spans="1:5" ht="15.75" x14ac:dyDescent="0.25">
      <c r="A96" s="6" t="s">
        <v>579</v>
      </c>
      <c r="B96" s="43" t="s">
        <v>580</v>
      </c>
      <c r="C96" s="18">
        <f>C87+C88+C93+C91</f>
        <v>0</v>
      </c>
      <c r="D96" s="18">
        <f>D87+D88+D93+D91</f>
        <v>0</v>
      </c>
    </row>
    <row r="97" spans="1:7" ht="15.75" x14ac:dyDescent="0.25">
      <c r="A97" s="6"/>
      <c r="B97" s="43"/>
      <c r="C97" s="18"/>
      <c r="D97" s="18"/>
    </row>
    <row r="98" spans="1:7" ht="15.75" x14ac:dyDescent="0.25">
      <c r="A98" s="6"/>
      <c r="B98" s="43"/>
      <c r="C98" s="18"/>
      <c r="D98" s="18"/>
    </row>
    <row r="99" spans="1:7" ht="15.75" x14ac:dyDescent="0.25">
      <c r="A99" s="78"/>
      <c r="B99" s="79" t="s">
        <v>581</v>
      </c>
      <c r="C99" s="78"/>
      <c r="D99" s="78"/>
    </row>
    <row r="100" spans="1:7" x14ac:dyDescent="0.2">
      <c r="A100" s="6" t="s">
        <v>582</v>
      </c>
      <c r="B100" s="7" t="s">
        <v>583</v>
      </c>
      <c r="C100" s="35">
        <f>IF(AND(C17&gt;0,C94&lt;=500),C94-ROUND((C17*0.65),1),0)</f>
        <v>0</v>
      </c>
      <c r="D100" s="35">
        <f>IF(AND(D17&gt;0,D94&lt;=500),D94-ROUND((D17*0.65),1),0)</f>
        <v>0</v>
      </c>
      <c r="G100" s="7">
        <f>C96-F99-25</f>
        <v>-25</v>
      </c>
    </row>
    <row r="101" spans="1:7" x14ac:dyDescent="0.2">
      <c r="B101" s="7" t="s">
        <v>584</v>
      </c>
      <c r="C101" s="80"/>
      <c r="D101" s="80"/>
    </row>
    <row r="102" spans="1:7" x14ac:dyDescent="0.2">
      <c r="A102" s="6" t="s">
        <v>585</v>
      </c>
      <c r="B102" s="7" t="s">
        <v>586</v>
      </c>
      <c r="C102" s="33">
        <f t="shared" ref="C102:D102" si="16">IF(C100&gt;0,ROUND(IF(C100&lt;276,((276-C100)*0.00376159)+1.5457,IF(C100&lt;459,((459-C100)*0.00167869)+1.2385,IF(C100&lt;1027,((1027-C100)*0.00020599)+1.1215,0))),4),0)</f>
        <v>0</v>
      </c>
      <c r="D102" s="33">
        <f t="shared" si="16"/>
        <v>0</v>
      </c>
    </row>
    <row r="103" spans="1:7" x14ac:dyDescent="0.2">
      <c r="A103" s="6" t="s">
        <v>587</v>
      </c>
      <c r="B103" s="7" t="s">
        <v>588</v>
      </c>
      <c r="C103" s="33">
        <f t="shared" ref="C103:D103" si="17">ROUND(IF(C94&lt;276,((276-C94)*0.00376159)+1.5457,IF(C94&lt;459,((459-C94)*0.00167869)+1.2385,IF(C94&lt;1027,((1027-C94)*0.00020599)+1.1215,IF(C94&lt;2293,((2293-C94)*0.00005387)+1.0533,IF(C94&lt;3500,((3500-C94)*0.00001367)+1.0368,IF(C94&lt;5000,((5000-C94)*0.00000473)+1.0297,IF(C94&gt;=5000,1.0297))))))),4)</f>
        <v>1.0297000000000001</v>
      </c>
      <c r="D103" s="33">
        <f t="shared" si="17"/>
        <v>1.0297000000000001</v>
      </c>
    </row>
    <row r="104" spans="1:7" x14ac:dyDescent="0.2">
      <c r="A104" s="6" t="s">
        <v>589</v>
      </c>
      <c r="B104" s="7" t="s">
        <v>590</v>
      </c>
      <c r="C104" s="33">
        <f t="shared" ref="C104:D104" si="18">MAX(C102,C103)</f>
        <v>1.0297000000000001</v>
      </c>
      <c r="D104" s="33">
        <f t="shared" si="18"/>
        <v>1.0297000000000001</v>
      </c>
    </row>
    <row r="105" spans="1:7" x14ac:dyDescent="0.2">
      <c r="B105" s="7" t="s">
        <v>591</v>
      </c>
    </row>
    <row r="106" spans="1:7" ht="15.75" x14ac:dyDescent="0.25">
      <c r="A106" s="6" t="s">
        <v>592</v>
      </c>
      <c r="B106" s="43" t="s">
        <v>593</v>
      </c>
      <c r="C106" s="33">
        <f t="shared" ref="C106:D106" si="19">ROUND(IF(C94&lt;453.5,0.825-(0.0000639*(453.5-C94)),IF(C94&lt;1567.5,0.8595-(0.000031*(1567.5-C94)),IF(C94&lt;6682,0.885-(0.000005*(6682-C94)),IF(C94&lt;30000,0.905-(0.0000009*(30000-C94)),0.905)))),4)</f>
        <v>0.88439999999999996</v>
      </c>
      <c r="D106" s="33">
        <f t="shared" si="19"/>
        <v>0.88439999999999996</v>
      </c>
    </row>
    <row r="107" spans="1:7" x14ac:dyDescent="0.2">
      <c r="B107" s="7" t="s">
        <v>591</v>
      </c>
    </row>
    <row r="108" spans="1:7" ht="15.75" x14ac:dyDescent="0.25">
      <c r="A108" s="6" t="s">
        <v>591</v>
      </c>
      <c r="B108" s="43" t="s">
        <v>594</v>
      </c>
      <c r="C108" s="80"/>
      <c r="D108" s="80"/>
    </row>
    <row r="109" spans="1:7" x14ac:dyDescent="0.2">
      <c r="A109" s="6" t="s">
        <v>595</v>
      </c>
      <c r="B109" s="7" t="s">
        <v>596</v>
      </c>
      <c r="C109" s="7">
        <f>+C32</f>
        <v>8076.41</v>
      </c>
      <c r="D109" s="7">
        <f>+D32</f>
        <v>8076.41</v>
      </c>
    </row>
    <row r="110" spans="1:7" x14ac:dyDescent="0.2">
      <c r="A110" s="6" t="s">
        <v>597</v>
      </c>
      <c r="B110" s="7" t="s">
        <v>598</v>
      </c>
      <c r="C110" s="33">
        <f t="shared" ref="C110:D110" si="20">+C106</f>
        <v>0.88439999999999996</v>
      </c>
      <c r="D110" s="33">
        <f t="shared" si="20"/>
        <v>0.88439999999999996</v>
      </c>
    </row>
    <row r="111" spans="1:7" x14ac:dyDescent="0.2">
      <c r="A111" s="6" t="s">
        <v>599</v>
      </c>
      <c r="B111" s="7" t="s">
        <v>600</v>
      </c>
      <c r="C111" s="45">
        <f>C35</f>
        <v>1.2250000000000001</v>
      </c>
      <c r="D111" s="45">
        <f>D35</f>
        <v>1.2250000000000001</v>
      </c>
    </row>
    <row r="112" spans="1:7" x14ac:dyDescent="0.2">
      <c r="A112" s="6" t="s">
        <v>601</v>
      </c>
      <c r="B112" s="7" t="s">
        <v>602</v>
      </c>
      <c r="C112" s="7">
        <f>+C32</f>
        <v>8076.41</v>
      </c>
      <c r="D112" s="7">
        <f>+D32</f>
        <v>8076.41</v>
      </c>
    </row>
    <row r="113" spans="1:5" x14ac:dyDescent="0.2">
      <c r="A113" s="6" t="s">
        <v>603</v>
      </c>
      <c r="B113" s="7" t="s">
        <v>604</v>
      </c>
      <c r="C113" s="33">
        <f t="shared" ref="C113:D113" si="21">1-C106</f>
        <v>0.11560000000000004</v>
      </c>
      <c r="D113" s="33">
        <f t="shared" si="21"/>
        <v>0.11560000000000004</v>
      </c>
    </row>
    <row r="114" spans="1:5" x14ac:dyDescent="0.2">
      <c r="A114" s="6" t="s">
        <v>605</v>
      </c>
      <c r="B114" s="7" t="s">
        <v>606</v>
      </c>
      <c r="C114" s="33">
        <f t="shared" ref="C114:D114" si="22">C104</f>
        <v>1.0297000000000001</v>
      </c>
      <c r="D114" s="33">
        <f t="shared" si="22"/>
        <v>1.0297000000000001</v>
      </c>
    </row>
    <row r="115" spans="1:5" x14ac:dyDescent="0.2">
      <c r="A115" s="6" t="s">
        <v>607</v>
      </c>
      <c r="B115" s="7" t="s">
        <v>594</v>
      </c>
      <c r="C115" s="61">
        <f>((C109*C110*C111)+(C113*C112))*C114</f>
        <v>9971.1358102292306</v>
      </c>
      <c r="D115" s="61">
        <f>((D109*D110*D111)+(D113*D112))*D114</f>
        <v>9971.1358102292306</v>
      </c>
    </row>
    <row r="116" spans="1:5" x14ac:dyDescent="0.2">
      <c r="B116" s="7" t="s">
        <v>608</v>
      </c>
    </row>
    <row r="117" spans="1:5" x14ac:dyDescent="0.2">
      <c r="B117" s="7" t="s">
        <v>609</v>
      </c>
    </row>
    <row r="118" spans="1:5" x14ac:dyDescent="0.2">
      <c r="A118" s="6" t="s">
        <v>610</v>
      </c>
      <c r="B118" s="7" t="s">
        <v>611</v>
      </c>
      <c r="C118" s="18">
        <f t="shared" ref="C118:D118" si="23">ROUND(C89,1)</f>
        <v>6362.2</v>
      </c>
      <c r="D118" s="18">
        <f t="shared" si="23"/>
        <v>6362.2</v>
      </c>
    </row>
    <row r="119" spans="1:5" x14ac:dyDescent="0.2">
      <c r="A119" s="6" t="s">
        <v>612</v>
      </c>
      <c r="B119" s="7" t="s">
        <v>613</v>
      </c>
      <c r="C119" s="7">
        <f t="shared" ref="C119:D119" si="24">ROUND(C118*C115,2)</f>
        <v>63438360.25</v>
      </c>
      <c r="D119" s="7">
        <f t="shared" si="24"/>
        <v>63438360.25</v>
      </c>
    </row>
    <row r="120" spans="1:5" x14ac:dyDescent="0.2">
      <c r="B120" s="7" t="s">
        <v>614</v>
      </c>
    </row>
    <row r="121" spans="1:5" x14ac:dyDescent="0.2">
      <c r="A121" s="6" t="s">
        <v>591</v>
      </c>
      <c r="C121" s="18"/>
      <c r="D121" s="18"/>
    </row>
    <row r="122" spans="1:5" ht="15.75" x14ac:dyDescent="0.25">
      <c r="B122" s="43" t="s">
        <v>615</v>
      </c>
      <c r="C122" s="85"/>
      <c r="D122" s="85"/>
    </row>
    <row r="123" spans="1:5" x14ac:dyDescent="0.2">
      <c r="A123" s="6" t="s">
        <v>616</v>
      </c>
      <c r="B123" s="7" t="s">
        <v>617</v>
      </c>
      <c r="C123" s="28">
        <f>C12</f>
        <v>2311</v>
      </c>
      <c r="D123" s="28">
        <f>D12</f>
        <v>2311</v>
      </c>
    </row>
    <row r="124" spans="1:5" x14ac:dyDescent="0.2">
      <c r="A124" s="6" t="s">
        <v>618</v>
      </c>
      <c r="B124" s="7" t="s">
        <v>619</v>
      </c>
      <c r="C124" s="28">
        <f>C15</f>
        <v>5936.4</v>
      </c>
      <c r="D124" s="28">
        <f>D15</f>
        <v>5936.4</v>
      </c>
    </row>
    <row r="125" spans="1:5" x14ac:dyDescent="0.2">
      <c r="A125" s="6" t="s">
        <v>620</v>
      </c>
      <c r="B125" s="7" t="s">
        <v>621</v>
      </c>
      <c r="C125" s="86">
        <f t="shared" ref="C125:D125" si="25">ROUND(C123/C124,4)</f>
        <v>0.38929999999999998</v>
      </c>
      <c r="D125" s="86">
        <f t="shared" si="25"/>
        <v>0.38929999999999998</v>
      </c>
    </row>
    <row r="126" spans="1:5" x14ac:dyDescent="0.2">
      <c r="A126" s="6" t="s">
        <v>622</v>
      </c>
      <c r="B126" s="7" t="s">
        <v>623</v>
      </c>
      <c r="C126" s="18">
        <f>(C125*C16)</f>
        <v>2550.3821599999997</v>
      </c>
      <c r="D126" s="18">
        <f>(D125*D16)</f>
        <v>2550.3821599999997</v>
      </c>
    </row>
    <row r="127" spans="1:5" x14ac:dyDescent="0.2">
      <c r="A127" s="6" t="s">
        <v>624</v>
      </c>
      <c r="B127" s="7" t="s">
        <v>625</v>
      </c>
      <c r="C127" s="18">
        <f>C13</f>
        <v>4701.2</v>
      </c>
      <c r="D127" s="18">
        <f>D13</f>
        <v>4701.2</v>
      </c>
      <c r="E127" s="118" t="s">
        <v>903</v>
      </c>
    </row>
    <row r="128" spans="1:5" x14ac:dyDescent="0.2">
      <c r="A128" s="6" t="s">
        <v>626</v>
      </c>
      <c r="B128" s="20" t="s">
        <v>627</v>
      </c>
      <c r="C128" s="20">
        <f>MAX(C126,C127)</f>
        <v>4701.2</v>
      </c>
      <c r="D128" s="20">
        <f>MAX(D126,D127)</f>
        <v>4701.2</v>
      </c>
    </row>
    <row r="129" spans="1:4" x14ac:dyDescent="0.2">
      <c r="A129" s="6"/>
      <c r="B129" s="7" t="s">
        <v>628</v>
      </c>
      <c r="C129" s="18"/>
      <c r="D129" s="18"/>
    </row>
    <row r="130" spans="1:4" x14ac:dyDescent="0.2">
      <c r="A130" s="6" t="s">
        <v>629</v>
      </c>
      <c r="B130" s="7" t="s">
        <v>630</v>
      </c>
      <c r="C130" s="33">
        <f>ROUND((C128/C16),4)</f>
        <v>0.71760000000000002</v>
      </c>
      <c r="D130" s="33">
        <f>ROUND((D128/D16),4)</f>
        <v>0.71760000000000002</v>
      </c>
    </row>
    <row r="131" spans="1:4" x14ac:dyDescent="0.2">
      <c r="B131" s="7" t="s">
        <v>631</v>
      </c>
    </row>
    <row r="132" spans="1:4" x14ac:dyDescent="0.2">
      <c r="A132" s="88" t="s">
        <v>632</v>
      </c>
      <c r="B132" s="47" t="s">
        <v>633</v>
      </c>
      <c r="C132" s="47">
        <f>C36</f>
        <v>0.12</v>
      </c>
      <c r="D132" s="47">
        <f>D36</f>
        <v>0.12</v>
      </c>
    </row>
    <row r="133" spans="1:4" x14ac:dyDescent="0.2">
      <c r="A133" s="6" t="s">
        <v>634</v>
      </c>
      <c r="B133" s="7" t="s">
        <v>635</v>
      </c>
      <c r="C133" s="33">
        <f>ROUND(IF((C130-C14)*0.3&lt;0=TRUE(),0,IF((C94&lt;=50000),ROUND((C130-C14)*0.3,6),0)),4)</f>
        <v>8.9899999999999994E-2</v>
      </c>
      <c r="D133" s="33">
        <f>ROUND(IF((D130-D14)*0.3&lt;0=TRUE(),0,IF((D94&lt;=50000),ROUND((D130-D14)*0.3,6),0)),4)</f>
        <v>8.9899999999999994E-2</v>
      </c>
    </row>
    <row r="134" spans="1:4" x14ac:dyDescent="0.2">
      <c r="B134" s="7" t="s">
        <v>636</v>
      </c>
    </row>
    <row r="135" spans="1:4" x14ac:dyDescent="0.2">
      <c r="A135" s="6" t="s">
        <v>637</v>
      </c>
      <c r="B135" s="7" t="s">
        <v>638</v>
      </c>
      <c r="C135" s="33">
        <f>ROUND(IF((C130-C14)*0.36&lt;0=TRUE(),0,IF((C94&gt;50000),(C130-C14)*0.36,0)),4)</f>
        <v>0</v>
      </c>
      <c r="D135" s="33">
        <f>ROUND(IF((D130-D14)*0.36&lt;0=TRUE(),0,IF((D94&gt;50000),(D130-D14)*0.36,0)),4)</f>
        <v>0</v>
      </c>
    </row>
    <row r="136" spans="1:4" x14ac:dyDescent="0.2">
      <c r="B136" s="7" t="s">
        <v>639</v>
      </c>
    </row>
    <row r="137" spans="1:4" x14ac:dyDescent="0.2">
      <c r="A137" s="6" t="s">
        <v>640</v>
      </c>
      <c r="B137" s="7" t="s">
        <v>641</v>
      </c>
      <c r="C137" s="89">
        <f t="shared" ref="C137:D137" si="26">MAX(C133,C135)</f>
        <v>8.9899999999999994E-2</v>
      </c>
      <c r="D137" s="89">
        <f t="shared" si="26"/>
        <v>8.9899999999999994E-2</v>
      </c>
    </row>
    <row r="138" spans="1:4" x14ac:dyDescent="0.2">
      <c r="B138" s="7" t="s">
        <v>642</v>
      </c>
    </row>
    <row r="139" spans="1:4" x14ac:dyDescent="0.2">
      <c r="A139" s="6" t="s">
        <v>643</v>
      </c>
      <c r="B139" s="7" t="s">
        <v>644</v>
      </c>
      <c r="C139" s="33">
        <f t="shared" ref="C139:D139" si="27">MIN(0.3,(C132+C137))</f>
        <v>0.20989999999999998</v>
      </c>
      <c r="D139" s="33">
        <f t="shared" si="27"/>
        <v>0.20989999999999998</v>
      </c>
    </row>
    <row r="140" spans="1:4" x14ac:dyDescent="0.2">
      <c r="B140" s="7" t="s">
        <v>645</v>
      </c>
    </row>
    <row r="141" spans="1:4" x14ac:dyDescent="0.2">
      <c r="A141" s="6" t="s">
        <v>646</v>
      </c>
      <c r="B141" s="7" t="s">
        <v>647</v>
      </c>
      <c r="C141" s="7">
        <f t="shared" ref="C141:D141" si="28">ROUND(IF(C94&lt;=459,C115*C132*C128,0),2)</f>
        <v>0</v>
      </c>
      <c r="D141" s="7">
        <f t="shared" si="28"/>
        <v>0</v>
      </c>
    </row>
    <row r="142" spans="1:4" x14ac:dyDescent="0.2">
      <c r="B142" s="7" t="s">
        <v>648</v>
      </c>
    </row>
    <row r="143" spans="1:4" x14ac:dyDescent="0.2">
      <c r="A143" s="6" t="s">
        <v>649</v>
      </c>
      <c r="B143" s="7" t="s">
        <v>650</v>
      </c>
      <c r="C143" s="7">
        <f>ROUND(IF(C94&lt;=459,0,IF(C130&lt;=C14,C115*C132*C128,0)),2)</f>
        <v>0</v>
      </c>
      <c r="D143" s="7">
        <f>ROUND(IF(D94&lt;=459,0,IF(D130&lt;=D14,D115*D132*D128,0)),2)</f>
        <v>0</v>
      </c>
    </row>
    <row r="144" spans="1:4" x14ac:dyDescent="0.2">
      <c r="B144" s="7" t="s">
        <v>651</v>
      </c>
    </row>
    <row r="145" spans="1:4" x14ac:dyDescent="0.2">
      <c r="A145" s="6" t="s">
        <v>652</v>
      </c>
      <c r="B145" s="7" t="s">
        <v>653</v>
      </c>
      <c r="C145" s="18">
        <f>ROUND(IF((AND((C94&lt;=459),(C130&lt;=C14)))=TRUE(),0,IF((AND(C141=0,C143=0))=TRUE(),C14*C16,0)),1)</f>
        <v>2738.4</v>
      </c>
      <c r="D145" s="18">
        <f>ROUND(IF((AND((D94&lt;=459),(D130&lt;=D14)))=TRUE(),0,IF((AND(D141=0,D143=0))=TRUE(),D14*D16,0)),1)</f>
        <v>2738.4</v>
      </c>
    </row>
    <row r="146" spans="1:4" x14ac:dyDescent="0.2">
      <c r="B146" s="7" t="s">
        <v>654</v>
      </c>
    </row>
    <row r="147" spans="1:4" x14ac:dyDescent="0.2">
      <c r="A147" s="6" t="s">
        <v>655</v>
      </c>
      <c r="B147" s="7" t="s">
        <v>656</v>
      </c>
      <c r="C147" s="7">
        <f>ROUND(IF((AND((C94&lt;=459),(C130&lt;=C14)))=TRUE(),0,(C115*C132*C145)),2)</f>
        <v>3276595</v>
      </c>
      <c r="D147" s="7">
        <f>ROUND(IF((AND((D94&lt;=459),(D130&lt;=D14)))=TRUE(),0,(D115*D132*D145)),2)</f>
        <v>3276595</v>
      </c>
    </row>
    <row r="148" spans="1:4" x14ac:dyDescent="0.2">
      <c r="B148" s="7" t="s">
        <v>657</v>
      </c>
    </row>
    <row r="149" spans="1:4" x14ac:dyDescent="0.2">
      <c r="A149" s="6" t="s">
        <v>658</v>
      </c>
      <c r="B149" s="7" t="s">
        <v>659</v>
      </c>
      <c r="C149" s="7">
        <f>ROUND(IF((AND((C94&lt;=459),(C130&lt;=C14)))=TRUE(),0,IF(C147=0,0,C115*C139*(C128-C145))),2)</f>
        <v>4108025.39</v>
      </c>
      <c r="D149" s="7">
        <f>ROUND(IF((AND((D94&lt;=459),(D130&lt;=D14)))=TRUE(),0,IF(D147=0,0,D115*D139*(D128-D145))),2)</f>
        <v>4108025.39</v>
      </c>
    </row>
    <row r="150" spans="1:4" x14ac:dyDescent="0.2">
      <c r="B150" s="7" t="s">
        <v>660</v>
      </c>
    </row>
    <row r="151" spans="1:4" x14ac:dyDescent="0.2">
      <c r="A151" s="6" t="s">
        <v>661</v>
      </c>
      <c r="B151" s="7" t="s">
        <v>662</v>
      </c>
      <c r="C151" s="7">
        <f>ROUND(IF((AND((C94&lt;=459),(C130&lt;=C14)))=TRUE(),0,+C147+C149),2)</f>
        <v>7384620.3899999997</v>
      </c>
      <c r="D151" s="7">
        <f>ROUND(IF((AND((D94&lt;=459),(D130&lt;=D14)))=TRUE(),0,+D147+D149),2)</f>
        <v>7384620.3899999997</v>
      </c>
    </row>
    <row r="152" spans="1:4" x14ac:dyDescent="0.2">
      <c r="B152" s="7" t="s">
        <v>663</v>
      </c>
    </row>
    <row r="153" spans="1:4" x14ac:dyDescent="0.2">
      <c r="A153" s="6" t="s">
        <v>664</v>
      </c>
      <c r="B153" s="7" t="s">
        <v>665</v>
      </c>
      <c r="C153" s="7">
        <f t="shared" ref="C153:D153" si="29">MAX(C141,C143,C151)</f>
        <v>7384620.3899999997</v>
      </c>
      <c r="D153" s="7">
        <f t="shared" si="29"/>
        <v>7384620.3899999997</v>
      </c>
    </row>
    <row r="154" spans="1:4" x14ac:dyDescent="0.2">
      <c r="B154" s="7" t="s">
        <v>666</v>
      </c>
      <c r="C154" s="64"/>
      <c r="D154" s="64"/>
    </row>
    <row r="155" spans="1:4" x14ac:dyDescent="0.2">
      <c r="C155" s="64"/>
      <c r="D155" s="64"/>
    </row>
    <row r="156" spans="1:4" ht="15.75" x14ac:dyDescent="0.25">
      <c r="A156" s="6"/>
      <c r="B156" s="43" t="s">
        <v>667</v>
      </c>
      <c r="C156" s="64"/>
      <c r="D156" s="64"/>
    </row>
    <row r="157" spans="1:4" x14ac:dyDescent="0.2">
      <c r="A157" s="6" t="s">
        <v>668</v>
      </c>
      <c r="B157" s="7" t="s">
        <v>669</v>
      </c>
      <c r="C157" s="17">
        <f>C24</f>
        <v>1218</v>
      </c>
      <c r="D157" s="17">
        <f>D24</f>
        <v>1218</v>
      </c>
    </row>
    <row r="158" spans="1:4" x14ac:dyDescent="0.2">
      <c r="A158" s="6" t="s">
        <v>670</v>
      </c>
      <c r="B158" s="7" t="s">
        <v>671</v>
      </c>
      <c r="C158" s="64">
        <f t="shared" ref="C158:D158" si="30">C115</f>
        <v>9971.1358102292306</v>
      </c>
      <c r="D158" s="64">
        <f t="shared" si="30"/>
        <v>9971.1358102292306</v>
      </c>
    </row>
    <row r="159" spans="1:4" x14ac:dyDescent="0.2">
      <c r="A159" s="6" t="s">
        <v>672</v>
      </c>
      <c r="B159" s="7" t="s">
        <v>673</v>
      </c>
      <c r="C159" s="64">
        <f>C158*0.08</f>
        <v>797.69086481833847</v>
      </c>
      <c r="D159" s="64">
        <f>D158*0.08</f>
        <v>797.69086481833847</v>
      </c>
    </row>
    <row r="160" spans="1:4" x14ac:dyDescent="0.2">
      <c r="A160" s="6" t="s">
        <v>674</v>
      </c>
      <c r="B160" s="7" t="s">
        <v>675</v>
      </c>
      <c r="C160" s="64">
        <f>ROUND(C157*C159,2)</f>
        <v>971587.47</v>
      </c>
      <c r="D160" s="64">
        <f>ROUND(D157*D159,2)</f>
        <v>971587.47</v>
      </c>
    </row>
    <row r="161" spans="1:4" x14ac:dyDescent="0.2">
      <c r="C161" s="64"/>
      <c r="D161" s="64"/>
    </row>
    <row r="162" spans="1:4" ht="15.75" x14ac:dyDescent="0.25">
      <c r="A162" s="6"/>
      <c r="B162" s="43" t="s">
        <v>676</v>
      </c>
    </row>
    <row r="163" spans="1:4" x14ac:dyDescent="0.2">
      <c r="A163" s="6" t="s">
        <v>677</v>
      </c>
      <c r="B163" s="7" t="s">
        <v>678</v>
      </c>
      <c r="C163" s="20">
        <f>C8+C28</f>
        <v>194</v>
      </c>
      <c r="D163" s="20">
        <f>D8+D28</f>
        <v>194</v>
      </c>
    </row>
    <row r="164" spans="1:4" x14ac:dyDescent="0.2">
      <c r="A164" s="6" t="s">
        <v>679</v>
      </c>
      <c r="B164" s="7" t="s">
        <v>671</v>
      </c>
      <c r="C164" s="7">
        <f>C34</f>
        <v>9738</v>
      </c>
      <c r="D164" s="7">
        <f>D34</f>
        <v>9738</v>
      </c>
    </row>
    <row r="165" spans="1:4" x14ac:dyDescent="0.2">
      <c r="A165" s="6" t="s">
        <v>680</v>
      </c>
      <c r="B165" s="7" t="s">
        <v>681</v>
      </c>
      <c r="C165" s="7">
        <f t="shared" ref="C165:D165" si="31">ROUND(C164*C163,2)</f>
        <v>1889172</v>
      </c>
      <c r="D165" s="7">
        <f t="shared" si="31"/>
        <v>1889172</v>
      </c>
    </row>
    <row r="166" spans="1:4" x14ac:dyDescent="0.2">
      <c r="A166" s="6"/>
    </row>
    <row r="167" spans="1:4" x14ac:dyDescent="0.2">
      <c r="A167" s="6" t="s">
        <v>682</v>
      </c>
      <c r="B167" s="7" t="s">
        <v>683</v>
      </c>
      <c r="C167" s="7">
        <f>C9+C10+C29</f>
        <v>1.5</v>
      </c>
      <c r="D167" s="7">
        <f>D9+D10+D29</f>
        <v>1.5</v>
      </c>
    </row>
    <row r="168" spans="1:4" x14ac:dyDescent="0.2">
      <c r="A168" s="6" t="s">
        <v>684</v>
      </c>
      <c r="B168" s="7" t="s">
        <v>685</v>
      </c>
      <c r="C168" s="7">
        <f t="shared" ref="C168:D168" si="32">C167*C164</f>
        <v>14607</v>
      </c>
      <c r="D168" s="7">
        <f t="shared" si="32"/>
        <v>14607</v>
      </c>
    </row>
    <row r="169" spans="1:4" x14ac:dyDescent="0.2">
      <c r="A169" s="6"/>
    </row>
    <row r="170" spans="1:4" x14ac:dyDescent="0.2">
      <c r="A170" s="6" t="s">
        <v>686</v>
      </c>
      <c r="B170" s="7" t="s">
        <v>687</v>
      </c>
      <c r="C170" s="7">
        <f t="shared" ref="C170:D170" si="33">C165+C168</f>
        <v>1903779</v>
      </c>
      <c r="D170" s="7">
        <f t="shared" si="33"/>
        <v>1903779</v>
      </c>
    </row>
    <row r="171" spans="1:4" x14ac:dyDescent="0.2">
      <c r="A171" s="6"/>
    </row>
    <row r="172" spans="1:4" ht="15.75" x14ac:dyDescent="0.25">
      <c r="A172" s="6" t="s">
        <v>591</v>
      </c>
      <c r="B172" s="43" t="s">
        <v>688</v>
      </c>
    </row>
    <row r="173" spans="1:4" x14ac:dyDescent="0.2">
      <c r="A173" s="6" t="s">
        <v>689</v>
      </c>
      <c r="B173" s="7" t="s">
        <v>690</v>
      </c>
      <c r="C173" s="7">
        <f t="shared" ref="C173:D173" si="34">IF(C94&lt;=459,1,0)</f>
        <v>0</v>
      </c>
      <c r="D173" s="7">
        <f t="shared" si="34"/>
        <v>0</v>
      </c>
    </row>
    <row r="174" spans="1:4" x14ac:dyDescent="0.2">
      <c r="A174" s="6" t="s">
        <v>691</v>
      </c>
      <c r="B174" s="7" t="s">
        <v>692</v>
      </c>
      <c r="C174" s="7">
        <f>IF(C130&lt;=C14,1,0)</f>
        <v>0</v>
      </c>
      <c r="D174" s="7">
        <f>IF(D130&lt;=D14,1,0)</f>
        <v>0</v>
      </c>
    </row>
    <row r="175" spans="1:4" x14ac:dyDescent="0.2">
      <c r="A175" s="6" t="s">
        <v>693</v>
      </c>
      <c r="B175" s="7" t="s">
        <v>694</v>
      </c>
      <c r="C175" s="91">
        <f t="shared" ref="C175:D175" si="35">ROUND(IF((OR(C173=1,C174=1))=TRUE(),0,C115/C104),8)</f>
        <v>9683.5348259000002</v>
      </c>
      <c r="D175" s="91">
        <f t="shared" si="35"/>
        <v>9683.5348259000002</v>
      </c>
    </row>
    <row r="176" spans="1:4" x14ac:dyDescent="0.2">
      <c r="B176" s="7" t="s">
        <v>695</v>
      </c>
    </row>
    <row r="177" spans="1:4" x14ac:dyDescent="0.2">
      <c r="A177" s="6" t="s">
        <v>696</v>
      </c>
      <c r="B177" s="7" t="s">
        <v>697</v>
      </c>
      <c r="C177" s="11">
        <f t="shared" ref="C177:D177" si="36">ROUND(IF((OR(C173=1,C174=1))=TRUE(),0,((1027-459)*0.00020599)+1.1215),4)</f>
        <v>1.2384999999999999</v>
      </c>
      <c r="D177" s="11">
        <f t="shared" si="36"/>
        <v>1.2384999999999999</v>
      </c>
    </row>
    <row r="178" spans="1:4" x14ac:dyDescent="0.2">
      <c r="B178" s="7" t="s">
        <v>698</v>
      </c>
    </row>
    <row r="179" spans="1:4" x14ac:dyDescent="0.2">
      <c r="A179" s="6" t="s">
        <v>699</v>
      </c>
      <c r="B179" s="7" t="s">
        <v>700</v>
      </c>
      <c r="C179" s="42">
        <f t="shared" ref="C179:D179" si="37">ROUND(IF((OR(C173=1,C174=1))=TRUE(),0,C175*C177),8)</f>
        <v>11993.05788188</v>
      </c>
      <c r="D179" s="42">
        <f t="shared" si="37"/>
        <v>11993.05788188</v>
      </c>
    </row>
    <row r="180" spans="1:4" x14ac:dyDescent="0.2">
      <c r="B180" s="7" t="s">
        <v>701</v>
      </c>
    </row>
    <row r="181" spans="1:4" x14ac:dyDescent="0.2">
      <c r="A181" s="6" t="s">
        <v>702</v>
      </c>
      <c r="B181" s="7" t="s">
        <v>703</v>
      </c>
      <c r="C181" s="7">
        <f>ROUND(IF((OR(C173=1,C174=1))=TRUE(),0,(C179*459)+(C36*C179*C128)),2)</f>
        <v>12270625.210000001</v>
      </c>
      <c r="D181" s="7">
        <f>ROUND(IF((OR(D173=1,D174=1))=TRUE(),0,(D179*459)+(D36*D179*D128)),2)</f>
        <v>12270625.210000001</v>
      </c>
    </row>
    <row r="182" spans="1:4" x14ac:dyDescent="0.2">
      <c r="B182" s="7" t="s">
        <v>704</v>
      </c>
    </row>
    <row r="183" spans="1:4" x14ac:dyDescent="0.2">
      <c r="A183" s="6" t="s">
        <v>705</v>
      </c>
      <c r="B183" s="7" t="s">
        <v>706</v>
      </c>
      <c r="C183" s="18">
        <f t="shared" ref="C183:D183" si="38">IF((OR(C173=1,C174=1))=TRUE(),0,C89)</f>
        <v>6362.2</v>
      </c>
      <c r="D183" s="18">
        <f t="shared" si="38"/>
        <v>6362.2</v>
      </c>
    </row>
    <row r="184" spans="1:4" x14ac:dyDescent="0.2">
      <c r="A184" s="6" t="s">
        <v>707</v>
      </c>
      <c r="B184" s="7" t="s">
        <v>708</v>
      </c>
      <c r="C184" s="7">
        <f t="shared" ref="C184:D184" si="39">ROUND(IF((OR(C173=1,C174=1))=TRUE(),0,(C181/459*C183)+C170+C160),2)</f>
        <v>172958529.24000001</v>
      </c>
      <c r="D184" s="7">
        <f t="shared" si="39"/>
        <v>172958529.24000001</v>
      </c>
    </row>
    <row r="185" spans="1:4" x14ac:dyDescent="0.2">
      <c r="B185" s="7" t="s">
        <v>709</v>
      </c>
    </row>
    <row r="186" spans="1:4" x14ac:dyDescent="0.2">
      <c r="A186" s="6" t="s">
        <v>591</v>
      </c>
      <c r="B186" s="7" t="s">
        <v>591</v>
      </c>
    </row>
    <row r="187" spans="1:4" ht="15.75" x14ac:dyDescent="0.25">
      <c r="A187" s="6" t="s">
        <v>591</v>
      </c>
      <c r="B187" s="43" t="s">
        <v>710</v>
      </c>
    </row>
    <row r="188" spans="1:4" x14ac:dyDescent="0.2">
      <c r="A188" s="6" t="s">
        <v>711</v>
      </c>
      <c r="B188" s="7" t="s">
        <v>712</v>
      </c>
      <c r="C188" s="7">
        <f>+C46</f>
        <v>66719849.18</v>
      </c>
      <c r="D188" s="7">
        <f>+D46</f>
        <v>66719849.18</v>
      </c>
    </row>
    <row r="189" spans="1:4" x14ac:dyDescent="0.2">
      <c r="A189" s="6" t="s">
        <v>713</v>
      </c>
      <c r="B189" s="7" t="s">
        <v>714</v>
      </c>
      <c r="C189" s="47">
        <f>C60</f>
        <v>0.08</v>
      </c>
      <c r="D189" s="47">
        <f>D60</f>
        <v>0.08</v>
      </c>
    </row>
    <row r="190" spans="1:4" x14ac:dyDescent="0.2">
      <c r="A190" s="6" t="s">
        <v>715</v>
      </c>
      <c r="B190" s="7" t="s">
        <v>716</v>
      </c>
      <c r="C190" s="33">
        <f>ROUND((C94-C18)/C18,4)</f>
        <v>-3.5099999999999999E-2</v>
      </c>
      <c r="D190" s="33">
        <f>ROUND((D94-D18)/D18,4)</f>
        <v>-3.5099999999999999E-2</v>
      </c>
    </row>
    <row r="191" spans="1:4" x14ac:dyDescent="0.2">
      <c r="B191" s="7" t="s">
        <v>717</v>
      </c>
    </row>
    <row r="192" spans="1:4" x14ac:dyDescent="0.2">
      <c r="A192" s="6" t="s">
        <v>718</v>
      </c>
      <c r="B192" s="7" t="s">
        <v>719</v>
      </c>
      <c r="C192" s="7">
        <f t="shared" ref="C192:D192" si="40">ROUND((C188)*(1+C189+C190),2)</f>
        <v>69715570.409999996</v>
      </c>
      <c r="D192" s="7">
        <f t="shared" si="40"/>
        <v>69715570.409999996</v>
      </c>
    </row>
    <row r="193" spans="1:4" x14ac:dyDescent="0.2">
      <c r="B193" s="7" t="s">
        <v>720</v>
      </c>
    </row>
    <row r="195" spans="1:4" ht="15.75" x14ac:dyDescent="0.25">
      <c r="B195" s="43" t="s">
        <v>721</v>
      </c>
    </row>
    <row r="196" spans="1:4" x14ac:dyDescent="0.2">
      <c r="A196" s="6" t="s">
        <v>722</v>
      </c>
      <c r="B196" s="7" t="s">
        <v>723</v>
      </c>
      <c r="C196" s="7">
        <f>ROUND(C33,2)</f>
        <v>10192.89</v>
      </c>
      <c r="D196" s="7">
        <f>ROUND(D33,2)</f>
        <v>10192.89</v>
      </c>
    </row>
    <row r="197" spans="1:4" x14ac:dyDescent="0.2">
      <c r="A197" s="6" t="s">
        <v>724</v>
      </c>
      <c r="B197" s="7" t="s">
        <v>725</v>
      </c>
      <c r="C197" s="18">
        <f t="shared" ref="C197:D197" si="41">ROUND(C89,1)</f>
        <v>6362.2</v>
      </c>
      <c r="D197" s="18">
        <f t="shared" si="41"/>
        <v>6362.2</v>
      </c>
    </row>
    <row r="198" spans="1:4" x14ac:dyDescent="0.2">
      <c r="A198" s="6" t="s">
        <v>726</v>
      </c>
      <c r="B198" s="7" t="s">
        <v>727</v>
      </c>
      <c r="C198" s="18">
        <f>C34</f>
        <v>9738</v>
      </c>
      <c r="D198" s="18">
        <f>D34</f>
        <v>9738</v>
      </c>
    </row>
    <row r="199" spans="1:4" x14ac:dyDescent="0.2">
      <c r="A199" s="6" t="s">
        <v>728</v>
      </c>
      <c r="B199" s="7" t="s">
        <v>729</v>
      </c>
      <c r="C199" s="18">
        <f>ROUND(C92+C93+C90+C91+C10,1)</f>
        <v>195.5</v>
      </c>
      <c r="D199" s="18">
        <f>ROUND(D92+D93+D90+D91+D10,1)</f>
        <v>195.5</v>
      </c>
    </row>
    <row r="200" spans="1:4" x14ac:dyDescent="0.2">
      <c r="A200" s="6" t="s">
        <v>730</v>
      </c>
      <c r="B200" s="7" t="s">
        <v>731</v>
      </c>
      <c r="C200" s="7">
        <f t="shared" ref="C200:D200" si="42">ROUND((C196*C197)+(C198*C199),2)</f>
        <v>66752983.759999998</v>
      </c>
      <c r="D200" s="7">
        <f t="shared" si="42"/>
        <v>66752983.759999998</v>
      </c>
    </row>
    <row r="202" spans="1:4" ht="15.75" x14ac:dyDescent="0.25">
      <c r="A202" s="6" t="s">
        <v>591</v>
      </c>
      <c r="B202" s="43" t="s">
        <v>732</v>
      </c>
    </row>
    <row r="203" spans="1:4" x14ac:dyDescent="0.2">
      <c r="A203" s="6" t="s">
        <v>733</v>
      </c>
      <c r="B203" s="7" t="s">
        <v>734</v>
      </c>
      <c r="C203" s="7">
        <f t="shared" ref="C203:D203" si="43">+C119</f>
        <v>63438360.25</v>
      </c>
      <c r="D203" s="7">
        <f t="shared" si="43"/>
        <v>63438360.25</v>
      </c>
    </row>
    <row r="204" spans="1:4" x14ac:dyDescent="0.2">
      <c r="A204" s="6" t="s">
        <v>735</v>
      </c>
      <c r="B204" s="7" t="s">
        <v>736</v>
      </c>
      <c r="C204" s="7">
        <f t="shared" ref="C204:D204" si="44">+C153</f>
        <v>7384620.3899999997</v>
      </c>
      <c r="D204" s="7">
        <f t="shared" si="44"/>
        <v>7384620.3899999997</v>
      </c>
    </row>
    <row r="205" spans="1:4" x14ac:dyDescent="0.2">
      <c r="A205" s="6" t="s">
        <v>737</v>
      </c>
      <c r="B205" s="7" t="s">
        <v>738</v>
      </c>
      <c r="C205" s="7">
        <f>+C203+C204</f>
        <v>70822980.640000001</v>
      </c>
      <c r="D205" s="7">
        <f>+D203+D204</f>
        <v>70822980.640000001</v>
      </c>
    </row>
    <row r="206" spans="1:4" x14ac:dyDescent="0.2">
      <c r="A206" s="6" t="s">
        <v>739</v>
      </c>
      <c r="B206" s="7" t="s">
        <v>740</v>
      </c>
      <c r="C206" s="7">
        <f>C160</f>
        <v>971587.47</v>
      </c>
      <c r="D206" s="7">
        <f>D160</f>
        <v>971587.47</v>
      </c>
    </row>
    <row r="207" spans="1:4" x14ac:dyDescent="0.2">
      <c r="A207" s="6" t="s">
        <v>741</v>
      </c>
      <c r="B207" s="7" t="s">
        <v>742</v>
      </c>
      <c r="C207" s="7">
        <f t="shared" ref="C207:D207" si="45">C170</f>
        <v>1903779</v>
      </c>
      <c r="D207" s="7">
        <f t="shared" si="45"/>
        <v>1903779</v>
      </c>
    </row>
    <row r="208" spans="1:4" x14ac:dyDescent="0.2">
      <c r="A208" s="6" t="s">
        <v>743</v>
      </c>
      <c r="B208" s="7" t="s">
        <v>744</v>
      </c>
      <c r="C208" s="7">
        <f>C205+C206+C207</f>
        <v>73698347.109999999</v>
      </c>
      <c r="D208" s="7">
        <f>D205+D206+D207</f>
        <v>73698347.109999999</v>
      </c>
    </row>
    <row r="209" spans="1:4" x14ac:dyDescent="0.2">
      <c r="A209" s="6" t="s">
        <v>745</v>
      </c>
      <c r="B209" s="7" t="s">
        <v>746</v>
      </c>
      <c r="C209" s="7">
        <f t="shared" ref="C209:D209" si="46">C200</f>
        <v>66752983.759999998</v>
      </c>
      <c r="D209" s="7">
        <f t="shared" si="46"/>
        <v>66752983.759999998</v>
      </c>
    </row>
    <row r="210" spans="1:4" x14ac:dyDescent="0.2">
      <c r="A210" s="6" t="s">
        <v>747</v>
      </c>
      <c r="B210" s="7" t="s">
        <v>748</v>
      </c>
      <c r="C210" s="7">
        <f t="shared" ref="C210:D210" si="47">IF(C184&gt;0,C184,999999999.99)</f>
        <v>172958529.24000001</v>
      </c>
      <c r="D210" s="7">
        <f t="shared" si="47"/>
        <v>172958529.24000001</v>
      </c>
    </row>
    <row r="211" spans="1:4" x14ac:dyDescent="0.2">
      <c r="B211" s="7" t="s">
        <v>749</v>
      </c>
    </row>
    <row r="212" spans="1:4" x14ac:dyDescent="0.2">
      <c r="B212" s="7" t="s">
        <v>750</v>
      </c>
    </row>
    <row r="213" spans="1:4" x14ac:dyDescent="0.2">
      <c r="A213" s="6" t="s">
        <v>751</v>
      </c>
      <c r="B213" s="7" t="s">
        <v>752</v>
      </c>
      <c r="C213" s="7">
        <f t="shared" ref="C213:D213" si="48">MIN(C210,MAX(C208,C209))</f>
        <v>73698347.109999999</v>
      </c>
      <c r="D213" s="7">
        <f t="shared" si="48"/>
        <v>73698347.109999999</v>
      </c>
    </row>
    <row r="214" spans="1:4" x14ac:dyDescent="0.2">
      <c r="B214" s="7" t="s">
        <v>753</v>
      </c>
    </row>
    <row r="215" spans="1:4" x14ac:dyDescent="0.2">
      <c r="A215" s="93" t="s">
        <v>754</v>
      </c>
      <c r="B215" s="94" t="s">
        <v>755</v>
      </c>
      <c r="C215" s="7">
        <v>0</v>
      </c>
      <c r="D215" s="7">
        <v>0</v>
      </c>
    </row>
    <row r="216" spans="1:4" x14ac:dyDescent="0.2">
      <c r="A216" s="94"/>
      <c r="B216" s="94" t="s">
        <v>756</v>
      </c>
    </row>
    <row r="217" spans="1:4" x14ac:dyDescent="0.2">
      <c r="A217" s="6" t="s">
        <v>757</v>
      </c>
      <c r="B217" s="7" t="s">
        <v>758</v>
      </c>
      <c r="C217" s="7">
        <f t="shared" ref="C217:D217" si="49">+C192</f>
        <v>69715570.409999996</v>
      </c>
      <c r="D217" s="7">
        <f t="shared" si="49"/>
        <v>69715570.409999996</v>
      </c>
    </row>
    <row r="218" spans="1:4" x14ac:dyDescent="0.2">
      <c r="A218" s="93" t="s">
        <v>759</v>
      </c>
      <c r="B218" s="94" t="s">
        <v>732</v>
      </c>
      <c r="C218" s="7">
        <f t="shared" ref="C218:D218" si="50">MIN(C213,C217)</f>
        <v>69715570.409999996</v>
      </c>
      <c r="D218" s="7">
        <f t="shared" si="50"/>
        <v>69715570.409999996</v>
      </c>
    </row>
    <row r="219" spans="1:4" x14ac:dyDescent="0.2">
      <c r="B219" s="7" t="s">
        <v>760</v>
      </c>
    </row>
    <row r="220" spans="1:4" x14ac:dyDescent="0.2">
      <c r="A220" s="6" t="s">
        <v>761</v>
      </c>
      <c r="B220" s="7" t="s">
        <v>762</v>
      </c>
      <c r="C220" s="7">
        <f t="shared" ref="C220:D220" si="51">ROUND(C218/C94,2)</f>
        <v>10631.1</v>
      </c>
      <c r="D220" s="7">
        <f t="shared" si="51"/>
        <v>10631.1</v>
      </c>
    </row>
    <row r="221" spans="1:4" x14ac:dyDescent="0.2">
      <c r="B221" s="7" t="s">
        <v>763</v>
      </c>
    </row>
    <row r="222" spans="1:4" x14ac:dyDescent="0.2">
      <c r="A222" s="6" t="s">
        <v>591</v>
      </c>
      <c r="C222" s="85"/>
      <c r="D222" s="85"/>
    </row>
    <row r="223" spans="1:4" ht="31.5" x14ac:dyDescent="0.25">
      <c r="A223" s="6" t="s">
        <v>591</v>
      </c>
      <c r="B223" s="95" t="s">
        <v>764</v>
      </c>
    </row>
    <row r="224" spans="1:4" x14ac:dyDescent="0.2">
      <c r="A224" s="6" t="s">
        <v>765</v>
      </c>
      <c r="B224" s="7" t="s">
        <v>766</v>
      </c>
    </row>
    <row r="225" spans="1:6" x14ac:dyDescent="0.2">
      <c r="B225" s="7" t="s">
        <v>767</v>
      </c>
    </row>
    <row r="226" spans="1:6" x14ac:dyDescent="0.2">
      <c r="A226" s="93" t="s">
        <v>768</v>
      </c>
      <c r="B226" s="94" t="s">
        <v>769</v>
      </c>
      <c r="C226" s="7">
        <f>IF((AND(C$192=C$218,C$66&lt;&gt;888888888.88))=TRUE(),C213,0)</f>
        <v>73698347.109999999</v>
      </c>
      <c r="D226" s="7">
        <f>IF((AND(D$192=D$218,D$66&lt;&gt;888888888.88))=TRUE(),D213,0)</f>
        <v>73698347.109999999</v>
      </c>
    </row>
    <row r="227" spans="1:6" x14ac:dyDescent="0.2">
      <c r="A227" s="94"/>
      <c r="B227" s="94" t="s">
        <v>770</v>
      </c>
    </row>
    <row r="228" spans="1:6" x14ac:dyDescent="0.2">
      <c r="A228" s="6" t="s">
        <v>771</v>
      </c>
      <c r="B228" s="7" t="s">
        <v>772</v>
      </c>
      <c r="C228" s="7">
        <f t="shared" ref="C228:D228" si="52">IF(C192=C218,C192,0)</f>
        <v>69715570.409999996</v>
      </c>
      <c r="D228" s="7">
        <f t="shared" si="52"/>
        <v>69715570.409999996</v>
      </c>
    </row>
    <row r="229" spans="1:6" x14ac:dyDescent="0.2">
      <c r="A229" s="6" t="s">
        <v>773</v>
      </c>
      <c r="B229" s="7" t="s">
        <v>774</v>
      </c>
      <c r="C229" s="7">
        <f>IF(C192=C218,C61,0)</f>
        <v>999999999</v>
      </c>
      <c r="D229" s="7">
        <f>IF(D192=D218,D61,0)</f>
        <v>999999999</v>
      </c>
    </row>
    <row r="230" spans="1:6" x14ac:dyDescent="0.2">
      <c r="A230" s="6" t="s">
        <v>775</v>
      </c>
      <c r="B230" s="7" t="s">
        <v>776</v>
      </c>
      <c r="C230" s="7">
        <f t="shared" ref="C230:D230" si="53">IF(MIN((C226-C228),(C229-C228))&gt;0,ROUND(MIN((C226-C228),(C229-C228)),2),0)</f>
        <v>3982776.7</v>
      </c>
      <c r="D230" s="7">
        <f t="shared" si="53"/>
        <v>3982776.7</v>
      </c>
    </row>
    <row r="231" spans="1:6" x14ac:dyDescent="0.2">
      <c r="B231" s="7" t="s">
        <v>777</v>
      </c>
    </row>
    <row r="232" spans="1:6" x14ac:dyDescent="0.2">
      <c r="B232" s="7" t="s">
        <v>778</v>
      </c>
    </row>
    <row r="233" spans="1:6" x14ac:dyDescent="0.2">
      <c r="B233" s="7" t="s">
        <v>779</v>
      </c>
    </row>
    <row r="234" spans="1:6" x14ac:dyDescent="0.2">
      <c r="A234" s="6" t="s">
        <v>780</v>
      </c>
      <c r="B234" s="7" t="s">
        <v>781</v>
      </c>
      <c r="C234" s="7">
        <f>MIN(C66,C230)</f>
        <v>3982776.7</v>
      </c>
      <c r="D234" s="7">
        <f>MIN(D66,D230)</f>
        <v>3982776.7</v>
      </c>
    </row>
    <row r="235" spans="1:6" x14ac:dyDescent="0.2">
      <c r="B235" s="7" t="s">
        <v>782</v>
      </c>
      <c r="F235" s="7" t="s">
        <v>2</v>
      </c>
    </row>
    <row r="236" spans="1:6" x14ac:dyDescent="0.2">
      <c r="A236" s="6"/>
    </row>
    <row r="237" spans="1:6" ht="15.75" x14ac:dyDescent="0.25">
      <c r="A237" s="6" t="s">
        <v>591</v>
      </c>
      <c r="B237" s="43" t="s">
        <v>783</v>
      </c>
      <c r="C237" s="64"/>
      <c r="D237" s="64"/>
    </row>
    <row r="238" spans="1:6" x14ac:dyDescent="0.2">
      <c r="A238" s="6" t="s">
        <v>784</v>
      </c>
      <c r="B238" s="7" t="s">
        <v>785</v>
      </c>
      <c r="C238" s="7">
        <f t="shared" ref="C238:D238" si="54">+C218+C236</f>
        <v>69715570.409999996</v>
      </c>
      <c r="D238" s="7">
        <f t="shared" si="54"/>
        <v>69715570.409999996</v>
      </c>
    </row>
    <row r="239" spans="1:6" x14ac:dyDescent="0.2">
      <c r="A239" s="6" t="s">
        <v>786</v>
      </c>
      <c r="B239" s="7" t="s">
        <v>787</v>
      </c>
      <c r="C239" s="7">
        <f t="shared" ref="C239:D239" si="55">C234</f>
        <v>3982776.7</v>
      </c>
      <c r="D239" s="7">
        <f t="shared" si="55"/>
        <v>3982776.7</v>
      </c>
    </row>
    <row r="240" spans="1:6" x14ac:dyDescent="0.2">
      <c r="A240" s="6" t="s">
        <v>788</v>
      </c>
      <c r="B240" s="7" t="s">
        <v>789</v>
      </c>
      <c r="C240" s="7">
        <f t="shared" ref="C240:D240" si="56">ROUND(C238+C239,2)</f>
        <v>73698347.109999999</v>
      </c>
      <c r="D240" s="7">
        <f t="shared" si="56"/>
        <v>73698347.109999999</v>
      </c>
    </row>
    <row r="241" spans="1:4" x14ac:dyDescent="0.2">
      <c r="C241" s="64"/>
      <c r="D241" s="64"/>
    </row>
    <row r="242" spans="1:4" ht="15.75" x14ac:dyDescent="0.25">
      <c r="A242" s="6" t="s">
        <v>591</v>
      </c>
      <c r="B242" s="43" t="s">
        <v>790</v>
      </c>
    </row>
    <row r="243" spans="1:4" x14ac:dyDescent="0.2">
      <c r="A243" s="6" t="s">
        <v>791</v>
      </c>
      <c r="B243" s="7" t="s">
        <v>792</v>
      </c>
      <c r="C243" s="42">
        <f>C42</f>
        <v>2.7E-2</v>
      </c>
      <c r="D243" s="42">
        <f>D42</f>
        <v>2.7E-2</v>
      </c>
    </row>
    <row r="244" spans="1:4" x14ac:dyDescent="0.2">
      <c r="B244" s="7" t="s">
        <v>793</v>
      </c>
      <c r="C244" s="42"/>
      <c r="D244" s="42"/>
    </row>
    <row r="245" spans="1:4" x14ac:dyDescent="0.2">
      <c r="A245" s="6" t="s">
        <v>794</v>
      </c>
      <c r="B245" s="7" t="s">
        <v>795</v>
      </c>
      <c r="C245" s="42">
        <f>ROUND((C240-(C94*C37)-C40)/C41,6)</f>
        <v>6.7515000000000006E-2</v>
      </c>
      <c r="D245" s="42">
        <f>ROUND((D240-(D94*D37)-D40)/D41,6)</f>
        <v>6.7515000000000006E-2</v>
      </c>
    </row>
    <row r="246" spans="1:4" x14ac:dyDescent="0.2">
      <c r="B246" s="7" t="s">
        <v>796</v>
      </c>
      <c r="C246" s="42"/>
      <c r="D246" s="42"/>
    </row>
    <row r="247" spans="1:4" x14ac:dyDescent="0.2">
      <c r="B247" s="7" t="s">
        <v>797</v>
      </c>
      <c r="C247" s="42"/>
      <c r="D247" s="42"/>
    </row>
    <row r="248" spans="1:4" x14ac:dyDescent="0.2">
      <c r="A248" s="6" t="s">
        <v>798</v>
      </c>
      <c r="B248" s="7" t="s">
        <v>799</v>
      </c>
      <c r="C248" s="42">
        <f>ROUND(((C43)*(1+C189+C190))/C41,6)</f>
        <v>0.972437</v>
      </c>
      <c r="D248" s="42">
        <f>ROUND(((D43)*(1+D189+D190))/D41,6)</f>
        <v>0.972437</v>
      </c>
    </row>
    <row r="249" spans="1:4" x14ac:dyDescent="0.2">
      <c r="B249" s="7" t="s">
        <v>800</v>
      </c>
      <c r="C249" s="42"/>
      <c r="D249" s="42"/>
    </row>
    <row r="250" spans="1:4" x14ac:dyDescent="0.2">
      <c r="B250" s="7" t="s">
        <v>801</v>
      </c>
      <c r="C250" s="42"/>
      <c r="D250" s="42"/>
    </row>
    <row r="251" spans="1:4" x14ac:dyDescent="0.2">
      <c r="A251" s="6" t="s">
        <v>802</v>
      </c>
      <c r="B251" s="7" t="s">
        <v>803</v>
      </c>
      <c r="C251" s="42">
        <f t="shared" ref="C251:D251" si="57">MIN(C243,C245)</f>
        <v>2.7E-2</v>
      </c>
      <c r="D251" s="42">
        <f t="shared" si="57"/>
        <v>2.7E-2</v>
      </c>
    </row>
    <row r="252" spans="1:4" x14ac:dyDescent="0.2">
      <c r="B252" s="7" t="s">
        <v>804</v>
      </c>
      <c r="C252" s="42"/>
      <c r="D252" s="42"/>
    </row>
    <row r="253" spans="1:4" x14ac:dyDescent="0.2">
      <c r="A253" s="6" t="s">
        <v>805</v>
      </c>
      <c r="B253" s="7" t="s">
        <v>806</v>
      </c>
      <c r="C253" s="98">
        <v>0</v>
      </c>
      <c r="D253" s="98">
        <v>0</v>
      </c>
    </row>
    <row r="254" spans="1:4" x14ac:dyDescent="0.2">
      <c r="A254" s="6" t="s">
        <v>807</v>
      </c>
      <c r="B254" s="7" t="s">
        <v>808</v>
      </c>
      <c r="C254" s="42">
        <f t="shared" ref="C254:D254" si="58">IF(C253&gt;0,C253,C251)</f>
        <v>2.7E-2</v>
      </c>
      <c r="D254" s="42">
        <f t="shared" si="58"/>
        <v>2.7E-2</v>
      </c>
    </row>
    <row r="255" spans="1:4" x14ac:dyDescent="0.2">
      <c r="B255" s="7" t="s">
        <v>809</v>
      </c>
      <c r="C255" s="42"/>
      <c r="D255" s="42"/>
    </row>
    <row r="256" spans="1:4" x14ac:dyDescent="0.2">
      <c r="A256" s="6" t="s">
        <v>810</v>
      </c>
      <c r="B256" s="7" t="s">
        <v>811</v>
      </c>
      <c r="C256" s="42">
        <f>C243-C254-C262</f>
        <v>0</v>
      </c>
      <c r="D256" s="42">
        <f>D243-D254-D262</f>
        <v>0</v>
      </c>
    </row>
    <row r="257" spans="1:4" x14ac:dyDescent="0.2">
      <c r="A257" s="6" t="s">
        <v>591</v>
      </c>
      <c r="B257" s="7" t="s">
        <v>591</v>
      </c>
      <c r="C257" s="42"/>
      <c r="D257" s="42"/>
    </row>
    <row r="258" spans="1:4" ht="15.75" x14ac:dyDescent="0.25">
      <c r="A258" s="6" t="s">
        <v>591</v>
      </c>
      <c r="B258" s="43" t="s">
        <v>812</v>
      </c>
    </row>
    <row r="259" spans="1:4" x14ac:dyDescent="0.2">
      <c r="A259" s="6" t="s">
        <v>813</v>
      </c>
      <c r="B259" s="7" t="s">
        <v>814</v>
      </c>
      <c r="C259" s="7">
        <f>C56</f>
        <v>3764512.7898250897</v>
      </c>
      <c r="D259" s="7">
        <f>D56</f>
        <v>3764512.7898250897</v>
      </c>
    </row>
    <row r="260" spans="1:4" x14ac:dyDescent="0.2">
      <c r="A260" s="6" t="s">
        <v>815</v>
      </c>
      <c r="B260" s="7" t="s">
        <v>816</v>
      </c>
      <c r="C260" s="42">
        <f>ROUND(C259/C41,6)</f>
        <v>3.503E-3</v>
      </c>
      <c r="D260" s="42">
        <f>ROUND(D259/D41,6)</f>
        <v>3.503E-3</v>
      </c>
    </row>
    <row r="261" spans="1:4" x14ac:dyDescent="0.2">
      <c r="B261" s="7" t="s">
        <v>817</v>
      </c>
      <c r="C261" s="42"/>
      <c r="D261" s="42"/>
    </row>
    <row r="262" spans="1:4" x14ac:dyDescent="0.2">
      <c r="A262" s="6" t="s">
        <v>818</v>
      </c>
      <c r="B262" s="7" t="s">
        <v>819</v>
      </c>
      <c r="C262" s="42">
        <f t="shared" ref="C262:D262" si="59">IF(ROUND(MIN(C260,(C243-C254),(C248-C254)),6)&lt;0,0,(ROUND(MIN(C260,(C243-C254),(C248-C254)),6)))</f>
        <v>0</v>
      </c>
      <c r="D262" s="42">
        <f t="shared" si="59"/>
        <v>0</v>
      </c>
    </row>
    <row r="263" spans="1:4" x14ac:dyDescent="0.2">
      <c r="B263" s="7" t="s">
        <v>820</v>
      </c>
      <c r="C263" s="42"/>
      <c r="D263" s="42"/>
    </row>
    <row r="264" spans="1:4" x14ac:dyDescent="0.2">
      <c r="B264" s="7" t="s">
        <v>821</v>
      </c>
      <c r="C264" s="42"/>
      <c r="D264" s="42"/>
    </row>
    <row r="265" spans="1:4" x14ac:dyDescent="0.2">
      <c r="A265" s="6" t="s">
        <v>822</v>
      </c>
      <c r="B265" s="7" t="s">
        <v>823</v>
      </c>
      <c r="C265" s="42">
        <v>0</v>
      </c>
      <c r="D265" s="42">
        <v>0</v>
      </c>
    </row>
    <row r="266" spans="1:4" x14ac:dyDescent="0.2">
      <c r="A266" s="6" t="s">
        <v>824</v>
      </c>
      <c r="B266" s="7" t="s">
        <v>825</v>
      </c>
      <c r="C266" s="42">
        <f t="shared" ref="C266:D266" si="60">IF(C253&gt;0,C265,C262)</f>
        <v>0</v>
      </c>
      <c r="D266" s="42">
        <f t="shared" si="60"/>
        <v>0</v>
      </c>
    </row>
    <row r="267" spans="1:4" x14ac:dyDescent="0.2">
      <c r="B267" s="7" t="s">
        <v>826</v>
      </c>
    </row>
    <row r="268" spans="1:4" x14ac:dyDescent="0.2">
      <c r="A268" s="6"/>
      <c r="C268" s="61"/>
      <c r="D268" s="61"/>
    </row>
    <row r="269" spans="1:4" ht="15.75" x14ac:dyDescent="0.25">
      <c r="A269" s="6" t="s">
        <v>591</v>
      </c>
      <c r="B269" s="43" t="s">
        <v>827</v>
      </c>
      <c r="C269" s="100"/>
      <c r="D269" s="100"/>
    </row>
    <row r="270" spans="1:4" x14ac:dyDescent="0.2">
      <c r="A270" s="6" t="s">
        <v>828</v>
      </c>
      <c r="B270" s="7" t="s">
        <v>829</v>
      </c>
      <c r="C270" s="7">
        <f>C240</f>
        <v>73698347.109999999</v>
      </c>
      <c r="D270" s="7">
        <f>D240</f>
        <v>73698347.109999999</v>
      </c>
    </row>
    <row r="271" spans="1:4" x14ac:dyDescent="0.2">
      <c r="A271" s="6" t="s">
        <v>830</v>
      </c>
      <c r="B271" s="7" t="s">
        <v>831</v>
      </c>
      <c r="C271" s="7">
        <f>C254*C41-C278</f>
        <v>29011942.655704882</v>
      </c>
      <c r="D271" s="7">
        <f>D254*D41-D278</f>
        <v>29011942.655704882</v>
      </c>
    </row>
    <row r="272" spans="1:4" x14ac:dyDescent="0.2">
      <c r="A272" s="6" t="s">
        <v>832</v>
      </c>
      <c r="B272" s="7" t="s">
        <v>833</v>
      </c>
      <c r="C272" s="7">
        <f>C40</f>
        <v>1152688.9856</v>
      </c>
      <c r="D272" s="7">
        <f>D40</f>
        <v>1152688.9856</v>
      </c>
    </row>
    <row r="273" spans="1:4" x14ac:dyDescent="0.2">
      <c r="A273" s="6" t="s">
        <v>834</v>
      </c>
      <c r="B273" s="7" t="s">
        <v>835</v>
      </c>
      <c r="C273" s="7">
        <f>IF(C270-C271-C272&lt;0,0,C270-C271-C272)</f>
        <v>43533715.468695112</v>
      </c>
      <c r="D273" s="7">
        <f>IF(D270-D271-D272&lt;0,0,D270-D271-D272)</f>
        <v>43533715.468695112</v>
      </c>
    </row>
    <row r="274" spans="1:4" x14ac:dyDescent="0.2">
      <c r="B274" s="7" t="s">
        <v>836</v>
      </c>
      <c r="C274" s="64"/>
      <c r="D274" s="64"/>
    </row>
    <row r="275" spans="1:4" x14ac:dyDescent="0.2">
      <c r="A275" s="6" t="s">
        <v>837</v>
      </c>
      <c r="B275" s="7" t="s">
        <v>838</v>
      </c>
      <c r="C275" s="7">
        <f>ROUND(C266*C41,2)</f>
        <v>0</v>
      </c>
      <c r="D275" s="7">
        <f>ROUND(D266*D41,2)</f>
        <v>0</v>
      </c>
    </row>
    <row r="276" spans="1:4" x14ac:dyDescent="0.2">
      <c r="B276" s="7" t="s">
        <v>839</v>
      </c>
    </row>
    <row r="277" spans="1:4" x14ac:dyDescent="0.2">
      <c r="A277" s="6" t="s">
        <v>840</v>
      </c>
      <c r="B277" s="7" t="s">
        <v>841</v>
      </c>
      <c r="C277" s="7">
        <f t="shared" ref="C277:D277" si="61">ROUND(C270/C94,2)</f>
        <v>11238.44</v>
      </c>
      <c r="D277" s="7">
        <f t="shared" si="61"/>
        <v>11238.44</v>
      </c>
    </row>
    <row r="278" spans="1:4" x14ac:dyDescent="0.2">
      <c r="B278" s="7" t="s">
        <v>842</v>
      </c>
      <c r="C278" s="7">
        <v>0</v>
      </c>
      <c r="D278" s="7">
        <v>0</v>
      </c>
    </row>
    <row r="279" spans="1:4" x14ac:dyDescent="0.2">
      <c r="A279" s="6">
        <f>'SB23-287 as Amended'!GE275</f>
        <v>-1.5572312663893919E-2</v>
      </c>
    </row>
    <row r="280" spans="1:4" ht="15.75" x14ac:dyDescent="0.25">
      <c r="A280" s="6" t="s">
        <v>843</v>
      </c>
      <c r="B280" s="43" t="s">
        <v>844</v>
      </c>
      <c r="C280" s="7">
        <f>IF(IF(((C273*-1)&gt;(C270*$A$279)),-C273,(C270*$A$279))&gt;0,0,IF(((C273*-1)&gt;(C270*$A$279)),-C273,(C270*$A$279)))</f>
        <v>-1147653.7040091027</v>
      </c>
      <c r="D280" s="7">
        <f>IF(IF(((D273*-1)&gt;(D270*$A$279)),-D273,(D270*$A$279))&gt;0,0,IF(((D273*-1)&gt;(D270*$A$279)),-D273,(D270*$A$279)))</f>
        <v>-1147653.7040091027</v>
      </c>
    </row>
    <row r="281" spans="1:4" ht="15.75" x14ac:dyDescent="0.25">
      <c r="A281" s="6"/>
      <c r="B281" s="43"/>
    </row>
    <row r="282" spans="1:4" ht="15.75" x14ac:dyDescent="0.25">
      <c r="A282" s="6"/>
      <c r="B282" s="43" t="s">
        <v>845</v>
      </c>
    </row>
    <row r="283" spans="1:4" x14ac:dyDescent="0.2">
      <c r="A283" s="6" t="s">
        <v>846</v>
      </c>
      <c r="B283" s="7" t="s">
        <v>847</v>
      </c>
      <c r="C283" s="7">
        <f t="shared" ref="C283:D283" si="62">C270+C280</f>
        <v>72550693.405990899</v>
      </c>
      <c r="D283" s="7">
        <f t="shared" si="62"/>
        <v>72550693.405990899</v>
      </c>
    </row>
    <row r="284" spans="1:4" x14ac:dyDescent="0.2">
      <c r="A284" s="6" t="s">
        <v>848</v>
      </c>
      <c r="B284" s="7" t="s">
        <v>849</v>
      </c>
      <c r="C284" s="7">
        <f t="shared" ref="C284:D285" si="63">C271</f>
        <v>29011942.655704882</v>
      </c>
      <c r="D284" s="7">
        <f t="shared" si="63"/>
        <v>29011942.655704882</v>
      </c>
    </row>
    <row r="285" spans="1:4" x14ac:dyDescent="0.2">
      <c r="A285" s="6" t="s">
        <v>850</v>
      </c>
      <c r="B285" s="7" t="s">
        <v>851</v>
      </c>
      <c r="C285" s="7">
        <f t="shared" si="63"/>
        <v>1152688.9856</v>
      </c>
      <c r="D285" s="7">
        <f t="shared" si="63"/>
        <v>1152688.9856</v>
      </c>
    </row>
    <row r="286" spans="1:4" x14ac:dyDescent="0.2">
      <c r="A286" s="6" t="s">
        <v>852</v>
      </c>
      <c r="B286" s="7" t="s">
        <v>835</v>
      </c>
      <c r="C286" s="7">
        <f>IF(C283-C284-C285&lt;0,0,C283-C284-C285)</f>
        <v>42386061.764686011</v>
      </c>
      <c r="D286" s="7">
        <f>IF(D283-D284-D285&lt;0,0,D283-D284-D285)</f>
        <v>42386061.764686011</v>
      </c>
    </row>
    <row r="287" spans="1:4" x14ac:dyDescent="0.2">
      <c r="A287" s="6" t="s">
        <v>853</v>
      </c>
      <c r="B287" s="7" t="s">
        <v>854</v>
      </c>
      <c r="C287" s="7">
        <f>IF(MIN((((C270*-$A$279)+C280)),(C56-C275))&lt;0,0,(MIN((((C270*-$A$279)+C280)),(C56-C275))))</f>
        <v>0</v>
      </c>
      <c r="D287" s="7">
        <f>IF(MIN((((D270*-$A$279)+D280)),(D56-D275))&lt;0,0,(MIN((((D270*-$A$279)+D280)),(D56-D275))))</f>
        <v>0</v>
      </c>
    </row>
    <row r="289" spans="1:11" x14ac:dyDescent="0.2">
      <c r="A289" s="6" t="s">
        <v>855</v>
      </c>
      <c r="B289" s="7" t="s">
        <v>856</v>
      </c>
      <c r="C289" s="7">
        <f>(C283-C287)/C94</f>
        <v>11063.435870197005</v>
      </c>
      <c r="D289" s="7">
        <f>(D283-D287)/D94</f>
        <v>11063.435870197005</v>
      </c>
    </row>
    <row r="290" spans="1:11" x14ac:dyDescent="0.2">
      <c r="C290" s="18">
        <f>C284+C285</f>
        <v>30164631.64130488</v>
      </c>
      <c r="D290" s="18">
        <f>D284+D285</f>
        <v>30164631.64130488</v>
      </c>
    </row>
    <row r="291" spans="1:11" ht="15.75" x14ac:dyDescent="0.25">
      <c r="B291" s="43" t="s">
        <v>859</v>
      </c>
    </row>
    <row r="292" spans="1:11" x14ac:dyDescent="0.2">
      <c r="A292" s="6" t="s">
        <v>860</v>
      </c>
      <c r="B292" s="7" t="s">
        <v>861</v>
      </c>
      <c r="C292" s="49">
        <f t="shared" ref="C292:D292" si="64">ROUND(((C283-C287)-((C163+C167)*C293))/C89,2)</f>
        <v>11108.82</v>
      </c>
      <c r="D292" s="49">
        <f t="shared" si="64"/>
        <v>11108.82</v>
      </c>
    </row>
    <row r="293" spans="1:11" x14ac:dyDescent="0.2">
      <c r="A293" s="6" t="s">
        <v>862</v>
      </c>
      <c r="B293" s="7" t="s">
        <v>863</v>
      </c>
      <c r="C293" s="49">
        <f>(C164+(C164*$A$279))</f>
        <v>9586.3568192790008</v>
      </c>
      <c r="D293" s="49">
        <f>(D164+(D164*$A$279))</f>
        <v>9586.3568192790008</v>
      </c>
    </row>
    <row r="294" spans="1:11" x14ac:dyDescent="0.2">
      <c r="A294" s="6"/>
    </row>
    <row r="295" spans="1:11" x14ac:dyDescent="0.2">
      <c r="A295" s="6" t="s">
        <v>864</v>
      </c>
      <c r="B295" s="7" t="s">
        <v>865</v>
      </c>
      <c r="C295" s="7">
        <f>((C292*(C87+C88)+(C293*(C93+C91)))*-1)</f>
        <v>0</v>
      </c>
      <c r="D295" s="7">
        <f>((D292*(D87+D88)+(D293*(D93+D91)))*-1)</f>
        <v>0</v>
      </c>
    </row>
    <row r="296" spans="1:11" x14ac:dyDescent="0.2">
      <c r="A296" s="6"/>
    </row>
    <row r="297" spans="1:11" x14ac:dyDescent="0.2">
      <c r="A297" s="6" t="s">
        <v>866</v>
      </c>
      <c r="B297" s="7" t="s">
        <v>867</v>
      </c>
      <c r="C297" s="7">
        <f t="shared" ref="C297:D297" si="65">C283+C295</f>
        <v>72550693.405990899</v>
      </c>
      <c r="D297" s="7">
        <f t="shared" si="65"/>
        <v>72550693.405990899</v>
      </c>
    </row>
    <row r="298" spans="1:11" x14ac:dyDescent="0.2">
      <c r="A298" s="6" t="s">
        <v>868</v>
      </c>
      <c r="B298" s="7" t="s">
        <v>869</v>
      </c>
      <c r="C298" s="7">
        <f t="shared" ref="C298:D299" si="66">C284</f>
        <v>29011942.655704882</v>
      </c>
      <c r="D298" s="7">
        <f t="shared" si="66"/>
        <v>29011942.655704882</v>
      </c>
    </row>
    <row r="299" spans="1:11" x14ac:dyDescent="0.2">
      <c r="A299" s="6" t="s">
        <v>870</v>
      </c>
      <c r="B299" s="7" t="s">
        <v>871</v>
      </c>
      <c r="C299" s="7">
        <f t="shared" si="66"/>
        <v>1152688.9856</v>
      </c>
      <c r="D299" s="7">
        <f t="shared" si="66"/>
        <v>1152688.9856</v>
      </c>
    </row>
    <row r="300" spans="1:11" x14ac:dyDescent="0.2">
      <c r="A300" s="6" t="s">
        <v>872</v>
      </c>
      <c r="B300" s="7" t="s">
        <v>873</v>
      </c>
      <c r="C300" s="7">
        <f t="shared" ref="C300:D300" si="67">C286+C295</f>
        <v>42386061.764686011</v>
      </c>
      <c r="D300" s="7">
        <f t="shared" si="67"/>
        <v>42386061.764686011</v>
      </c>
    </row>
    <row r="301" spans="1:11" s="6" customFormat="1" x14ac:dyDescent="0.2">
      <c r="A301" s="7"/>
      <c r="B301" s="7" t="s">
        <v>874</v>
      </c>
      <c r="C301" s="7"/>
      <c r="D301" s="7"/>
      <c r="F301" s="7"/>
      <c r="G301" s="7"/>
      <c r="H301" s="7"/>
      <c r="I301" s="7"/>
      <c r="J301" s="7"/>
      <c r="K301" s="7"/>
    </row>
    <row r="302" spans="1:11" s="6" customFormat="1" x14ac:dyDescent="0.2">
      <c r="A302" s="7"/>
      <c r="B302" s="7" t="s">
        <v>875</v>
      </c>
      <c r="C302" s="7">
        <f t="shared" ref="C302:D302" si="68">-C287</f>
        <v>0</v>
      </c>
      <c r="D302" s="7">
        <f t="shared" si="68"/>
        <v>0</v>
      </c>
      <c r="F302" s="7"/>
      <c r="G302" s="7"/>
      <c r="H302" s="7"/>
      <c r="I302" s="7"/>
      <c r="J302" s="7"/>
      <c r="K302" s="7"/>
    </row>
    <row r="303" spans="1:11" s="6" customFormat="1" x14ac:dyDescent="0.2">
      <c r="A303" s="7"/>
      <c r="B303" s="7"/>
      <c r="C303" s="7"/>
      <c r="D303" s="7"/>
      <c r="F303" s="7"/>
      <c r="G303" s="7"/>
      <c r="H303" s="7"/>
      <c r="I303" s="7"/>
      <c r="J303" s="7"/>
      <c r="K303" s="7"/>
    </row>
    <row r="304" spans="1:11" s="6" customFormat="1" x14ac:dyDescent="0.2">
      <c r="A304" s="7"/>
      <c r="B304" s="7"/>
      <c r="C304" s="45"/>
      <c r="D304" s="45"/>
      <c r="F304" s="7"/>
      <c r="G304" s="7"/>
      <c r="H304" s="7"/>
      <c r="I304" s="7"/>
      <c r="J304" s="7"/>
      <c r="K304" s="7"/>
    </row>
    <row r="305" spans="1:11" s="6" customFormat="1" x14ac:dyDescent="0.2">
      <c r="A305" s="7"/>
      <c r="B305" s="7"/>
      <c r="C305" s="42"/>
      <c r="D305" s="42"/>
      <c r="F305" s="7"/>
      <c r="G305" s="7"/>
      <c r="H305" s="7"/>
      <c r="I305" s="7"/>
      <c r="J305" s="7"/>
      <c r="K305" s="7"/>
    </row>
    <row r="306" spans="1:11" s="6" customFormat="1" x14ac:dyDescent="0.2">
      <c r="A306" s="7"/>
      <c r="B306" s="7"/>
      <c r="C306" s="42"/>
      <c r="D306" s="42"/>
      <c r="F306" s="7"/>
      <c r="G306" s="7"/>
      <c r="H306" s="7"/>
      <c r="I306" s="7"/>
      <c r="J306" s="7"/>
      <c r="K306" s="7"/>
    </row>
    <row r="307" spans="1:11" s="6" customFormat="1" x14ac:dyDescent="0.2">
      <c r="A307" s="7"/>
      <c r="B307" s="7"/>
      <c r="C307" s="42"/>
      <c r="D307" s="42"/>
      <c r="F307" s="7"/>
      <c r="G307" s="7"/>
      <c r="H307" s="7"/>
      <c r="I307" s="7"/>
      <c r="J307" s="7"/>
      <c r="K307" s="7"/>
    </row>
    <row r="308" spans="1:11" x14ac:dyDescent="0.2">
      <c r="C308" s="42"/>
      <c r="D308" s="42"/>
    </row>
    <row r="309" spans="1:11" x14ac:dyDescent="0.2">
      <c r="C309" s="42"/>
      <c r="D309" s="42"/>
    </row>
    <row r="310" spans="1:11" x14ac:dyDescent="0.2">
      <c r="C310" s="42"/>
      <c r="D310" s="42"/>
    </row>
    <row r="311" spans="1:11" x14ac:dyDescent="0.2">
      <c r="C311" s="42"/>
      <c r="D311" s="42"/>
    </row>
    <row r="312" spans="1:11" x14ac:dyDescent="0.2">
      <c r="C312" s="42"/>
      <c r="D312" s="42"/>
    </row>
    <row r="313" spans="1:11" x14ac:dyDescent="0.2">
      <c r="C313" s="42"/>
      <c r="D313" s="42"/>
    </row>
    <row r="317" spans="1:11" x14ac:dyDescent="0.2">
      <c r="C317" s="18"/>
      <c r="D317" s="18"/>
    </row>
  </sheetData>
  <pageMargins left="0.75" right="0.75" top="0.5" bottom="0.5" header="0" footer="0.5"/>
  <pageSetup scale="89" orientation="portrait" verticalDpi="300" r:id="rId1"/>
  <headerFooter alignWithMargins="0">
    <oddFooter>&amp;LCDE, Public School Finance Unit&amp;C&amp;R&amp;D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SB23-287 as Amended</vt:lpstr>
      <vt:lpstr>district disk</vt:lpstr>
      <vt:lpstr>'district disk'!Print_Area</vt:lpstr>
      <vt:lpstr>'SB23-287 as Amended'!Print_Area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Kahle</dc:creator>
  <cp:lastModifiedBy>Kahle, Tim</cp:lastModifiedBy>
  <dcterms:created xsi:type="dcterms:W3CDTF">2023-04-27T16:04:03Z</dcterms:created>
  <dcterms:modified xsi:type="dcterms:W3CDTF">2023-09-12T16:44:44Z</dcterms:modified>
</cp:coreProperties>
</file>